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ORR\Hloušková\2014-2020\MAP_uzemni_dimenze\Nové verze\"/>
    </mc:Choice>
  </mc:AlternateContent>
  <bookViews>
    <workbookView xWindow="0" yWindow="0" windowWidth="25200" windowHeight="11985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MŠ!$A$1:$S$91</definedName>
    <definedName name="_xlnm.Print_Area" localSheetId="3">'zajmové, neformalní, cel'!$A$1:$T$48</definedName>
    <definedName name="_xlnm.Print_Area" localSheetId="2">ZŠ!$A$1:$Z$175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7" l="1"/>
  <c r="E15" i="7"/>
  <c r="E16" i="7"/>
  <c r="E17" i="7"/>
  <c r="E13" i="7"/>
  <c r="M18" i="7"/>
  <c r="L13" i="8" l="1"/>
  <c r="L12" i="8"/>
  <c r="L11" i="8"/>
  <c r="L10" i="8"/>
  <c r="L9" i="8"/>
  <c r="L8" i="8"/>
  <c r="L7" i="8"/>
  <c r="M127" i="7" l="1"/>
  <c r="M126" i="7"/>
  <c r="M125" i="7"/>
  <c r="M124" i="7"/>
  <c r="M123" i="7"/>
  <c r="M122" i="7"/>
  <c r="M121" i="7"/>
  <c r="M120" i="7" l="1"/>
  <c r="M119" i="7"/>
  <c r="L6" i="8"/>
  <c r="M67" i="6" l="1"/>
  <c r="M66" i="6"/>
  <c r="M65" i="6"/>
  <c r="M64" i="6"/>
  <c r="M63" i="6"/>
  <c r="M62" i="6"/>
  <c r="M61" i="6"/>
  <c r="M60" i="6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 l="1"/>
  <c r="M97" i="7"/>
  <c r="M58" i="6" l="1"/>
  <c r="M57" i="6"/>
  <c r="M56" i="6"/>
  <c r="M55" i="6"/>
  <c r="M54" i="6"/>
  <c r="M52" i="6" l="1"/>
  <c r="E52" i="6"/>
  <c r="M51" i="6"/>
  <c r="E51" i="6"/>
  <c r="M50" i="6"/>
  <c r="E50" i="6"/>
  <c r="M49" i="6"/>
  <c r="E49" i="6"/>
  <c r="M48" i="6"/>
  <c r="E48" i="6"/>
  <c r="M47" i="6"/>
  <c r="E47" i="6"/>
  <c r="M96" i="7" l="1"/>
  <c r="M95" i="7"/>
  <c r="M94" i="7"/>
  <c r="M93" i="7"/>
  <c r="M46" i="6" l="1"/>
  <c r="M43" i="6" l="1"/>
  <c r="E43" i="6"/>
  <c r="M42" i="6"/>
  <c r="E42" i="6"/>
  <c r="M41" i="6"/>
  <c r="E41" i="6"/>
  <c r="M40" i="6"/>
  <c r="E40" i="6"/>
  <c r="M39" i="6"/>
  <c r="E39" i="6"/>
  <c r="M38" i="6"/>
  <c r="E38" i="6"/>
  <c r="M37" i="6"/>
  <c r="E37" i="6"/>
  <c r="M36" i="6"/>
  <c r="E36" i="6"/>
  <c r="M40" i="7" l="1"/>
  <c r="E40" i="7"/>
  <c r="M39" i="7"/>
  <c r="E39" i="7"/>
  <c r="M38" i="7"/>
  <c r="E38" i="7"/>
  <c r="M37" i="7"/>
  <c r="E37" i="7"/>
  <c r="M36" i="7"/>
  <c r="E36" i="7"/>
  <c r="M35" i="7"/>
  <c r="E35" i="7"/>
  <c r="M34" i="7"/>
  <c r="E34" i="7"/>
  <c r="M33" i="7"/>
  <c r="E33" i="7"/>
  <c r="M32" i="7"/>
  <c r="E32" i="7"/>
  <c r="M31" i="7"/>
  <c r="E31" i="7"/>
  <c r="M30" i="7"/>
  <c r="E30" i="7"/>
  <c r="M29" i="7"/>
  <c r="E29" i="7"/>
  <c r="M28" i="7"/>
  <c r="E28" i="7"/>
  <c r="M22" i="7" l="1"/>
  <c r="M21" i="7"/>
  <c r="M20" i="7"/>
  <c r="M19" i="7"/>
  <c r="M26" i="6" l="1"/>
  <c r="M25" i="6"/>
  <c r="M24" i="6"/>
  <c r="M23" i="6"/>
  <c r="M18" i="6" l="1"/>
  <c r="E18" i="6"/>
  <c r="M17" i="6"/>
  <c r="E17" i="6"/>
  <c r="M16" i="6"/>
  <c r="E16" i="6"/>
  <c r="M9" i="7" l="1"/>
  <c r="M5" i="7" l="1"/>
  <c r="M5" i="6"/>
  <c r="M4" i="6" l="1"/>
</calcChain>
</file>

<file path=xl/sharedStrings.xml><?xml version="1.0" encoding="utf-8"?>
<sst xmlns="http://schemas.openxmlformats.org/spreadsheetml/2006/main" count="2335" uniqueCount="649">
  <si>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</si>
  <si>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</si>
  <si>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</si>
  <si>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</si>
  <si>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</si>
  <si>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</si>
  <si>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</si>
  <si>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</si>
  <si>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</si>
  <si>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</si>
  <si>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</si>
  <si>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</si>
  <si>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</si>
  <si>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</si>
  <si>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</si>
  <si>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</si>
  <si>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</si>
  <si>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</si>
  <si>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</si>
  <si>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</si>
  <si>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</si>
  <si>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</si>
  <si>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</si>
  <si>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</si>
  <si>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</si>
  <si>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</si>
  <si>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</si>
  <si>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</si>
  <si>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</si>
  <si>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</si>
  <si>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</si>
  <si>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</si>
  <si>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</si>
  <si>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</si>
  <si>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</si>
  <si>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</si>
  <si>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</si>
  <si>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</si>
  <si>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</si>
  <si>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</si>
  <si>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</si>
  <si>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</si>
  <si>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</si>
  <si>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</si>
  <si>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</si>
  <si>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</si>
  <si>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</si>
  <si>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</si>
  <si>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</si>
  <si>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</si>
  <si>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</si>
  <si>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</si>
  <si>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</si>
  <si>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</si>
  <si>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</si>
  <si>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</si>
  <si>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</si>
  <si>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</si>
  <si>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</si>
  <si>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</si>
  <si>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</si>
  <si>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</si>
  <si>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</si>
  <si>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</si>
  <si>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</si>
  <si>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</si>
  <si>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</si>
  <si>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</si>
  <si>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</si>
  <si>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</si>
  <si>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</si>
  <si>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</si>
  <si>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</si>
  <si>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</si>
  <si>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</si>
  <si>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</si>
  <si>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</si>
  <si>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</si>
  <si>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</si>
  <si>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</si>
  <si>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</si>
  <si>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</si>
  <si>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</si>
  <si>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</si>
  <si>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</si>
  <si>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</si>
  <si>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</si>
  <si>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</si>
  <si>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</si>
  <si>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</si>
  <si>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</si>
  <si>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</si>
  <si>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</si>
  <si>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</si>
  <si>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</si>
  <si>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</si>
  <si>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</si>
  <si>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</si>
  <si>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</si>
  <si>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</si>
  <si>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</si>
  <si>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</si>
  <si>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</si>
  <si>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</si>
  <si>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</si>
  <si>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</si>
  <si>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</si>
  <si>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</si>
  <si>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</si>
  <si>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</si>
  <si>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</si>
  <si>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</si>
  <si>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</si>
  <si>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</si>
  <si>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</si>
  <si>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</si>
  <si>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</si>
  <si>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</si>
  <si>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Benátky, okres Svitavy</t>
  </si>
  <si>
    <t>Obec Benátky</t>
  </si>
  <si>
    <t>Benátky, okres Svitavy</t>
  </si>
  <si>
    <t>ne</t>
  </si>
  <si>
    <t>záměr</t>
  </si>
  <si>
    <t>Oprava střechy spojená s vybudováním půdního patra</t>
  </si>
  <si>
    <t>ORP Litomyšl</t>
  </si>
  <si>
    <t>Oprava střechy spojená s vybudováním půdního patra, které bude sloužit k odpolednímu odpočinku a cvičení dětí.   V současném stavu se půdní prostory bohužel nedají využívat ani jako sklad hraček apod. Pokud by došlo i k realizaci vybudování půdního prostoru, dala by se navýšit kapacita na 24 dětí.</t>
  </si>
  <si>
    <t>x</t>
  </si>
  <si>
    <t>Základní škola a Mateřská škola Budislav</t>
  </si>
  <si>
    <t>Obec Budislav</t>
  </si>
  <si>
    <t>Modernizace vybavení třídy MŠ</t>
  </si>
  <si>
    <t>Pardubický kraj</t>
  </si>
  <si>
    <t>Litomyšl</t>
  </si>
  <si>
    <t>Budislav</t>
  </si>
  <si>
    <t>Vybavení MŠ novým nábytkem, koberci.</t>
  </si>
  <si>
    <t>XII-21</t>
  </si>
  <si>
    <t>VI-22</t>
  </si>
  <si>
    <t>Revitalizace školní zahrady</t>
  </si>
  <si>
    <t>Vybavení školní zahrady novými herními prvky a didkatickými pomůckami. Vybudování okrasné a užitkové zahrady, dětské didkatické tabule, oprava venkovního schodiště.</t>
  </si>
  <si>
    <t>X-22</t>
  </si>
  <si>
    <t>Modernizace vnitřního prostoru školy a rekonstrukce navyhovujících částí</t>
  </si>
  <si>
    <t xml:space="preserve">Renovace podlahových krytin ve třídách, oprava shodiště. </t>
  </si>
  <si>
    <t>výběr dodavatele</t>
  </si>
  <si>
    <t>Modernizace vstupních prostor, šaten</t>
  </si>
  <si>
    <t>Oprava šaten, nákup šatních skříněk, rekonstrukce podlah, výmalba.</t>
  </si>
  <si>
    <t>Vybudování venkovní přírodní učebny</t>
  </si>
  <si>
    <t>Venkovní učebna na zahradě školy - dřevěný altán, úprava terénu.</t>
  </si>
  <si>
    <t>VI-23</t>
  </si>
  <si>
    <t>Rekonstrukce školního kabinetu</t>
  </si>
  <si>
    <t>Rozdělení stávajícího kabinetu na dvě místnosti, elektroinstalace, podlahová krytina, doplnění o topné těleso, vybavení nábytkem.</t>
  </si>
  <si>
    <t>PD</t>
  </si>
  <si>
    <t>Mateřská škola Cerekvice nad Loučnou, okres Svitavy</t>
  </si>
  <si>
    <t>Obec Cerekvice nad Loučnou</t>
  </si>
  <si>
    <t>požární schodiště</t>
  </si>
  <si>
    <t>Cerekvice nad Loučnou</t>
  </si>
  <si>
    <t>Výstavba pořárního schodiště jako únikového východu z budovy</t>
  </si>
  <si>
    <t>v jednání zřizovatele</t>
  </si>
  <si>
    <t>Základní škola a Mateřská škola Čistá, okres Svitavy</t>
  </si>
  <si>
    <t>Obec Čistá</t>
  </si>
  <si>
    <t>Výměna oken</t>
  </si>
  <si>
    <t>Čistá</t>
  </si>
  <si>
    <t xml:space="preserve">Výměna oken </t>
  </si>
  <si>
    <t>Rekonstrukce půdních prostor a vybudování venkovní učebny</t>
  </si>
  <si>
    <t>vybudování  učeben určených pro jazykové vzdělávání a přírodovědné předměty, kabinety, venkovní učebna</t>
  </si>
  <si>
    <t>zpracovaná PD</t>
  </si>
  <si>
    <t>podaná žádost</t>
  </si>
  <si>
    <t>Modernizace IT techniky</t>
  </si>
  <si>
    <t>modernizace vybavení učebny výpočetní techniky</t>
  </si>
  <si>
    <t>Venkovní hřiště s umělým povrchem a herními prvky</t>
  </si>
  <si>
    <t>venkovní hřiště s umělým povrchem a vybavením sportovními prvky</t>
  </si>
  <si>
    <t>ano</t>
  </si>
  <si>
    <t>Mateřská škola Desná, okres Svitavy</t>
  </si>
  <si>
    <t>Obec Desná</t>
  </si>
  <si>
    <t>Revitalizace školní zahrady, hřiště</t>
  </si>
  <si>
    <t>Desná</t>
  </si>
  <si>
    <t>Vybavení školní zahrady novými herními a didaktickými prvky včetně nových povrchů, prvky enviromentální přírodní zahrady. Vybudování okrasné a užitkové zahrady, hmyzí domky, dětské didaktické tabule, oprava altánu, oprava přístupového chodníku ke škole a zastřešení vchodu do MŠ .</t>
  </si>
  <si>
    <t>diskuse záměr</t>
  </si>
  <si>
    <t xml:space="preserve">Modernizace tříd MŠ včetně ICT technologie </t>
  </si>
  <si>
    <t>Nákup nového nábytku, herního a didaktického materiálu, vybavení tříd novým systémem na ukládání lehátek a lůžkovin. Vybavení ICT technologiemi – počítače pro pedagogické i nepedagogické pracovnice (hardware i software), interaktivní tabule včetně příslušenství a programů, vybudování keramického koutku pro keramickou pec a polytechnické vzdělávání včetně vybavení dílny nábytkem...</t>
  </si>
  <si>
    <t>diskuse, záměr</t>
  </si>
  <si>
    <t xml:space="preserve">Modernizace vstupních prostor </t>
  </si>
  <si>
    <t xml:space="preserve">Modernizace vstupních prostor – zastřešení vchodu, pořízení nových šatních skříněk- rozšíření šatny dětí,  pořízení nových úložných prostor pro děti i zaměstnance včetně vybavení zázemí a vybavení potřebným nábytkem. </t>
  </si>
  <si>
    <t xml:space="preserve">diskuse </t>
  </si>
  <si>
    <t>Rozšíření kapacity školy, zastřešení terasy – nový výukový prostor</t>
  </si>
  <si>
    <t xml:space="preserve">Rozšíření kapacity školy, zastřešení venkovní terasy, terasa bude sloužit jako nový výukový prostor (rozvody elektroinstalací, topení a dalších stavebních úprav(hygienické zázemí), vybavení nábytkem a herním a didaktickým materiálem </t>
  </si>
  <si>
    <t>Základní škola a mateřská škola Dolní Újezd</t>
  </si>
  <si>
    <t>Obec Dolní Újezd</t>
  </si>
  <si>
    <t>750 16 737</t>
  </si>
  <si>
    <t>Vybudování odborných učeben ZŠ</t>
  </si>
  <si>
    <t>Dolní Újezd</t>
  </si>
  <si>
    <t>Vybudování odborné učebny přírodních věd, vybudování multimediální učebny, vybudování odborné učebny polytechniky, vybudování jazykové laboratoře, zajištění konektivity školy</t>
  </si>
  <si>
    <t>10/2022</t>
  </si>
  <si>
    <t>8/2024</t>
  </si>
  <si>
    <t>zahájena práce na studii proveditelnosti a žádosti o podporu</t>
  </si>
  <si>
    <t>Mateřská škola Horní Újezd, okres Svitavy</t>
  </si>
  <si>
    <t>Obec Horní Újezd, okres Svitavy</t>
  </si>
  <si>
    <t>rekonstrukce a modernizace kuchyně, skladu a příslušenství kuchyně</t>
  </si>
  <si>
    <t>Horní Újezd</t>
  </si>
  <si>
    <t>rekonstrukce a vybavení kuchyně, šatny, skladu a dalšího příslušenství</t>
  </si>
  <si>
    <t>záměr projenán se zřizovatelem</t>
  </si>
  <si>
    <t>rozšíření kapacity MŠ</t>
  </si>
  <si>
    <t>rekonstrukce , přestavba a rozšíření třídy dětí do nevyužitých prostorů budovy MŠ</t>
  </si>
  <si>
    <t>oprava a barevná fasáda na budově MŠ</t>
  </si>
  <si>
    <t>dokončení fasády budovy MŠ, barevný nátěr</t>
  </si>
  <si>
    <t>Mateřská škola Janov,okr.Svitavy</t>
  </si>
  <si>
    <t>obec Janov</t>
  </si>
  <si>
    <t xml:space="preserve">Celková rekonstrukce MŠ s navýšením kapacity </t>
  </si>
  <si>
    <t>Pardubice</t>
  </si>
  <si>
    <t>Janov</t>
  </si>
  <si>
    <t>Jedná se o stavební úpravy stávající MŠ, díky nímž dojde mimo jiné i k navýšení kapacity školky(nová třída). Součástí rekonstrukce bude i odvlhčení budovy MŠ  a rekonstrukce a modernizace výdejny stravy(myčka nádobí,potravinový výtah). Nedílnou součástí projektu je i vybavení vhodným nábytkem k ukládání hraček a vzdělávacích pomůcek a  lůžkovin. Vybudování odpovídajícího zázemí pro pedagogy i provozní personál.</t>
  </si>
  <si>
    <t>diskuze,PD</t>
  </si>
  <si>
    <t xml:space="preserve">Zabezpečení vstupů do budovy školy </t>
  </si>
  <si>
    <t xml:space="preserve">Zajištění bezpečnosti žáků a zaměstnanců školy,vybavení kamerovým systémem </t>
  </si>
  <si>
    <t>diskuze</t>
  </si>
  <si>
    <t>Vybudování přírodní zahrady v bezprostřední návaznosti na mš</t>
  </si>
  <si>
    <t>Výstavba enviromentálního hřiště ze současně nevyužívané zahrady v bezprostřední blízkosti MŠ.Vybudování okrasné a užitkové zahrady, hmyzí domky, dětské didaktické tabule, vodní prvky .. využití členitosti terénu tak, aby pobyt v přírodě byl pro děti co  nejvíce rozmanitý  a  motivující. Budování dobrého vztahu k životnímu prostředí, odpovědnosti  a identitě s místem kde žiji. Návaznost a spolupráce  se ZŠ .</t>
  </si>
  <si>
    <t>Mateřská škola Jarošov, okers Svitavy</t>
  </si>
  <si>
    <t>Jarošov</t>
  </si>
  <si>
    <t>Vybavení herny MŠ</t>
  </si>
  <si>
    <t>Mateřská škola Jarošov, okres Svitavy</t>
  </si>
  <si>
    <t>Revitalizace dětského hřiště</t>
  </si>
  <si>
    <t>Zateplení budovy MŠ</t>
  </si>
  <si>
    <t>Vybavení nábytkem nové třídy MŠ</t>
  </si>
  <si>
    <t>Středisko volného času Litomyšl</t>
  </si>
  <si>
    <t>Město Litomyšl</t>
  </si>
  <si>
    <t>Zahradní objekt včetně zpevněné plochy</t>
  </si>
  <si>
    <t>vybudování objektu s využitím na volnočasové aktivity a uložení materiálu</t>
  </si>
  <si>
    <t>X</t>
  </si>
  <si>
    <t>Mateřská škola Sedmikráska</t>
  </si>
  <si>
    <t>Rekonstrukce elektřiny</t>
  </si>
  <si>
    <t xml:space="preserve">Rekonstrukce elektřiny na hlavní budově + osvětlení </t>
  </si>
  <si>
    <t>Zpracovaný projekt s finančním rozpočtem</t>
  </si>
  <si>
    <t>Ne</t>
  </si>
  <si>
    <t>Rekonstrukce odpadních vod</t>
  </si>
  <si>
    <t>Záměr, bez připraveného projektu.</t>
  </si>
  <si>
    <t>Mateřská škola Sedsmikráska</t>
  </si>
  <si>
    <t>Polytechnická dílna</t>
  </si>
  <si>
    <t xml:space="preserve"> Celková rekonstrukce skladu po DDM – přívod vody, elektroinstalace, osvětlení a vybavení)</t>
  </si>
  <si>
    <t>Revitalizace zahrady</t>
  </si>
  <si>
    <t>Pravidelná údržba vzrostlých stromů, kácení přerostlých stromů, kde hrozí nebezpečí pádu, náhrada za nemocné nebo jinak poškozené, ohrožující dřeviny. Odborníci v ošetřování dřevin.Výukový zahradní altán + vybavení.</t>
  </si>
  <si>
    <t>Mateřská škola v Líbánkách</t>
  </si>
  <si>
    <t xml:space="preserve">Město Litomyšl, Bří Šťastných 1000, </t>
  </si>
  <si>
    <t>Revitalizace a komplexní řešení zahrady</t>
  </si>
  <si>
    <t xml:space="preserve">Komplexní řešení školní zahrady, postupné dovybavení zahradními prvky, venkovní učebnou a zelení, </t>
  </si>
  <si>
    <t>Vybavení školy multimediální tabulí</t>
  </si>
  <si>
    <t xml:space="preserve">Zakoupení a instalace multimediální interaktivní tabule s příslušenstvím -do jedné třídy pro užívání všemi dětmi </t>
  </si>
  <si>
    <t>Vybavení tříd ICT technikou</t>
  </si>
  <si>
    <t>Pevné přenosné boxy do tříd, tiskárny, počítače pro učitelky</t>
  </si>
  <si>
    <t xml:space="preserve">Výměna historických oken školy na odloučeném pracovišti </t>
  </si>
  <si>
    <t>Výměna stávajích nevyhovujících oken na odloučeném pracovišti , oprava omítky okolo oken, nátěr dvou stran pohledově od náměstí</t>
  </si>
  <si>
    <t>Zabezpečení mateřské školy</t>
  </si>
  <si>
    <t>Instalace bezpečnostního systému na hlavní budově školy</t>
  </si>
  <si>
    <t>Výměna elektrického vedení v MŠ</t>
  </si>
  <si>
    <t>Výměna elektrického vedení na hlavní budově školy i na odloučeném pracovišti MŠ</t>
  </si>
  <si>
    <t>Změna vytápění hlavní budovy mateřské školy</t>
  </si>
  <si>
    <t>Posouzení a výměna topení v MŠ z elektrického - akumulační kmna na plynové nebo tepelné čerpadlo</t>
  </si>
  <si>
    <t>záměr, odhad finanční náročnosti</t>
  </si>
  <si>
    <t xml:space="preserve">Rekonstrukce asfaltové části zahrady </t>
  </si>
  <si>
    <t>Nový povrch silnice na dětském hřišti školní zahrady  - část pro jízdu na kolech, odrážedlech</t>
  </si>
  <si>
    <t>Rekonstrukce balkónů na hlavní budově školy</t>
  </si>
  <si>
    <t>Opravy a nátěry balkonů - ( výměna dřevěných částí, železné zrekonstruovat, dlažba )</t>
  </si>
  <si>
    <t>ZŠ Litomyšl , T.G. Masaryka</t>
  </si>
  <si>
    <t>Předláždění nádvoří</t>
  </si>
  <si>
    <t>Nádvoří se po 25 letech používání rozpadá, děti zde pravidelně běhají o přestávkách, hrozí úraz. Je třeba předláždit, srovnat.</t>
  </si>
  <si>
    <t>duben, 2022</t>
  </si>
  <si>
    <t>říjen,2022</t>
  </si>
  <si>
    <t>Projednáno se stavebním odborem MÚ Litomyšl</t>
  </si>
  <si>
    <t>Multimediální tabule - 4 soupravy</t>
  </si>
  <si>
    <t>MM tabule jsou nedílnou součástí výuky, zvláště jsou potřebné při kombinované výuce v době covidu, když je část dětí ve třídě a část doma. V některých třídách chybějí, jiné staré dosluhují.</t>
  </si>
  <si>
    <t>červenec, 2022</t>
  </si>
  <si>
    <t>srpen, 2023</t>
  </si>
  <si>
    <t>Třídy připraveny na okamžitou instalaci</t>
  </si>
  <si>
    <t>Prolejzačkové hřiště</t>
  </si>
  <si>
    <t>Stávající muselo být zrušeno-neodpovídalo bezpečnostním předpisům.  V místech, kde stálo, je dost prostoru na to, aby se tam mohly instalovat některé prvky.</t>
  </si>
  <si>
    <t>květen, 2023</t>
  </si>
  <si>
    <t>Prostor připraven, nabídky od firem shromážděny</t>
  </si>
  <si>
    <t>Revitalizace učebny chemie</t>
  </si>
  <si>
    <t>25 let stará učebna nesplňuje požadavky na moderní učebnu. Nábytek, přívody, pomůcky, didaktická a multimediální technika.</t>
  </si>
  <si>
    <t>květen, 2024</t>
  </si>
  <si>
    <t>říjen, 2024</t>
  </si>
  <si>
    <t>Shromažďování nabídek</t>
  </si>
  <si>
    <t>Revitalizace sportovního areálu Větrník</t>
  </si>
  <si>
    <t>Hřiště je dlouholetým používáním třeba obnovit, budovu, skokanský areál, kurty, zvláště atletickou dráhu. Ideální bybylo instalování umělé dráhy a umělé rozběhové dráhy na skok daleký.</t>
  </si>
  <si>
    <t>březen, 2023</t>
  </si>
  <si>
    <t>říjen, 2025</t>
  </si>
  <si>
    <t>Ve stadiu úvah, hodnocení přínosu.</t>
  </si>
  <si>
    <t>Základní škola Litomyšl, U Školek 1117, okres Svitavy</t>
  </si>
  <si>
    <t>Rekonstrukce venkovního sportoviště</t>
  </si>
  <si>
    <t>Možnost maximálního využití prostor u školy k pohybovým aktivitám a výuce tělesné výchovy, vytvoření hygienicky odpovídajícího prostředí, v němž nebude docházet ke zbytečným úrazům.</t>
  </si>
  <si>
    <t>Zpracovaná PD</t>
  </si>
  <si>
    <t>Zahradní altán</t>
  </si>
  <si>
    <t>Stavbou zahradního altánu s lavicemi získáme možnost s dětmi trávit více času na čistém vzduchu ve dnech, kdy je nepříznivé počasí.</t>
  </si>
  <si>
    <t>Máme vybraný typ altánu</t>
  </si>
  <si>
    <t>Úprava venkovního areáu pro volnočasové aktivity</t>
  </si>
  <si>
    <t>Žáci navštěvující ŠD získají možnost trávit více času venku na čerstvém vzduchu, do školní zahrady budou zařazeny prvky vedoucí k pohybu, mrštnosti a aktivní relaxaci.</t>
  </si>
  <si>
    <t>Víme přesně, které prvky bychom tam chtěli</t>
  </si>
  <si>
    <t>Obnova vybavení odborných kabinetů nábytkem - stoly, skříně, včetně rekonstrukce podlah,…</t>
  </si>
  <si>
    <t>V současné době je vybavení většiny kabinetů velmi zastaralé, chybí dostatečné úložné prostory, vyhovující židle, … Novým nábytkem a estetickým sladěním vytvoříme prostředí, kde se budou pedagogové lépe cítit a s větší chutí a kvalitněji pracovat. Také budou daleko přehledněji a praktičtěji uloženy učební pomůcky, tak, aby byly snadno dohledatelné a v co největší míře využitelné.</t>
  </si>
  <si>
    <t>diskuse nad jednotlivými kusy nábytku a výběrem lina</t>
  </si>
  <si>
    <t>Vybavení učebny HV</t>
  </si>
  <si>
    <t>Ve vybavené učebně HV bude díky kvalitnímu klavíru, poslechovému systému a stojanům s kytarami a dalšími hudebními nástroji možné realizovat hudební výchovu s aktivním muzicírováním žáků, seznámením se skladbami a dějinami hudby.</t>
  </si>
  <si>
    <t>přesná specifikace</t>
  </si>
  <si>
    <t>Vybavení učeben nábytkem</t>
  </si>
  <si>
    <t>Mnohé pomůcky, které se často využívají, budou moci být uloženy přímo v učebně, nebudou trpět neuštálým přenášením. Výuka bude více názorná, aniž by zatěžovala učitele a žáky stěhováním věcí o přestávkách, modely navíc budou žákům stále na očích, takže se jim budou i během přestávek podvědomě ukládat do paměti.</t>
  </si>
  <si>
    <t>Interaktivní tabule do 4 tříd</t>
  </si>
  <si>
    <t>V nabídce se nachází stále výce interaktivních výukových programů, jimiž si žáci mohou upevňovat svoje znalosti i dovednosti, je tedy žádoucí, aby mohly být využívány v co největším počtu učeben. Pedagogové byli proškoleni v práci s technikou arádi by pomoí ní zpestřili své vyučovací hodiny.</t>
  </si>
  <si>
    <t>Vizualizér - 2 ks</t>
  </si>
  <si>
    <t>Pořízením vizuaolizérů by se stala výuka daleko názornější, žáci by mohli detailněji pozorovat jaký pokus pedagog provádí, jaký model jim ukazuje,…</t>
  </si>
  <si>
    <t>Rekonstrukce, případně přistavění prostor pro školní družinu</t>
  </si>
  <si>
    <t>Žáků, kteří akutně potřčebují školní družinu přibývá, až na výjimku mají vytvořená provizorní zázemí i v kmenových třídách, což není ideální. Rádi bychom získali další prostor pro ŠD, který by splňoval hygienické požadavky a umožňoval dostatečně relaxační aktivity.</t>
  </si>
  <si>
    <t>Vybudování přírodní zahrady</t>
  </si>
  <si>
    <t>Možnost výuky na čerstvém vzduchu a praktikování toho, co se učí v environmentální výchově, prvouce a přírodopise.</t>
  </si>
  <si>
    <t>Vybudování relaxačních hnízd pro žáky</t>
  </si>
  <si>
    <t>Na chodbách školy by byla vybudována relaxační hnízda s herními prvky,knihami apod.</t>
  </si>
  <si>
    <t>Renovace střechy</t>
  </si>
  <si>
    <t>Povrch střechy je původní (z roku 1993), od té doby neprošla žádnou údržbou.</t>
  </si>
  <si>
    <t>Výměna výtahu</t>
  </si>
  <si>
    <t>Při revizi jsme byli upozorněni, že do pěti let skončí životnost výtahu a opravy již nejsou reálné.</t>
  </si>
  <si>
    <t>Základní škola Litomyšl, Zámecká 496, okres Svitavy</t>
  </si>
  <si>
    <t>Město Litomyšl, Bří Šťastných 1000, 570 20 Litomyšl</t>
  </si>
  <si>
    <t>Bezpečný prostor školního dvora s prvky dopravního hřiště</t>
  </si>
  <si>
    <t>Modernizace asfaltového povrchu s přesně vymezenými koridory pro účely výuky dopravní výchovy a aktivit školní družiny.</t>
  </si>
  <si>
    <t>Obnova vybavení kabinetů a tříd školy</t>
  </si>
  <si>
    <t>Obnova vybavení kabinetů a tříd školy odpovídající současným potřebám.</t>
  </si>
  <si>
    <t>Rekonstrukce sportovního hřiště v areálu školy</t>
  </si>
  <si>
    <t>Rekonstrukce hřiště v areálu školy (obnova povrchu, herních prvků, oplocení, apod.)</t>
  </si>
  <si>
    <t>Půdní vestavba - jaz. laboratoře</t>
  </si>
  <si>
    <t>Půdní vestavba dvou učeben v návaznosti na bezbariérový přístup do všech pater školní budovy</t>
  </si>
  <si>
    <t>Bezbariérový přístup</t>
  </si>
  <si>
    <t>Součást realizace půdní vestavby nebo samostatný vozík na schodiště (přesuny v rámci 3 podlaží školy)</t>
  </si>
  <si>
    <t>Rekonstrukce učeben a chodeb</t>
  </si>
  <si>
    <t>Postupná rekonstrukce všech učeben a chodeb, obnova omítek</t>
  </si>
  <si>
    <t>Zázemí pro venkovní učebnu</t>
  </si>
  <si>
    <t>Zkvalitnění výuky žáků v odborných přírodovědných předmětech a cizích jazycích</t>
  </si>
  <si>
    <t>Zázemí pro školní dílnu</t>
  </si>
  <si>
    <t>Vybudování funkčního zázemí pro výuku předmětů svět práce a technická výchova</t>
  </si>
  <si>
    <t>Modernizace vnitřní konektivity školy</t>
  </si>
  <si>
    <t>Navýšení kapacity síťové infrastuktury v budově školy a vybudovat mobilní učebnu informatiky zejména pro 1. stupeň</t>
  </si>
  <si>
    <t>Základní škola Lubná - Sebranice a Mateřská škola Lubná</t>
  </si>
  <si>
    <t>Obec Lubná</t>
  </si>
  <si>
    <t>Notebooky, multifunkční zařízení a další výpočetní technika pro pedagogické pracovníky školy</t>
  </si>
  <si>
    <t>Lubná, Sebranice</t>
  </si>
  <si>
    <t>Pořízení notebooků, multifunkčních zařízení a další výpočetní techniky za účelem zlepšení pracovních podmínek pro pedagogy</t>
  </si>
  <si>
    <t>Vybavení školní družiny výpočetní technikou</t>
  </si>
  <si>
    <t>Sebranice</t>
  </si>
  <si>
    <t>Rozšíření a zefektivnění výchovně-vzdělávací činnosti, počítačová gramotnost</t>
  </si>
  <si>
    <t>Pracovní dílny na 1. stupni v Sebranicích</t>
  </si>
  <si>
    <t>Vybudování pracovních dílen za účelem výuky předmětu praktické činnosti a efektivnější integraci žáků s SVP</t>
  </si>
  <si>
    <t>Obnova počítačové učebny a serveru na 2. stupni v Lubné</t>
  </si>
  <si>
    <t>Lubná</t>
  </si>
  <si>
    <t>Začlenění výpočetní techniky do dalších vyučovacích předmětů a zvýšení počítačové gramotnosti žáků</t>
  </si>
  <si>
    <t>Vybudování kabinetů v půdních prostorách na 2. stupni v Lubné</t>
  </si>
  <si>
    <t>Zlepšení pracovních podmínek pro pedagogické pracovníky</t>
  </si>
  <si>
    <t>Aula školy na 2. stupni v Lubné</t>
  </si>
  <si>
    <t>Vybudování auly za účelem pořádání výchovně vzdělávacích, kulturních a společenských akcí pro žáky školy</t>
  </si>
  <si>
    <t>Rekonstrukce sociálního zařízení v budově 1. stupně v Sebranicích</t>
  </si>
  <si>
    <t>Modernizace stávajícího sociálního zařízení</t>
  </si>
  <si>
    <t>studie proveditelnosti</t>
  </si>
  <si>
    <t>Rekonstrukce rozvodových skříní elektrické energie v Sebranicích</t>
  </si>
  <si>
    <t>Úspora nákladů na elektrickou energii</t>
  </si>
  <si>
    <t>Revitalizace školní zahrady v Sebranicích</t>
  </si>
  <si>
    <t>Vybudování zahrádky pro pěstitelskou činnost v rámci výchovně-vzdělávacího procesu</t>
  </si>
  <si>
    <t>Úprava okolí školy v Sebranicích (chodníky, úschovna jízdních kol, přístřešek pro výuku v přírodě, lavičky, vybudování workoutového hřiště, lezecké stěny apod.)</t>
  </si>
  <si>
    <t xml:space="preserve">Využití okolí školy pro volnočasové aktivity, úprava přístupových cest, osvětlení venkovních prostor a možnost výuky v přírodě  </t>
  </si>
  <si>
    <t>Rekonstrukce osvětlení v budově 1. stupně</t>
  </si>
  <si>
    <t>Splnění hygienických podmínek</t>
  </si>
  <si>
    <t>Vybudování nové tělocvičny v Sebranicích</t>
  </si>
  <si>
    <t>Nové prostory pro výuku tělesné výchovy žáků a halové sporty</t>
  </si>
  <si>
    <t>Rekonstrukce parketových podlah v kulturním domě v Sebranicích - tělocvična</t>
  </si>
  <si>
    <t>Zlepšení prostředí pro školní sportovní a kulturní akce a volnočasové aktivity</t>
  </si>
  <si>
    <t>Vybudování sportovního hřiště se zázemím pro sport a školu v Sebranicích (např. atletická dráha, doskočiště apod.)</t>
  </si>
  <si>
    <t>Vybudování sportovního hřiště pro potřeby školy (tělesná výchova) a volnočasové aktivity</t>
  </si>
  <si>
    <t>Rekonstrukce a vybavení knihovny v Sebranicích</t>
  </si>
  <si>
    <t>Podpoření čtenářské gramotnosti</t>
  </si>
  <si>
    <t xml:space="preserve">Vybudování a vybavení cvičné kuchyně pro výuku a školní družinu  </t>
  </si>
  <si>
    <t>Zefektivnění výchovně-vzdělávací činnosti</t>
  </si>
  <si>
    <t>Výměna dveří na 1. stupni</t>
  </si>
  <si>
    <t>Zlepšení prostředí školy</t>
  </si>
  <si>
    <t>Vybudování prostor pro polytechnické vzdělávání dětí v Sebranicích</t>
  </si>
  <si>
    <t>Změna vytápění v budově 2. stupně v Lubné</t>
  </si>
  <si>
    <t>Vytápění budovy v současné době nevyhovující, neekonomické</t>
  </si>
  <si>
    <t>Vybudování archivu v Lubné</t>
  </si>
  <si>
    <t>Vybudování archivu pro uložení školní dokumentace a účetnictví z důvodu zákona o archivnictví</t>
  </si>
  <si>
    <t>Rekonstrukce učebny dílen na 2. stupni</t>
  </si>
  <si>
    <t>Rekonstrukce pracovních dílen za účelem výuky předmětu praktické činnosti a efektivnější integraci žáků s SVP</t>
  </si>
  <si>
    <t>Rekonstrukce odborné učebny – cvičná kuchyňka na 2. stupni</t>
  </si>
  <si>
    <t>Rekonstrukce cvičné kuchyňky za účelem výuky předmětu praktické činnosti a efektivnější integraci žáků s SVP</t>
  </si>
  <si>
    <t>Úprava okolí školy v Lubné (chodník, úschovna jízdních kol, úprava pro volnočas. aktivity - hrací prvky, přístřešek pro výuku v přírodě, parkovací místa apod.)</t>
  </si>
  <si>
    <t xml:space="preserve">Využití okolí školy pro volnočasové aktivity, úprava přístupových cest a možnost výuky v přírodě  </t>
  </si>
  <si>
    <t>Rekonstrukce osvětlení v budově 2. stupně</t>
  </si>
  <si>
    <t>Rekonstrukce víceúčelového zařízení Skalka v Lubné – tělocvična</t>
  </si>
  <si>
    <t>Celková rekonstrukce objektu – změna využití prostor (včetně obvodových stěn), změna vytápění, oprava toalet, podlahy apod.</t>
  </si>
  <si>
    <t>Vybavení tělocvičny v Lubné</t>
  </si>
  <si>
    <t>Nářadí pro tělesnou výchovu a halové sporty</t>
  </si>
  <si>
    <t>Vybudování a vybavení čtenářského koutku na 2. stupni</t>
  </si>
  <si>
    <t>Vybudování  bezbariérového vstupu do školy včetně rekonstrukce šaten</t>
  </si>
  <si>
    <t>Zlepšení podmínek pro zaměstnance, žáky a jejich rodiče</t>
  </si>
  <si>
    <t>Vybudování víceúčelového sportovního hřiště včetně haly pro školu a halové sporty</t>
  </si>
  <si>
    <t>Vybudování sportovního hřiště pro potřeby školy (tělesná výchova) a volnočasové aktivity spolků</t>
  </si>
  <si>
    <t>Oprava střechy na budově ZŠ Lubná</t>
  </si>
  <si>
    <t>Oprava střešní krytiny, úprava vazby</t>
  </si>
  <si>
    <t>Zabezpečovací systém na budovách 1. i 2. stupně a MŠ</t>
  </si>
  <si>
    <t>Zajištění bezpečnosti žáků a zaměstnanců školy</t>
  </si>
  <si>
    <t>Úprava vybraných místností a vybudování propojovacího krčku – ZŠ Sebranice</t>
  </si>
  <si>
    <t>Úprava knihovny, šaten, sociálního zařízení a vybudování nové alternativní třídy, relaxační místnosti a propojovací chodby</t>
  </si>
  <si>
    <t>Rekonstrukce učeben</t>
  </si>
  <si>
    <t>Zlepšení pracovních podmínek pro žáky a pedagogické pracovníky</t>
  </si>
  <si>
    <t>Rekonstrukce odborných učeben</t>
  </si>
  <si>
    <t>ČOV, nádrž na dešťovou vodu, lapač tuků</t>
  </si>
  <si>
    <t>Výměna septiku za ČOV, dešťová voda z prostor budovy školy a okolí svedena k dalšímu využití</t>
  </si>
  <si>
    <t>Rekonstrukce školní kuchyně</t>
  </si>
  <si>
    <t>Zlepšení pracovních podmínek zaměstnanců jídelny - pořízení nových spotřebičů, splnění hygienických podmínek</t>
  </si>
  <si>
    <t>Vybudování kabinetů v půdních prostorách na 1. stupni v Sebranicích</t>
  </si>
  <si>
    <t>Vybudování počítačové učebny a serveru na 1. stupni v Sebranicích</t>
  </si>
  <si>
    <t>002506939</t>
  </si>
  <si>
    <t>Nábytková sestava pro děti do třídy a herny, nadstandardně vybavené koutky pro děti</t>
  </si>
  <si>
    <t>Variabilní, funkční nábytková sestava, dostatek úložných prostor, nábytek umožňující dětem samostatnost a smysl pro zodpovědnost (výšková dostupnost a možnost samostatného úklidu hraček). Nadstandardní vybavení různých koutků – polytechnický, pro rozvoj čtenářské a matematické gramotnosti, na výtvarné a pracovní činnosti</t>
  </si>
  <si>
    <t>Tablety, notebooky pro pedagogy</t>
  </si>
  <si>
    <t>Informační technologie, která bude pedagogům sloužit k výchovně-vzdělávacím činnostem, bude mobilní (okamžité využití např. ve třídě, při pobytu venku apod.)</t>
  </si>
  <si>
    <t>Interaktivní tabule</t>
  </si>
  <si>
    <t>Interaktivní tabule ve třídě pro vzdělávací a zábavnou činnost dětí, využití při přípravě na další stupeň vzdělávání, k celkovému rozvoji osobnosti (oblast kognitivní, sociální apod.)</t>
  </si>
  <si>
    <t xml:space="preserve">Změna vytápění v MŠ </t>
  </si>
  <si>
    <t>Rekonstrukce pavilonu v MŠ (včetně rekonstrukce sociálního zařízení)</t>
  </si>
  <si>
    <t>Modernizace budovy a stávajícího sociálního zařízení</t>
  </si>
  <si>
    <t>Revitalizace školní zahrady MŠ včetně oplocení</t>
  </si>
  <si>
    <t>Modernizace stávající zahrady (dětský altánek, pískoviště, dětský bazén, sprchy apod.) včetně oplocení</t>
  </si>
  <si>
    <t>Revitalizace dětského hřiště v MŠ (hrací prvky)</t>
  </si>
  <si>
    <t>Obnovení dětského hřiště novými hracími prvky</t>
  </si>
  <si>
    <t>Zabezpečovací systém na budově MŠ</t>
  </si>
  <si>
    <t>Zajištění bezpečnosti dětí a zaměstnanců školy</t>
  </si>
  <si>
    <t>Základní škola a mateřská škola Makov</t>
  </si>
  <si>
    <t>Obec Makov</t>
  </si>
  <si>
    <t>00758066/01</t>
  </si>
  <si>
    <t>Zázemí pro pohybové, pěstitelské a zábavné venkovní aktivity</t>
  </si>
  <si>
    <t>Makov</t>
  </si>
  <si>
    <t>Vybudování zázemí pro pohybové, pěstitelské a zábavné venkovní aktivity, včetně úpravy terénu a souvisejícího vybavení</t>
  </si>
  <si>
    <t>květen, 2022</t>
  </si>
  <si>
    <t>srpen, 2022</t>
  </si>
  <si>
    <t>Diskuze, návrhy, nacenění</t>
  </si>
  <si>
    <t>Mateřská škola Morašice, okres Svitavy</t>
  </si>
  <si>
    <t>Obec Morašice</t>
  </si>
  <si>
    <t>pořízení interaktivní tabule pro děti včetně příslušenství</t>
  </si>
  <si>
    <t>konzultace</t>
  </si>
  <si>
    <t>Základní škola a mateřská škola Všeználek, Němčice 114</t>
  </si>
  <si>
    <t>Obec Němčice</t>
  </si>
  <si>
    <t>Rozšiřování kapacity učeben.</t>
  </si>
  <si>
    <t>Němčice</t>
  </si>
  <si>
    <t>Vybudování 2 kmenových multifunkčních učeben a oddělení školní družiny, které v současnosti škole chybí.</t>
  </si>
  <si>
    <t>Infrastruktura školy.</t>
  </si>
  <si>
    <t>Zateplení budovy, snížení stropů, nová elektroinstalace a osvětlení.</t>
  </si>
  <si>
    <t>Centrum tradičního praktického vzdělávání.</t>
  </si>
  <si>
    <t>Rekonstrukce stávající budovy s vytvořením učeben pro projektové vzdělávání.</t>
  </si>
  <si>
    <t>Sportovní hala se zázemím.</t>
  </si>
  <si>
    <t>Vybudování sportovní haly se zázemím,které nyní ve škole chybí.</t>
  </si>
  <si>
    <t>Mateřská škola Osík, okres Svitavy</t>
  </si>
  <si>
    <t>Obec Osík</t>
  </si>
  <si>
    <t>Navýšení kapacity MŠ</t>
  </si>
  <si>
    <t>Osík</t>
  </si>
  <si>
    <t>Navýšení kapacity MŠ – přístavba mateřské školy a modernizace školní kuchyně</t>
  </si>
  <si>
    <t>Základní škola Osík, okres Svitavy</t>
  </si>
  <si>
    <t>Rekonstrukce střechy</t>
  </si>
  <si>
    <t>Výměna krytiny střechy, zateplení půdních prostor.</t>
  </si>
  <si>
    <t>NE</t>
  </si>
  <si>
    <t>Rekonstrukce okolí školy</t>
  </si>
  <si>
    <t>Zpracování a zrekonstuování parku a zahrady kolem školy, vybudování vzdělávacích koutků a herních prvků.</t>
  </si>
  <si>
    <t>Rekonstrukce tělocvičny</t>
  </si>
  <si>
    <t>Rekonstrukce staré tělocvičny v budově školy, samostatný vchod, výstavba sociálního zařízení.</t>
  </si>
  <si>
    <t>Venkovní učebna</t>
  </si>
  <si>
    <t>Vybudování venkovní učebny. Altán s lavičkami, stoly, výukovými tabulemi.</t>
  </si>
  <si>
    <t>Projektová dokumentace</t>
  </si>
  <si>
    <t>Mateřská škola Příluka, okres Svitavy</t>
  </si>
  <si>
    <t>Obec Příluka, Příluka 80, 539 44, IČO: 00277223</t>
  </si>
  <si>
    <t>Rekonstrukce sociálního zařízení v 1. patře budovy MŠ. Zřízení učebny</t>
  </si>
  <si>
    <t>Příluka</t>
  </si>
  <si>
    <t>Celková rekonstrukce WC, úklidová místnost, prádelna. Zřízení učebny - podlahová krytina, osvětlení, nábytek</t>
  </si>
  <si>
    <t>Rekonstrukce ústředního vytápění, vodovodních rozvodů</t>
  </si>
  <si>
    <t>Výměna kotle na ústřední vytápění a převážné části rozvodů. Modernizace vodovodních rozvodů.</t>
  </si>
  <si>
    <t>Oprava zdí oplocení MŠ</t>
  </si>
  <si>
    <t>Vyspravení vypadlých částí zdí, oprava omítky zdí, zakončení zdí stříškami proti zatékání, oprava vstupních bran tohoto oplocení.</t>
  </si>
  <si>
    <t xml:space="preserve">Rekonstrukce půdních prostor </t>
  </si>
  <si>
    <t xml:space="preserve">Rekonstrukce půdních prostor na nové bydlení v počtu dvou bytových jednotek </t>
  </si>
  <si>
    <t>Celková rekonstrukce MŠ nebo nová MŠ s navýšením kapacity</t>
  </si>
  <si>
    <t>Plánované akce povedou ke zkvalitnění života dětí, pedagogů, atd. K úsporám energie a zlepšení hygienických a životních podmínek a jsou žádoucí i pro moderní postupy výchovně vzdělávacích procesů.</t>
  </si>
  <si>
    <t>Rekonstrukce sklepních prostor MŠ</t>
  </si>
  <si>
    <t xml:space="preserve"> Rekonstruované sklepní prostory mají sloužit k rukodělným činnostem dětí i dospělých -  enviromentální a polytechnické činnosti, pracovní dílničky, keramika, setkávání generací (děti, prarodiče, rodiče při tvořivých pracech.)</t>
  </si>
  <si>
    <t>MŠ Sebranice</t>
  </si>
  <si>
    <t>Obec Sebranice</t>
  </si>
  <si>
    <t>Školní zahrada</t>
  </si>
  <si>
    <t>Vybudování venkovní učebny, revitalizace zahrady, přírodní prvky</t>
  </si>
  <si>
    <t>Mateřská škola Sedliště, okres Svitavy</t>
  </si>
  <si>
    <t>Obec Sedliště</t>
  </si>
  <si>
    <t>Modernizace elektroinstalace</t>
  </si>
  <si>
    <t>Sedliště</t>
  </si>
  <si>
    <t>Kompletní rekonstrukce elektroinstalace v celé budově, stávající rozvody jsou hliníkové a v nedostatečné kapacitě</t>
  </si>
  <si>
    <t>Diskuze, záměr</t>
  </si>
  <si>
    <t>Oprava stávajícího schodiště</t>
  </si>
  <si>
    <t>Nutná oprava stávajícího schodiště s ohledem na bezpečnost dětí i zaměstnanců</t>
  </si>
  <si>
    <t>Diskuze</t>
  </si>
  <si>
    <t>Vybudování požárního schodiště</t>
  </si>
  <si>
    <t>Bezpečnostní vybavení s ohledem na požadavky PO</t>
  </si>
  <si>
    <t>Záměr</t>
  </si>
  <si>
    <t xml:space="preserve">Revitalizace zahrady </t>
  </si>
  <si>
    <t>Dovybavení zahrady mateřské školy prvky pro pohybové a relaxační aktivity dětí, hmatový chodník, pořízení zahradního domku, přizpůsobení zahrady k enviromentální výchově</t>
  </si>
  <si>
    <t>Rekonstrukce oplocení zahrady MŠ</t>
  </si>
  <si>
    <t>Stávající oplocení je staré, nevyhovující, nové oplocení zajistí větší bezpečnost dětí, ale i zvýší zabezpečení areálu zahrady MŠ</t>
  </si>
  <si>
    <t>MŠ Sloupnice</t>
  </si>
  <si>
    <t>Obec Sloupnice</t>
  </si>
  <si>
    <t>Rekonstrukce volných prostorů MŠ</t>
  </si>
  <si>
    <t>Sloupnice</t>
  </si>
  <si>
    <t>vybudování dalších prostor pro potřeby MŠ</t>
  </si>
  <si>
    <t>Základní škola Sloupnice</t>
  </si>
  <si>
    <t>Přístavba tělocvičny</t>
  </si>
  <si>
    <t>přístavba tělocvičny, školní jídelny a dalších učeben</t>
  </si>
  <si>
    <t>Rekonstrukce šaten</t>
  </si>
  <si>
    <t>rekonstrukce vybavení v šatnách</t>
  </si>
  <si>
    <t>Základní škola a mateřská škola Trstěnice, okres Svitavy</t>
  </si>
  <si>
    <t>obec Trstěnice</t>
  </si>
  <si>
    <t>vybudování učebny dílen</t>
  </si>
  <si>
    <t>Trstěnice</t>
  </si>
  <si>
    <t>ZŠ nemá učebnu dílen. Učebnu dílen je třeba nově vybudovat a vybavit potřebným nábytkem a pomůckami.</t>
  </si>
  <si>
    <t>projektový záměr</t>
  </si>
  <si>
    <t>revitalizace okolí školy– školní zahrada + dětské hřiště</t>
  </si>
  <si>
    <t>Architektonicky zpracované a zrekonstruované okolí školy (na pozemcích náležejících ke škole -  revitalizovaná stávající a doplněná nová zeleň, hmatový chodník, dětské hřiště - vybavení novými herními prvky, vybudování minidopravního hřiště, školní zahrada – záhony, ovocné stromky, keře)</t>
  </si>
  <si>
    <t>vybudování školního poradenského pracoviště</t>
  </si>
  <si>
    <t>Vybudování zázemí pro školního psychologa a školního speciálního pedagoga,
jednu místnost vybavit nabytkem a pomůckami potřebnými pro jejich práci.</t>
  </si>
  <si>
    <t>dovybavení kmenových tříd ICT technikou</t>
  </si>
  <si>
    <t>Dovybavení kmenových tříd ICT technikou z důvodu rozvíjení ICT gramotnosti 
dovybavení všech tříd interaktivními tabulemi - 8 ks, zakoupení mobilní počítačové učebny (26 ks)
nákup 30 ks tabletů, 20 notebooků.</t>
  </si>
  <si>
    <t>rekonstrukce tělocvičny a školního hřiště</t>
  </si>
  <si>
    <t>Tělocvična – rekonstrukce osvětlení, podlahy, dovybavení novým nářadím, hřiště -  vybudování doskočiště, běžecké dráhy, vybavení záchytnými sítěmi.</t>
  </si>
  <si>
    <t>stavební úprava a rekonstrukce, keramická dílna</t>
  </si>
  <si>
    <t xml:space="preserve">Stavební úpravy a rekonstrukce na podporu polytechnického vzdělávání - keramická dílna vybavená keramickou pecí.
</t>
  </si>
  <si>
    <t xml:space="preserve">vybavení učeben pylonovými tabulemi </t>
  </si>
  <si>
    <t>Vybavení učeben pylonovými tabulemi, Stávající tabule jsou ve špatném stavu a potřebují vyměnit.</t>
  </si>
  <si>
    <t>pořízení názorných pomůcek (demonstračních modelů, laboratorních, žákovských souprav) pro výuku chemie, fyziky, přírodopisu, matematiky</t>
  </si>
  <si>
    <t>Pořízení názorných pomůcek (demonstračních modelů, laboratorních, žákovských souprav) pro výuku chemie, fyziky, přírodopisu, matematiky.</t>
  </si>
  <si>
    <t>rekonstrukce osvětlení</t>
  </si>
  <si>
    <t>Dokončit rekonstrukci osvětlení ve všech prostorách ZŠ a MŠ.</t>
  </si>
  <si>
    <t>úschovna jízdních kol</t>
  </si>
  <si>
    <t>Zrekonstruovat prostor pro ukládání jízdních kol.</t>
  </si>
  <si>
    <t xml:space="preserve">výměna dveří </t>
  </si>
  <si>
    <t>Postupně vyměnit nebo zrenovovat všechny dveře v prostorách ZŠ a MŠ.</t>
  </si>
  <si>
    <t>šatní skříňky</t>
  </si>
  <si>
    <t xml:space="preserve">Prostor pro odkládání svršků pro žáky je nedostatečný. K dispozici jsou dvě malé šatny. Řešením je nákup šatních skříněk pro žáky 2. st. a jejich umístění na chodbě.
</t>
  </si>
  <si>
    <t>realizace zatemnění oken ve vybraných učebnách  – venkovní žaluzie nebo vnitřní rolety</t>
  </si>
  <si>
    <t xml:space="preserve">Realizace zatemnění oken ve vybraných učebnách  – venkovní žaluzie nebo vnitřní rolety.V případě slunečného počasí je zatemnění učeben pro výuku s využitím interaktivní tabule a dataprojektoru nedostatečné. Totéž platí při provádění některých pokusů, při kterých je nutné dostatečné zatemnění.
</t>
  </si>
  <si>
    <t>zabezpečení vstupů do budovy školy</t>
  </si>
  <si>
    <t>Zabezpečení vstupu do budovy školy je třeba doplnit tak, aby odpovídalo standardu bezpečnosti.</t>
  </si>
  <si>
    <t>nákup kompenzačních pomůcek pro děti s SVP</t>
  </si>
  <si>
    <t xml:space="preserve">Škola nedisponuje žádnými kompenzačními pomůckami pro žáky se SVP. Vzhledem k tomu, že těchto žáků přibývá, potřebujeme školu vybavit alespoň základními kompenzačními pomůckami.
</t>
  </si>
  <si>
    <t>vybavení kabinetů novým nábytkem</t>
  </si>
  <si>
    <t>Kabinet fyziky, chemie, přírodopisu a kabinet 1. st jsou vybaveny zastaralým a nevyhovujícím nábytkem. Je třeba vyměnit veškerý nábytek za nový.</t>
  </si>
  <si>
    <t>rekonstrukce podlah v učebnách</t>
  </si>
  <si>
    <t>V 7 učebnách je třeba provést výměnu podlahových krytin, které jsou již značně opotřebené a poškozené. Stávající krytinu je třeba odstranit, celý povrch vyrovnat pomocí nivelace a položit nové podlahové krytiny.</t>
  </si>
  <si>
    <t xml:space="preserve">dovybavení ŠD </t>
  </si>
  <si>
    <t xml:space="preserve">ŠD je třeba dovybavit hračkami a pomůckami pro rozvoj čtenářské, matematické a počítačové gramotnosti, dotyková televize 
</t>
  </si>
  <si>
    <t>rekonstrukce elektroinstalace v celém objektu školy mimo ŠJ</t>
  </si>
  <si>
    <t>Stávající rozvody elektřiny jsou v nevyhovujícím stavu, pocházejí z roku 1963 a jsou hliníkové. V brzké době  bude třeba tyto rozvody postupně v jednotlivých pavilonech vyměnit za měděné.</t>
  </si>
  <si>
    <t>ANO</t>
  </si>
  <si>
    <t>využití obnovitelných zdrojů energie na střechách školy</t>
  </si>
  <si>
    <t xml:space="preserve">Využití obnovitelných zdrojů za účelem snížení energetické spotřeby jednotlivých pavilonů. </t>
  </si>
  <si>
    <t>koncepce</t>
  </si>
  <si>
    <t>vybavení MŠ</t>
  </si>
  <si>
    <t>dovybavení kmenové třídy MŠ výpočetní technikou a audiotechnikou (1 interaktivní tabule s příslušenstvím, dotyková televize,
2 notebooky, 10 tabletů, audiopřehrávač), tělocvičné nářadí -  3 žíněnky, 1 lavička, 1 švédská bedna, lana na přetahování, padák, dětský rotoped, běžecký pás), vybudování a vybavení čtenářského koutku, vybavení MŠ pro polytechnickou výchovu</t>
  </si>
  <si>
    <t>přístavba MŠ</t>
  </si>
  <si>
    <t>z důvodu novelizace platné legislativy bude nutné rozšířit kapacitu MŠ novou přístavbou ke stávající MŠ pro zajištění přednostního přijímání dětí všech věkových kategorií od r. 2020</t>
  </si>
  <si>
    <t>rekonstrukce sociálního zařízení v MŠ</t>
  </si>
  <si>
    <t>V souvislosti  s vybudováním přístavby MŠ bude nutné rozšířit sociální zařízení.</t>
  </si>
  <si>
    <t>Dokončit rekonstrukci osvětlení ve všech prostorách ZŠ a MŠ</t>
  </si>
  <si>
    <t>zabezpečení vstupů do budovy školy Zabezpečení vstupu do budovy školy je třeba doplnit tak, aby odpovídalo standardu bezpečnosti</t>
  </si>
  <si>
    <t>Obec Vidlatá Seč</t>
  </si>
  <si>
    <t>Klubovna pro hasiče</t>
  </si>
  <si>
    <t>Vidlatá Seč</t>
  </si>
  <si>
    <t>půdní vestavba nad požární zbrojnicí</t>
  </si>
  <si>
    <t>Základní škola, Vidlatá Seč, okres Svitavy</t>
  </si>
  <si>
    <t>Rekonstrukce sociálních zařízení</t>
  </si>
  <si>
    <t>Výměna plechových kabinek za zdělé WC</t>
  </si>
  <si>
    <t>Výstavba nové třídy</t>
  </si>
  <si>
    <t>Výstavba nové třídy pro výuku žáků</t>
  </si>
  <si>
    <t>záměr, příprava PD</t>
  </si>
  <si>
    <t>Schváleno v Litomyšli dne 01.11.2021                       Řídícím výborem MAP                    Podpis předsedy řídícího výboru pana Radomila Kašpara</t>
  </si>
  <si>
    <t>Základní škola ŠKOLAMYŠL</t>
  </si>
  <si>
    <t>ŠKOLAMYŠL z.s.</t>
  </si>
  <si>
    <t>Vybavenost
audiovizuální
technikou</t>
  </si>
  <si>
    <t xml:space="preserve">Nákup notebooků, projektorů, interakčních a programovacích pomůcek
</t>
  </si>
  <si>
    <t>Půdní vestavba</t>
  </si>
  <si>
    <t xml:space="preserve">Rekonstrukce a zateplení půdních prostor, vytvoření odborných učeben
</t>
  </si>
  <si>
    <t>Úprava venkovních prostor</t>
  </si>
  <si>
    <t xml:space="preserve">Zřízení workoutového hřiště, zastřešení průchodu z budovy </t>
  </si>
  <si>
    <t>Zastřešení a vybavení terasy</t>
  </si>
  <si>
    <t>Zastřešení venkovního prostoru a vytvoření venkovní učebny</t>
  </si>
  <si>
    <t>Vybavení pro rozvoj gramotností a průřezových témat</t>
  </si>
  <si>
    <t>Nákup pomůcek pro  rozvoj finanční gramotnosti, kritického myšlení, programování, Hejného matematiky, Začít spolu, …</t>
  </si>
  <si>
    <t>Vybavení odbornými pomůckami pro přírodní vědy</t>
  </si>
  <si>
    <t>Nákup pomůcek do chemie, fyziky, přírodovědy, zeměpisu – podpora nadaných žáků</t>
  </si>
  <si>
    <t>Vybavení školní družiny</t>
  </si>
  <si>
    <t>Vybavení školní družiny nábytkem a pomůckami</t>
  </si>
  <si>
    <t>Základní umělecká škola Bedřicha Smetany Litomyšl</t>
  </si>
  <si>
    <t xml:space="preserve">Bezbariérový vstup a výtah na hlavní budově ZUŠ </t>
  </si>
  <si>
    <t>Bezbariérový vstup a výtah umožní přístup do učeben a koncertního sálu v půdním patře hlavní budovy i osobám s pohybovým omezením  a usnadní běžný provozní režim školy.</t>
  </si>
  <si>
    <t>vize</t>
  </si>
  <si>
    <t>Koncertní křídlo do sálu ZUŠ</t>
  </si>
  <si>
    <t xml:space="preserve">Křídlo značky Kašpar, které je nyní v sále, není v dobrém technickém stavu a generální oprava vzhledem ke kvalitě nástroje není doporučována. Řešením je nákup nového koncertního nástroje. </t>
  </si>
  <si>
    <t>Nákup výpočetní techniky pro pedagogy (nootebooky, PC)</t>
  </si>
  <si>
    <t>Do 4 let je třeba provést kompletníé výměnu staré výpočetní techniky a zajistit přechod na nový systém  Windoxs 11. V současnosti již nevyhovuje 17 z 36 počítačů.</t>
  </si>
  <si>
    <t>Modernizace  sboroven (podlahová krytina, nábytek)</t>
  </si>
  <si>
    <t xml:space="preserve">Sborovny jsou důležitým zázemím pro pedagogický sbor. Je třeba, aby tam všichni  vyučující měli plně vyhovující a komfortní podmínky. </t>
  </si>
  <si>
    <t>Rekonstrukce půdních prostor a vybudování nových učeben v budově "Tunel"</t>
  </si>
  <si>
    <t xml:space="preserve">Budova "Tunel"  dlouhudobě nevyhovuje výuce kolektivních oborů. Na chodbách panují stísněné podmíny, technický stav budovy se neustále zhoršuje, elektroinsatalce nevyhovují, historický rozvaděč, střecha na hraně životnosti apod. </t>
  </si>
  <si>
    <t>Třímanuálové digitální varhany s pedálem</t>
  </si>
  <si>
    <t>V současné době máme cvičné varhany na hraně životnosti,  výhledově bude třeba pořídit nové.</t>
  </si>
  <si>
    <t>Multiboard do učebny HN</t>
  </si>
  <si>
    <t>Klasické  tabule už jsou dnes přežitkem, vzheldem k měnícím se požadavkům výuky bude třeba modernizovat výuku hudební nmauky.</t>
  </si>
  <si>
    <t>Základní škola Janov, okres Svitavy</t>
  </si>
  <si>
    <t>Obec Janov</t>
  </si>
  <si>
    <t>Nová učebna pro výuku přírodních věd a polytechniky.</t>
  </si>
  <si>
    <t>Vybudování celoroční venkovní učebny s úpravou přilehlé přírodní zahrady s hřištěm.Součástí bude skladový prostor. Učebna s vybavením,  mobilní IT technikou. Montáž elektroinstalací, topení.</t>
  </si>
  <si>
    <t>připravovaný projekt</t>
  </si>
  <si>
    <t>Rekonstrukce interiéru školy</t>
  </si>
  <si>
    <t>Rekonstukce toalet pro žáky, provozní zaměstnance. Vybudování uklidových, šatních prostor pro provozní zaměstnance. Rekonstrukce školní jídelny a kuchyně.</t>
  </si>
  <si>
    <t>Erasmus + projekty spolupráce, systémy vzdělávání, reformy, centralizované aktivity</t>
  </si>
  <si>
    <t>Vzdělávání pedagogů, zahraniční stáže,.</t>
  </si>
  <si>
    <t>Základní škola  Janov, okres Svitavy</t>
  </si>
  <si>
    <t>Enviromentální hřiště</t>
  </si>
  <si>
    <t>Vybudování víceučelového přírodního hřiště, zahrady</t>
  </si>
  <si>
    <t>Vybavení výpočetní techniky</t>
  </si>
  <si>
    <t>Zlepšení vybavenosti výpočetní techniky ve škole a zlepšení připravenosti k  ITC vzdělávání.</t>
  </si>
  <si>
    <t>Masarykova základní škola Morašice, okres Svitavy</t>
  </si>
  <si>
    <t>Škola poznávání</t>
  </si>
  <si>
    <t>Morašice</t>
  </si>
  <si>
    <t xml:space="preserve">Projekt Škola poznávání zahrnuje vybudování učebny přírodních věd s laboratoří se zvýšením konektivity školy, rozšíření dvou kmenových učeben/tříd školní družiny a venkovní učebnu, asanaci přízemí (zdí a podlah) a bezbariérovou prostupnost školy,  a to konkrétně: asanace zdí přízemí / prvního nadzemního podlaží pro zastavení vzlínání vlhkosti a odstranění plísně; bezbariérový přístup do přízemí budovy školy se zázemím pro komunitní aktivity; zvětšení kmenové učebny/školní družiny odstraněním zděné přepážky od kabinetu; rozšíření kmenové učebny/školní družiny prostupností do nové venkovní přírodní učebny; úprava vstupní haly pro komunitní aktivity vedoucí k sociální inkluzi s možností využití haly jako učebny; bezbariérové řešení prostupnosti 1. + 2. + 3. nadzemního podlaží; vybudování "pokusny" rekonstrukcí a rozšířením sdružené odborné učebny biologie, fyziky, chemie (včetně rozvodů). </t>
  </si>
  <si>
    <t>Obnova podlahové krytiny</t>
  </si>
  <si>
    <t>Obnova podlahové krytiny postupně v celé budově, aktuálně 6 tříd, 1 labinet a 1 chodba</t>
  </si>
  <si>
    <t>březen, 2022</t>
  </si>
  <si>
    <t>říjen, 2023</t>
  </si>
  <si>
    <t>Rozjednáno, cenové nabídky</t>
  </si>
  <si>
    <t>Rekonstrukce kanalizace</t>
  </si>
  <si>
    <t>U 25 let staré budovy dochází k postupnému zarůstání a ucpávání kanalizace. Ideální řešení je vybourání a výměna celého systému.</t>
  </si>
  <si>
    <t xml:space="preserve">červenec, 2024 </t>
  </si>
  <si>
    <t>srpen, 2024</t>
  </si>
  <si>
    <t>Na počátku úvah</t>
  </si>
  <si>
    <t>Vstupní dveře</t>
  </si>
  <si>
    <t>Systém vstupních dveří je vzhledem k změnám povětrnostních podmínek nefunkční. Výměna systému</t>
  </si>
  <si>
    <t>červen, 2023</t>
  </si>
  <si>
    <t>Připraveno k realizaci</t>
  </si>
  <si>
    <t>Přelakování palubovky Městské sportovní haly</t>
  </si>
  <si>
    <t>Palubovku je třeba pravidelně udržovat, již uběhlo období, kdy je třeba provést velkou údržbu.Aby nedošlo k zásadnějšímu poškození, je třeba neodkládat.</t>
  </si>
  <si>
    <t>Rekonstrukce vzduchotechniky</t>
  </si>
  <si>
    <t>Vzduchotechnika je zastaralá, nefunguje podle představ sportovců, provedena prohlídka, navrženo řešení.</t>
  </si>
  <si>
    <t>Provedena prohlídka, přdběžná cenová nabídka</t>
  </si>
  <si>
    <t>Schváleno v Litomyšli dne 22.11.2021                       Řídícím výborem MAP                    Podpis předsedy řídícího výboru pana Radomila Kašpara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</si>
</sst>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mmm\-yy;@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9" fontId="27" fillId="0" borderId="0" applyBorder="0" applyProtection="0"/>
    <xf numFmtId="0" fontId="28" fillId="0" borderId="0" applyBorder="0" applyProtection="0"/>
    <xf numFmtId="0" fontId="29" fillId="0" borderId="0"/>
  </cellStyleXfs>
  <cellXfs count="251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3" fontId="30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3" fontId="26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3" fontId="26" fillId="0" borderId="24" xfId="0" applyNumberFormat="1" applyFont="1" applyBorder="1" applyAlignment="1" applyProtection="1">
      <alignment horizontal="center" vertical="center" wrapText="1"/>
      <protection locked="0"/>
    </xf>
    <xf numFmtId="17" fontId="26" fillId="0" borderId="24" xfId="0" applyNumberFormat="1" applyFont="1" applyBorder="1" applyAlignment="1" applyProtection="1">
      <alignment horizontal="center" vertical="center" wrapText="1"/>
      <protection locked="0"/>
    </xf>
    <xf numFmtId="3" fontId="26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vertical="center" wrapText="1"/>
      <protection locked="0"/>
    </xf>
    <xf numFmtId="0" fontId="26" fillId="0" borderId="24" xfId="0" applyFont="1" applyBorder="1" applyAlignment="1" applyProtection="1">
      <alignment horizontal="center" vertical="center" wrapText="1" shrinkToFit="1"/>
      <protection locked="0"/>
    </xf>
    <xf numFmtId="0" fontId="26" fillId="0" borderId="25" xfId="0" applyFont="1" applyBorder="1" applyAlignment="1" applyProtection="1">
      <alignment horizontal="center" vertical="center" wrapText="1" shrinkToFit="1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3" fontId="33" fillId="0" borderId="24" xfId="0" applyNumberFormat="1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3" fontId="34" fillId="0" borderId="24" xfId="0" applyNumberFormat="1" applyFont="1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 applyProtection="1">
      <alignment horizontal="center" vertical="center" wrapText="1"/>
      <protection locked="0"/>
    </xf>
    <xf numFmtId="164" fontId="26" fillId="0" borderId="24" xfId="0" applyNumberFormat="1" applyFont="1" applyBorder="1" applyAlignment="1" applyProtection="1">
      <alignment horizontal="center" vertical="center" wrapText="1"/>
      <protection locked="0"/>
    </xf>
    <xf numFmtId="0" fontId="34" fillId="0" borderId="24" xfId="3" applyFont="1" applyBorder="1" applyAlignment="1" applyProtection="1">
      <alignment horizontal="center" vertical="center" wrapText="1"/>
      <protection locked="0"/>
    </xf>
    <xf numFmtId="3" fontId="34" fillId="0" borderId="24" xfId="3" applyNumberFormat="1" applyFont="1" applyBorder="1" applyAlignment="1" applyProtection="1">
      <alignment horizontal="center" vertical="center" wrapText="1"/>
      <protection locked="0"/>
    </xf>
    <xf numFmtId="0" fontId="34" fillId="0" borderId="25" xfId="3" applyFont="1" applyBorder="1" applyAlignment="1" applyProtection="1">
      <alignment horizontal="center" vertical="center" wrapText="1"/>
      <protection locked="0"/>
    </xf>
    <xf numFmtId="0" fontId="26" fillId="0" borderId="24" xfId="0" applyFont="1" applyFill="1" applyBorder="1" applyAlignment="1" applyProtection="1">
      <alignment horizontal="center" vertical="center"/>
      <protection locked="0"/>
    </xf>
    <xf numFmtId="3" fontId="26" fillId="0" borderId="24" xfId="0" applyNumberFormat="1" applyFont="1" applyBorder="1" applyAlignment="1" applyProtection="1">
      <alignment horizontal="center" vertical="center"/>
      <protection locked="0"/>
    </xf>
    <xf numFmtId="0" fontId="35" fillId="0" borderId="24" xfId="6" applyFont="1" applyBorder="1" applyAlignment="1" applyProtection="1">
      <alignment horizontal="center" vertical="center" wrapText="1"/>
      <protection locked="0"/>
    </xf>
    <xf numFmtId="3" fontId="35" fillId="0" borderId="24" xfId="6" applyNumberFormat="1" applyFont="1" applyBorder="1" applyAlignment="1" applyProtection="1">
      <alignment horizontal="center" vertical="center"/>
      <protection locked="0"/>
    </xf>
    <xf numFmtId="0" fontId="35" fillId="0" borderId="24" xfId="6" applyFont="1" applyBorder="1" applyAlignment="1" applyProtection="1">
      <alignment horizontal="center" vertical="center"/>
      <protection locked="0"/>
    </xf>
    <xf numFmtId="0" fontId="35" fillId="0" borderId="25" xfId="6" applyFont="1" applyBorder="1" applyAlignment="1" applyProtection="1">
      <alignment horizontal="center" vertical="center"/>
      <protection locked="0"/>
    </xf>
    <xf numFmtId="0" fontId="26" fillId="0" borderId="24" xfId="0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</xf>
    <xf numFmtId="0" fontId="34" fillId="0" borderId="24" xfId="0" applyFont="1" applyBorder="1" applyAlignment="1" applyProtection="1">
      <alignment horizontal="center" vertical="center" wrapText="1" shrinkToFit="1"/>
      <protection locked="0"/>
    </xf>
    <xf numFmtId="3" fontId="26" fillId="0" borderId="24" xfId="0" applyNumberFormat="1" applyFont="1" applyBorder="1" applyAlignment="1" applyProtection="1">
      <alignment horizontal="center" vertical="center" wrapText="1" shrinkToFit="1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3" fontId="26" fillId="0" borderId="5" xfId="0" applyNumberFormat="1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164" fontId="26" fillId="0" borderId="2" xfId="0" applyNumberFormat="1" applyFont="1" applyBorder="1" applyAlignment="1" applyProtection="1">
      <alignment horizontal="center" vertical="center" wrapText="1"/>
      <protection locked="0"/>
    </xf>
    <xf numFmtId="49" fontId="26" fillId="0" borderId="24" xfId="0" applyNumberFormat="1" applyFont="1" applyBorder="1" applyAlignment="1" applyProtection="1">
      <alignment horizontal="center" vertical="center" wrapText="1"/>
      <protection locked="0"/>
    </xf>
    <xf numFmtId="0" fontId="26" fillId="0" borderId="25" xfId="0" applyFont="1" applyFill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6" fillId="0" borderId="24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3" fontId="26" fillId="0" borderId="0" xfId="0" applyNumberFormat="1" applyFont="1" applyBorder="1" applyAlignment="1" applyProtection="1">
      <alignment horizontal="center" vertical="center" wrapText="1"/>
      <protection locked="0"/>
    </xf>
    <xf numFmtId="14" fontId="26" fillId="0" borderId="24" xfId="0" applyNumberFormat="1" applyFont="1" applyBorder="1" applyAlignment="1" applyProtection="1">
      <alignment horizontal="center" vertical="center"/>
      <protection locked="0"/>
    </xf>
    <xf numFmtId="3" fontId="0" fillId="0" borderId="24" xfId="0" applyNumberFormat="1" applyBorder="1" applyProtection="1">
      <protection locked="0"/>
    </xf>
    <xf numFmtId="3" fontId="0" fillId="0" borderId="5" xfId="0" applyNumberFormat="1" applyBorder="1" applyProtection="1"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3" fontId="37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26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 vertical="center"/>
      <protection locked="0"/>
    </xf>
    <xf numFmtId="3" fontId="1" fillId="0" borderId="43" xfId="0" applyNumberFormat="1" applyFont="1" applyFill="1" applyBorder="1" applyAlignment="1" applyProtection="1">
      <alignment horizontal="center" vertical="center"/>
      <protection locked="0"/>
    </xf>
    <xf numFmtId="3" fontId="1" fillId="0" borderId="36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7">
    <cellStyle name="Excel Built-in Normal" xfId="6"/>
    <cellStyle name="Hypertextový odkaz" xfId="1" builtinId="8"/>
    <cellStyle name="Hypertextový odkaz 2" xfId="5"/>
    <cellStyle name="Normální" xfId="0" builtinId="0"/>
    <cellStyle name="Normální 2" xfId="3"/>
    <cellStyle name="Procenta" xfId="2" builtinId="5"/>
    <cellStyle name="Procenta 2" xfId="4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showGridLines="0" zoomScale="90" zoomScaleNormal="90" workbookViewId="0">
      <selection sqref="A1:XFD1048576"/>
    </sheetView>
  </sheetViews>
  <sheetFormatPr defaultColWidth="8.7109375" defaultRowHeight="15" x14ac:dyDescent="0.25"/>
  <cols>
    <col min="1" max="1" width="17.5703125" style="23" customWidth="1"/>
    <col min="2" max="2" width="14.5703125" style="23" customWidth="1"/>
    <col min="3" max="3" width="14.7109375" style="23" customWidth="1"/>
    <col min="4" max="16384" width="8.7109375" style="23"/>
  </cols>
  <sheetData>
    <row r="1" spans="1:14" ht="21" x14ac:dyDescent="0.35">
      <c r="A1" s="22" t="s">
        <v>0</v>
      </c>
    </row>
    <row r="2" spans="1:14" ht="14.25" customHeight="1" x14ac:dyDescent="0.25"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4.25" customHeight="1" x14ac:dyDescent="0.25">
      <c r="A3" s="25" t="s">
        <v>112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4.25" customHeight="1" x14ac:dyDescent="0.25">
      <c r="A4" s="24" t="s">
        <v>113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4.25" customHeight="1" x14ac:dyDescent="0.25">
      <c r="A5" s="24" t="s">
        <v>99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4.25" customHeight="1" x14ac:dyDescent="0.25">
      <c r="A6" s="26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14.25" customHeight="1" x14ac:dyDescent="0.25">
      <c r="A7" s="27" t="s">
        <v>89</v>
      </c>
      <c r="B7" s="28" t="s">
        <v>90</v>
      </c>
      <c r="C7" s="29" t="s">
        <v>91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4.25" customHeight="1" x14ac:dyDescent="0.25">
      <c r="A8" s="30" t="s">
        <v>107</v>
      </c>
      <c r="B8" s="31" t="s">
        <v>108</v>
      </c>
      <c r="C8" s="32" t="s">
        <v>111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4.25" customHeight="1" x14ac:dyDescent="0.25">
      <c r="A9" s="33" t="s">
        <v>92</v>
      </c>
      <c r="B9" s="34" t="s">
        <v>105</v>
      </c>
      <c r="C9" s="35" t="s">
        <v>109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4.25" customHeight="1" x14ac:dyDescent="0.25">
      <c r="A10" s="33" t="s">
        <v>93</v>
      </c>
      <c r="B10" s="34" t="s">
        <v>105</v>
      </c>
      <c r="C10" s="35" t="s">
        <v>109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4.25" customHeight="1" x14ac:dyDescent="0.25">
      <c r="A11" s="33" t="s">
        <v>95</v>
      </c>
      <c r="B11" s="34" t="s">
        <v>105</v>
      </c>
      <c r="C11" s="35" t="s">
        <v>109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14.25" customHeight="1" x14ac:dyDescent="0.25">
      <c r="A12" s="33" t="s">
        <v>96</v>
      </c>
      <c r="B12" s="34" t="s">
        <v>105</v>
      </c>
      <c r="C12" s="35" t="s">
        <v>109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4.25" customHeight="1" x14ac:dyDescent="0.25">
      <c r="A13" s="33" t="s">
        <v>97</v>
      </c>
      <c r="B13" s="34" t="s">
        <v>105</v>
      </c>
      <c r="C13" s="35" t="s">
        <v>109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4.25" customHeight="1" x14ac:dyDescent="0.25">
      <c r="A14" s="36" t="s">
        <v>94</v>
      </c>
      <c r="B14" s="37" t="s">
        <v>106</v>
      </c>
      <c r="C14" s="38" t="s">
        <v>110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4.25" customHeight="1" x14ac:dyDescent="0.25">
      <c r="A15" s="36" t="s">
        <v>98</v>
      </c>
      <c r="B15" s="37" t="s">
        <v>106</v>
      </c>
      <c r="C15" s="38" t="s">
        <v>110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ht="14.25" customHeight="1" x14ac:dyDescent="0.25">
      <c r="A16" s="36" t="s">
        <v>100</v>
      </c>
      <c r="B16" s="37" t="s">
        <v>106</v>
      </c>
      <c r="C16" s="38" t="s">
        <v>110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14.25" customHeight="1" x14ac:dyDescent="0.25">
      <c r="A17" s="36" t="s">
        <v>101</v>
      </c>
      <c r="B17" s="37" t="s">
        <v>106</v>
      </c>
      <c r="C17" s="38" t="s">
        <v>110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t="14.25" customHeight="1" x14ac:dyDescent="0.25">
      <c r="A18" s="36" t="s">
        <v>102</v>
      </c>
      <c r="B18" s="37" t="s">
        <v>106</v>
      </c>
      <c r="C18" s="38" t="s">
        <v>110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14.25" customHeight="1" x14ac:dyDescent="0.25">
      <c r="A19" s="36" t="s">
        <v>95</v>
      </c>
      <c r="B19" s="37" t="s">
        <v>106</v>
      </c>
      <c r="C19" s="38" t="s">
        <v>110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14.25" customHeight="1" x14ac:dyDescent="0.25">
      <c r="A20" s="36" t="s">
        <v>103</v>
      </c>
      <c r="B20" s="37" t="s">
        <v>106</v>
      </c>
      <c r="C20" s="38" t="s">
        <v>110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t="14.25" customHeight="1" x14ac:dyDescent="0.25">
      <c r="A21" s="39" t="s">
        <v>104</v>
      </c>
      <c r="B21" s="40" t="s">
        <v>106</v>
      </c>
      <c r="C21" s="41" t="s">
        <v>110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4.25" customHeight="1" x14ac:dyDescent="0.25">
      <c r="B22" s="24"/>
      <c r="C22" s="42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25">
      <c r="A23" s="24"/>
    </row>
    <row r="24" spans="1:14" x14ac:dyDescent="0.25">
      <c r="A24" s="25" t="s">
        <v>1</v>
      </c>
    </row>
    <row r="25" spans="1:14" x14ac:dyDescent="0.25">
      <c r="A25" s="24" t="s">
        <v>2</v>
      </c>
    </row>
    <row r="26" spans="1:14" x14ac:dyDescent="0.25">
      <c r="A26" s="24" t="s">
        <v>3</v>
      </c>
    </row>
    <row r="27" spans="1:14" x14ac:dyDescent="0.25">
      <c r="A27" s="24"/>
    </row>
    <row r="28" spans="1:14" ht="130.9" customHeight="1" x14ac:dyDescent="0.25">
      <c r="A28" s="24"/>
    </row>
    <row r="29" spans="1:14" ht="38.25" customHeight="1" x14ac:dyDescent="0.25">
      <c r="A29" s="26"/>
    </row>
    <row r="30" spans="1:14" x14ac:dyDescent="0.25">
      <c r="A30" s="26"/>
    </row>
    <row r="31" spans="1:14" x14ac:dyDescent="0.25">
      <c r="A31" s="43" t="s">
        <v>4</v>
      </c>
    </row>
    <row r="32" spans="1:14" x14ac:dyDescent="0.25">
      <c r="A32" s="23" t="s">
        <v>5</v>
      </c>
    </row>
    <row r="33" spans="1:7" x14ac:dyDescent="0.25">
      <c r="A33" s="23" t="s">
        <v>6</v>
      </c>
    </row>
    <row r="35" spans="1:7" x14ac:dyDescent="0.25">
      <c r="A35" s="43" t="s">
        <v>7</v>
      </c>
    </row>
    <row r="36" spans="1:7" x14ac:dyDescent="0.25">
      <c r="A36" s="23" t="s">
        <v>116</v>
      </c>
    </row>
    <row r="38" spans="1:7" x14ac:dyDescent="0.25">
      <c r="A38" s="25" t="s">
        <v>8</v>
      </c>
    </row>
    <row r="39" spans="1:7" x14ac:dyDescent="0.25">
      <c r="A39" s="24" t="s">
        <v>117</v>
      </c>
    </row>
    <row r="40" spans="1:7" x14ac:dyDescent="0.25">
      <c r="A40" s="44" t="s">
        <v>71</v>
      </c>
    </row>
    <row r="41" spans="1:7" x14ac:dyDescent="0.25">
      <c r="B41" s="26"/>
      <c r="C41" s="26"/>
      <c r="D41" s="26"/>
      <c r="E41" s="26"/>
      <c r="F41" s="26"/>
      <c r="G41" s="26"/>
    </row>
    <row r="42" spans="1:7" x14ac:dyDescent="0.25">
      <c r="A42" s="45"/>
      <c r="B42" s="26"/>
      <c r="C42" s="26"/>
      <c r="D42" s="26"/>
      <c r="E42" s="26"/>
      <c r="F42" s="26"/>
      <c r="G42" s="26"/>
    </row>
    <row r="43" spans="1:7" x14ac:dyDescent="0.25">
      <c r="B43" s="26"/>
      <c r="C43" s="26"/>
      <c r="D43" s="26"/>
      <c r="E43" s="26"/>
      <c r="F43" s="26"/>
      <c r="G43" s="26"/>
    </row>
    <row r="44" spans="1:7" x14ac:dyDescent="0.25">
      <c r="A44" s="26"/>
      <c r="B44" s="26"/>
      <c r="C44" s="26"/>
      <c r="D44" s="26"/>
      <c r="E44" s="26"/>
      <c r="F44" s="26"/>
      <c r="G44" s="26"/>
    </row>
    <row r="45" spans="1:7" x14ac:dyDescent="0.25">
      <c r="A45" s="26"/>
      <c r="B45" s="26"/>
      <c r="C45" s="26"/>
      <c r="D45" s="26"/>
      <c r="E45" s="26"/>
      <c r="F45" s="26"/>
      <c r="G45" s="26"/>
    </row>
    <row r="46" spans="1:7" x14ac:dyDescent="0.25">
      <c r="A46" s="26"/>
      <c r="B46" s="26"/>
      <c r="C46" s="26"/>
      <c r="D46" s="26"/>
      <c r="E46" s="26"/>
      <c r="F46" s="26"/>
      <c r="G46" s="26"/>
    </row>
    <row r="47" spans="1:7" x14ac:dyDescent="0.25">
      <c r="A47" s="26"/>
      <c r="B47" s="26"/>
      <c r="C47" s="26"/>
      <c r="D47" s="26"/>
      <c r="E47" s="26"/>
      <c r="F47" s="26"/>
      <c r="G47" s="26"/>
    </row>
    <row r="48" spans="1:7" x14ac:dyDescent="0.25">
      <c r="A48" s="26"/>
      <c r="B48" s="26"/>
      <c r="C48" s="26"/>
      <c r="D48" s="26"/>
      <c r="E48" s="26"/>
      <c r="F48" s="26"/>
      <c r="G48" s="26"/>
    </row>
    <row r="49" spans="1:7" x14ac:dyDescent="0.25">
      <c r="A49" s="26"/>
      <c r="B49" s="26"/>
      <c r="C49" s="26"/>
      <c r="D49" s="26"/>
      <c r="E49" s="26"/>
      <c r="F49" s="26"/>
      <c r="G49" s="26"/>
    </row>
    <row r="50" spans="1:7" x14ac:dyDescent="0.25">
      <c r="A50" s="26"/>
      <c r="B50" s="26"/>
      <c r="C50" s="26"/>
      <c r="D50" s="26"/>
      <c r="E50" s="26"/>
      <c r="F50" s="26"/>
      <c r="G50" s="26"/>
    </row>
    <row r="51" spans="1:7" x14ac:dyDescent="0.25">
      <c r="A51" s="26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6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topLeftCell="A64" workbookViewId="0">
      <selection activeCell="C73" sqref="C73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4" width="9.42578125" style="1"/>
    <col min="5" max="5" width="12" style="1" bestFit="1" customWidth="1"/>
    <col min="6" max="6" width="10" style="1" bestFit="1" customWidth="1"/>
    <col min="7" max="7" width="21" style="1" customWidth="1"/>
    <col min="8" max="9" width="12.7109375" style="1" customWidth="1"/>
    <col min="10" max="10" width="11.5703125" style="1" customWidth="1"/>
    <col min="11" max="11" width="42.42578125" style="1" customWidth="1"/>
    <col min="12" max="13" width="13.28515625" style="11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1" customWidth="1"/>
    <col min="19" max="16384" width="9.42578125" style="1"/>
  </cols>
  <sheetData>
    <row r="1" spans="1:19" ht="19.5" thickBot="1" x14ac:dyDescent="0.35">
      <c r="A1" s="151" t="s">
        <v>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3"/>
    </row>
    <row r="2" spans="1:19" ht="27.4" customHeight="1" x14ac:dyDescent="0.25">
      <c r="A2" s="154" t="s">
        <v>10</v>
      </c>
      <c r="B2" s="156" t="s">
        <v>11</v>
      </c>
      <c r="C2" s="157"/>
      <c r="D2" s="157"/>
      <c r="E2" s="157"/>
      <c r="F2" s="158"/>
      <c r="G2" s="154" t="s">
        <v>12</v>
      </c>
      <c r="H2" s="161" t="s">
        <v>13</v>
      </c>
      <c r="I2" s="163" t="s">
        <v>70</v>
      </c>
      <c r="J2" s="154" t="s">
        <v>14</v>
      </c>
      <c r="K2" s="154" t="s">
        <v>15</v>
      </c>
      <c r="L2" s="159" t="s">
        <v>16</v>
      </c>
      <c r="M2" s="160"/>
      <c r="N2" s="147" t="s">
        <v>17</v>
      </c>
      <c r="O2" s="148"/>
      <c r="P2" s="149" t="s">
        <v>18</v>
      </c>
      <c r="Q2" s="150"/>
      <c r="R2" s="147" t="s">
        <v>19</v>
      </c>
      <c r="S2" s="148"/>
    </row>
    <row r="3" spans="1:19" ht="102.75" thickBot="1" x14ac:dyDescent="0.3">
      <c r="A3" s="155"/>
      <c r="B3" s="46" t="s">
        <v>20</v>
      </c>
      <c r="C3" s="47" t="s">
        <v>21</v>
      </c>
      <c r="D3" s="47" t="s">
        <v>22</v>
      </c>
      <c r="E3" s="47" t="s">
        <v>23</v>
      </c>
      <c r="F3" s="48" t="s">
        <v>24</v>
      </c>
      <c r="G3" s="155"/>
      <c r="H3" s="162"/>
      <c r="I3" s="164"/>
      <c r="J3" s="155"/>
      <c r="K3" s="155"/>
      <c r="L3" s="49" t="s">
        <v>25</v>
      </c>
      <c r="M3" s="50" t="s">
        <v>87</v>
      </c>
      <c r="N3" s="51" t="s">
        <v>26</v>
      </c>
      <c r="O3" s="52" t="s">
        <v>27</v>
      </c>
      <c r="P3" s="53" t="s">
        <v>28</v>
      </c>
      <c r="Q3" s="54" t="s">
        <v>29</v>
      </c>
      <c r="R3" s="55" t="s">
        <v>30</v>
      </c>
      <c r="S3" s="52" t="s">
        <v>31</v>
      </c>
    </row>
    <row r="4" spans="1:19" s="60" customFormat="1" ht="84" x14ac:dyDescent="0.25">
      <c r="A4" s="91">
        <v>1</v>
      </c>
      <c r="B4" s="92" t="s">
        <v>118</v>
      </c>
      <c r="C4" s="92" t="s">
        <v>119</v>
      </c>
      <c r="D4" s="92">
        <v>70189005</v>
      </c>
      <c r="E4" s="92">
        <v>7586981</v>
      </c>
      <c r="F4" s="92">
        <v>600099717</v>
      </c>
      <c r="G4" s="92" t="s">
        <v>123</v>
      </c>
      <c r="H4" s="92" t="s">
        <v>102</v>
      </c>
      <c r="I4" s="92" t="s">
        <v>124</v>
      </c>
      <c r="J4" s="92" t="s">
        <v>120</v>
      </c>
      <c r="K4" s="106" t="s">
        <v>125</v>
      </c>
      <c r="L4" s="68">
        <v>9000000</v>
      </c>
      <c r="M4" s="68">
        <f>L4/100*85</f>
        <v>7650000</v>
      </c>
      <c r="N4" s="92">
        <v>2024</v>
      </c>
      <c r="O4" s="92">
        <v>2026</v>
      </c>
      <c r="P4" s="92" t="s">
        <v>126</v>
      </c>
      <c r="Q4" s="92"/>
      <c r="R4" s="92" t="s">
        <v>122</v>
      </c>
      <c r="S4" s="93" t="s">
        <v>121</v>
      </c>
    </row>
    <row r="5" spans="1:19" ht="60" x14ac:dyDescent="0.25">
      <c r="A5" s="99">
        <v>2</v>
      </c>
      <c r="B5" s="73" t="s">
        <v>127</v>
      </c>
      <c r="C5" s="73" t="s">
        <v>128</v>
      </c>
      <c r="D5" s="73">
        <v>75015200</v>
      </c>
      <c r="E5" s="73">
        <v>108040020</v>
      </c>
      <c r="F5" s="73">
        <v>600100758</v>
      </c>
      <c r="G5" s="73" t="s">
        <v>129</v>
      </c>
      <c r="H5" s="73" t="s">
        <v>130</v>
      </c>
      <c r="I5" s="73" t="s">
        <v>131</v>
      </c>
      <c r="J5" s="73" t="s">
        <v>132</v>
      </c>
      <c r="K5" s="73" t="s">
        <v>133</v>
      </c>
      <c r="L5" s="78">
        <v>200000</v>
      </c>
      <c r="M5" s="78">
        <f>L5/100*85</f>
        <v>170000</v>
      </c>
      <c r="N5" s="107" t="s">
        <v>134</v>
      </c>
      <c r="O5" s="107" t="s">
        <v>135</v>
      </c>
      <c r="P5" s="73"/>
      <c r="Q5" s="73"/>
      <c r="R5" s="73" t="s">
        <v>122</v>
      </c>
      <c r="S5" s="74" t="s">
        <v>121</v>
      </c>
    </row>
    <row r="6" spans="1:19" ht="60" x14ac:dyDescent="0.25">
      <c r="A6" s="99">
        <v>3</v>
      </c>
      <c r="B6" s="73" t="s">
        <v>127</v>
      </c>
      <c r="C6" s="73" t="s">
        <v>128</v>
      </c>
      <c r="D6" s="73">
        <v>75015200</v>
      </c>
      <c r="E6" s="73">
        <v>108040020</v>
      </c>
      <c r="F6" s="73">
        <v>600100758</v>
      </c>
      <c r="G6" s="73" t="s">
        <v>136</v>
      </c>
      <c r="H6" s="73" t="s">
        <v>130</v>
      </c>
      <c r="I6" s="73" t="s">
        <v>131</v>
      </c>
      <c r="J6" s="73" t="s">
        <v>132</v>
      </c>
      <c r="K6" s="73" t="s">
        <v>137</v>
      </c>
      <c r="L6" s="78">
        <v>1000000</v>
      </c>
      <c r="M6" s="78">
        <v>850000</v>
      </c>
      <c r="N6" s="107" t="s">
        <v>135</v>
      </c>
      <c r="O6" s="107" t="s">
        <v>138</v>
      </c>
      <c r="P6" s="73"/>
      <c r="Q6" s="73"/>
      <c r="R6" s="73" t="s">
        <v>122</v>
      </c>
      <c r="S6" s="74" t="s">
        <v>121</v>
      </c>
    </row>
    <row r="7" spans="1:19" ht="84" x14ac:dyDescent="0.25">
      <c r="A7" s="72">
        <v>4</v>
      </c>
      <c r="B7" s="108" t="s">
        <v>150</v>
      </c>
      <c r="C7" s="108" t="s">
        <v>151</v>
      </c>
      <c r="D7" s="108">
        <v>75016427</v>
      </c>
      <c r="E7" s="108">
        <v>7586868</v>
      </c>
      <c r="F7" s="108">
        <v>600099610</v>
      </c>
      <c r="G7" s="108" t="s">
        <v>152</v>
      </c>
      <c r="H7" s="108" t="s">
        <v>130</v>
      </c>
      <c r="I7" s="108" t="s">
        <v>131</v>
      </c>
      <c r="J7" s="108" t="s">
        <v>153</v>
      </c>
      <c r="K7" s="108" t="s">
        <v>154</v>
      </c>
      <c r="L7" s="109">
        <v>2000000</v>
      </c>
      <c r="M7" s="109">
        <v>1700000</v>
      </c>
      <c r="N7" s="108">
        <v>2022</v>
      </c>
      <c r="O7" s="108">
        <v>2024</v>
      </c>
      <c r="P7" s="108"/>
      <c r="Q7" s="108"/>
      <c r="R7" s="108" t="s">
        <v>155</v>
      </c>
      <c r="S7" s="110" t="s">
        <v>121</v>
      </c>
    </row>
    <row r="8" spans="1:19" ht="84" x14ac:dyDescent="0.25">
      <c r="A8" s="72">
        <v>5</v>
      </c>
      <c r="B8" s="73" t="s">
        <v>156</v>
      </c>
      <c r="C8" s="73" t="s">
        <v>157</v>
      </c>
      <c r="D8" s="73">
        <v>70985642</v>
      </c>
      <c r="E8" s="73">
        <v>650052595</v>
      </c>
      <c r="F8" s="78">
        <v>70985642</v>
      </c>
      <c r="G8" s="97" t="s">
        <v>158</v>
      </c>
      <c r="H8" s="97" t="s">
        <v>102</v>
      </c>
      <c r="I8" s="97" t="s">
        <v>131</v>
      </c>
      <c r="J8" s="97" t="s">
        <v>159</v>
      </c>
      <c r="K8" s="111" t="s">
        <v>160</v>
      </c>
      <c r="L8" s="112">
        <v>500000</v>
      </c>
      <c r="M8" s="112">
        <v>425000</v>
      </c>
      <c r="N8" s="97">
        <v>2022</v>
      </c>
      <c r="O8" s="97">
        <v>2024</v>
      </c>
      <c r="P8" s="97"/>
      <c r="Q8" s="97"/>
      <c r="R8" s="97" t="s">
        <v>122</v>
      </c>
      <c r="S8" s="98" t="s">
        <v>121</v>
      </c>
    </row>
    <row r="9" spans="1:19" ht="84" x14ac:dyDescent="0.25">
      <c r="A9" s="72">
        <v>6</v>
      </c>
      <c r="B9" s="113" t="s">
        <v>170</v>
      </c>
      <c r="C9" s="113" t="s">
        <v>171</v>
      </c>
      <c r="D9" s="113">
        <v>75016010</v>
      </c>
      <c r="E9" s="113">
        <v>7587457</v>
      </c>
      <c r="F9" s="113">
        <v>600099954</v>
      </c>
      <c r="G9" s="113" t="s">
        <v>172</v>
      </c>
      <c r="H9" s="113" t="s">
        <v>102</v>
      </c>
      <c r="I9" s="113" t="s">
        <v>124</v>
      </c>
      <c r="J9" s="113" t="s">
        <v>173</v>
      </c>
      <c r="K9" s="113" t="s">
        <v>174</v>
      </c>
      <c r="L9" s="114">
        <v>2000000</v>
      </c>
      <c r="M9" s="114">
        <v>1700000</v>
      </c>
      <c r="N9" s="115">
        <v>2021</v>
      </c>
      <c r="O9" s="115">
        <v>2025</v>
      </c>
      <c r="P9" s="115"/>
      <c r="Q9" s="115"/>
      <c r="R9" s="115" t="s">
        <v>175</v>
      </c>
      <c r="S9" s="116" t="s">
        <v>121</v>
      </c>
    </row>
    <row r="10" spans="1:19" ht="108" x14ac:dyDescent="0.25">
      <c r="A10" s="99">
        <v>7</v>
      </c>
      <c r="B10" s="113" t="s">
        <v>170</v>
      </c>
      <c r="C10" s="113" t="s">
        <v>171</v>
      </c>
      <c r="D10" s="113">
        <v>75016010</v>
      </c>
      <c r="E10" s="113">
        <v>7587457</v>
      </c>
      <c r="F10" s="113">
        <v>600099954</v>
      </c>
      <c r="G10" s="113" t="s">
        <v>176</v>
      </c>
      <c r="H10" s="113" t="s">
        <v>102</v>
      </c>
      <c r="I10" s="113" t="s">
        <v>124</v>
      </c>
      <c r="J10" s="113" t="s">
        <v>173</v>
      </c>
      <c r="K10" s="113" t="s">
        <v>177</v>
      </c>
      <c r="L10" s="114">
        <v>1300000</v>
      </c>
      <c r="M10" s="114">
        <v>1105000</v>
      </c>
      <c r="N10" s="115">
        <v>2021</v>
      </c>
      <c r="O10" s="115">
        <v>2025</v>
      </c>
      <c r="P10" s="115"/>
      <c r="Q10" s="115"/>
      <c r="R10" s="115" t="s">
        <v>178</v>
      </c>
      <c r="S10" s="116" t="s">
        <v>121</v>
      </c>
    </row>
    <row r="11" spans="1:19" ht="64.900000000000006" customHeight="1" x14ac:dyDescent="0.25">
      <c r="A11" s="99">
        <v>8</v>
      </c>
      <c r="B11" s="113" t="s">
        <v>170</v>
      </c>
      <c r="C11" s="113" t="s">
        <v>171</v>
      </c>
      <c r="D11" s="113">
        <v>75016010</v>
      </c>
      <c r="E11" s="113">
        <v>7587457</v>
      </c>
      <c r="F11" s="113">
        <v>600099954</v>
      </c>
      <c r="G11" s="113" t="s">
        <v>179</v>
      </c>
      <c r="H11" s="113" t="s">
        <v>102</v>
      </c>
      <c r="I11" s="113" t="s">
        <v>124</v>
      </c>
      <c r="J11" s="113" t="s">
        <v>173</v>
      </c>
      <c r="K11" s="113" t="s">
        <v>180</v>
      </c>
      <c r="L11" s="114">
        <v>2500000</v>
      </c>
      <c r="M11" s="114">
        <v>2125000</v>
      </c>
      <c r="N11" s="115">
        <v>2021</v>
      </c>
      <c r="O11" s="115">
        <v>2025</v>
      </c>
      <c r="P11" s="115"/>
      <c r="Q11" s="115"/>
      <c r="R11" s="115" t="s">
        <v>181</v>
      </c>
      <c r="S11" s="116" t="s">
        <v>121</v>
      </c>
    </row>
    <row r="12" spans="1:19" ht="60" x14ac:dyDescent="0.25">
      <c r="A12" s="72">
        <v>9</v>
      </c>
      <c r="B12" s="113" t="s">
        <v>170</v>
      </c>
      <c r="C12" s="113" t="s">
        <v>171</v>
      </c>
      <c r="D12" s="113">
        <v>75016010</v>
      </c>
      <c r="E12" s="113">
        <v>7587457</v>
      </c>
      <c r="F12" s="113">
        <v>600099954</v>
      </c>
      <c r="G12" s="113" t="s">
        <v>182</v>
      </c>
      <c r="H12" s="113" t="s">
        <v>102</v>
      </c>
      <c r="I12" s="113" t="s">
        <v>124</v>
      </c>
      <c r="J12" s="113" t="s">
        <v>173</v>
      </c>
      <c r="K12" s="113" t="s">
        <v>183</v>
      </c>
      <c r="L12" s="114">
        <v>5000000</v>
      </c>
      <c r="M12" s="114">
        <v>4250000</v>
      </c>
      <c r="N12" s="115">
        <v>2021</v>
      </c>
      <c r="O12" s="115">
        <v>2025</v>
      </c>
      <c r="P12" s="115" t="s">
        <v>126</v>
      </c>
      <c r="Q12" s="115"/>
      <c r="R12" s="115" t="s">
        <v>181</v>
      </c>
      <c r="S12" s="116" t="s">
        <v>121</v>
      </c>
    </row>
    <row r="13" spans="1:19" ht="67.900000000000006" customHeight="1" x14ac:dyDescent="0.25">
      <c r="A13" s="72">
        <v>10</v>
      </c>
      <c r="B13" s="73" t="s">
        <v>193</v>
      </c>
      <c r="C13" s="73" t="s">
        <v>194</v>
      </c>
      <c r="D13" s="73">
        <v>71003215</v>
      </c>
      <c r="E13" s="73">
        <v>7586892</v>
      </c>
      <c r="F13" s="73">
        <v>600099644</v>
      </c>
      <c r="G13" s="73" t="s">
        <v>195</v>
      </c>
      <c r="H13" s="73" t="s">
        <v>102</v>
      </c>
      <c r="I13" s="73" t="s">
        <v>131</v>
      </c>
      <c r="J13" s="73" t="s">
        <v>196</v>
      </c>
      <c r="K13" s="117" t="s">
        <v>197</v>
      </c>
      <c r="L13" s="78">
        <v>2500000</v>
      </c>
      <c r="M13" s="78">
        <v>2125000</v>
      </c>
      <c r="N13" s="73">
        <v>2022</v>
      </c>
      <c r="O13" s="73">
        <v>2025</v>
      </c>
      <c r="P13" s="73"/>
      <c r="Q13" s="73"/>
      <c r="R13" s="73" t="s">
        <v>198</v>
      </c>
      <c r="S13" s="74" t="s">
        <v>121</v>
      </c>
    </row>
    <row r="14" spans="1:19" ht="61.15" customHeight="1" x14ac:dyDescent="0.25">
      <c r="A14" s="72">
        <v>11</v>
      </c>
      <c r="B14" s="73" t="s">
        <v>193</v>
      </c>
      <c r="C14" s="73" t="s">
        <v>194</v>
      </c>
      <c r="D14" s="73">
        <v>71003215</v>
      </c>
      <c r="E14" s="73">
        <v>7586892</v>
      </c>
      <c r="F14" s="73">
        <v>600099644</v>
      </c>
      <c r="G14" s="73" t="s">
        <v>199</v>
      </c>
      <c r="H14" s="73" t="s">
        <v>102</v>
      </c>
      <c r="I14" s="73" t="s">
        <v>131</v>
      </c>
      <c r="J14" s="73" t="s">
        <v>196</v>
      </c>
      <c r="K14" s="117" t="s">
        <v>200</v>
      </c>
      <c r="L14" s="78">
        <v>1000000</v>
      </c>
      <c r="M14" s="78">
        <v>850000</v>
      </c>
      <c r="N14" s="73">
        <v>2022</v>
      </c>
      <c r="O14" s="73">
        <v>2025</v>
      </c>
      <c r="P14" s="73" t="s">
        <v>126</v>
      </c>
      <c r="Q14" s="73"/>
      <c r="R14" s="73" t="s">
        <v>198</v>
      </c>
      <c r="S14" s="74" t="s">
        <v>121</v>
      </c>
    </row>
    <row r="15" spans="1:19" ht="58.9" customHeight="1" x14ac:dyDescent="0.25">
      <c r="A15" s="99">
        <v>12</v>
      </c>
      <c r="B15" s="73" t="s">
        <v>193</v>
      </c>
      <c r="C15" s="73" t="s">
        <v>194</v>
      </c>
      <c r="D15" s="73">
        <v>71003215</v>
      </c>
      <c r="E15" s="73">
        <v>7586892</v>
      </c>
      <c r="F15" s="73">
        <v>600099644</v>
      </c>
      <c r="G15" s="73" t="s">
        <v>201</v>
      </c>
      <c r="H15" s="73" t="s">
        <v>102</v>
      </c>
      <c r="I15" s="73" t="s">
        <v>131</v>
      </c>
      <c r="J15" s="73" t="s">
        <v>196</v>
      </c>
      <c r="K15" s="73" t="s">
        <v>202</v>
      </c>
      <c r="L15" s="78">
        <v>450000</v>
      </c>
      <c r="M15" s="78">
        <v>382500</v>
      </c>
      <c r="N15" s="73">
        <v>2022</v>
      </c>
      <c r="O15" s="73">
        <v>2025</v>
      </c>
      <c r="P15" s="73"/>
      <c r="Q15" s="73"/>
      <c r="R15" s="73" t="s">
        <v>198</v>
      </c>
      <c r="S15" s="74" t="s">
        <v>121</v>
      </c>
    </row>
    <row r="16" spans="1:19" s="62" customFormat="1" ht="58.9" customHeight="1" x14ac:dyDescent="0.25">
      <c r="A16" s="99">
        <v>13</v>
      </c>
      <c r="B16" s="73" t="s">
        <v>203</v>
      </c>
      <c r="C16" s="73" t="s">
        <v>204</v>
      </c>
      <c r="D16" s="73">
        <v>75015846</v>
      </c>
      <c r="E16" s="73" t="str">
        <f>"007586906"</f>
        <v>007586906</v>
      </c>
      <c r="F16" s="73">
        <v>600099652</v>
      </c>
      <c r="G16" s="73" t="s">
        <v>205</v>
      </c>
      <c r="H16" s="73" t="s">
        <v>206</v>
      </c>
      <c r="I16" s="73" t="s">
        <v>131</v>
      </c>
      <c r="J16" s="73" t="s">
        <v>207</v>
      </c>
      <c r="K16" s="73" t="s">
        <v>208</v>
      </c>
      <c r="L16" s="78">
        <v>14000000</v>
      </c>
      <c r="M16" s="78">
        <f>L16/100*85</f>
        <v>11900000</v>
      </c>
      <c r="N16" s="73">
        <v>2022</v>
      </c>
      <c r="O16" s="73">
        <v>2022</v>
      </c>
      <c r="P16" s="73" t="s">
        <v>126</v>
      </c>
      <c r="Q16" s="73"/>
      <c r="R16" s="73" t="s">
        <v>209</v>
      </c>
      <c r="S16" s="74" t="s">
        <v>121</v>
      </c>
    </row>
    <row r="17" spans="1:19" s="62" customFormat="1" ht="58.9" customHeight="1" x14ac:dyDescent="0.25">
      <c r="A17" s="72">
        <v>14</v>
      </c>
      <c r="B17" s="73" t="s">
        <v>203</v>
      </c>
      <c r="C17" s="73" t="s">
        <v>204</v>
      </c>
      <c r="D17" s="73">
        <v>75015846</v>
      </c>
      <c r="E17" s="73" t="str">
        <f t="shared" ref="E17:E18" si="0">"007586906"</f>
        <v>007586906</v>
      </c>
      <c r="F17" s="73">
        <v>600099652</v>
      </c>
      <c r="G17" s="73" t="s">
        <v>210</v>
      </c>
      <c r="H17" s="73" t="s">
        <v>206</v>
      </c>
      <c r="I17" s="73" t="s">
        <v>131</v>
      </c>
      <c r="J17" s="73" t="s">
        <v>207</v>
      </c>
      <c r="K17" s="73" t="s">
        <v>211</v>
      </c>
      <c r="L17" s="78">
        <v>300000</v>
      </c>
      <c r="M17" s="78">
        <f t="shared" ref="M17:M18" si="1">L17/100*85</f>
        <v>255000</v>
      </c>
      <c r="N17" s="73">
        <v>2022</v>
      </c>
      <c r="O17" s="73">
        <v>2022</v>
      </c>
      <c r="P17" s="73"/>
      <c r="Q17" s="73"/>
      <c r="R17" s="73" t="s">
        <v>212</v>
      </c>
      <c r="S17" s="74" t="s">
        <v>121</v>
      </c>
    </row>
    <row r="18" spans="1:19" s="62" customFormat="1" ht="58.9" customHeight="1" x14ac:dyDescent="0.25">
      <c r="A18" s="72">
        <v>15</v>
      </c>
      <c r="B18" s="73" t="s">
        <v>203</v>
      </c>
      <c r="C18" s="73" t="s">
        <v>204</v>
      </c>
      <c r="D18" s="73">
        <v>75015846</v>
      </c>
      <c r="E18" s="73" t="str">
        <f t="shared" si="0"/>
        <v>007586906</v>
      </c>
      <c r="F18" s="73">
        <v>600099652</v>
      </c>
      <c r="G18" s="73" t="s">
        <v>213</v>
      </c>
      <c r="H18" s="73" t="s">
        <v>206</v>
      </c>
      <c r="I18" s="73" t="s">
        <v>131</v>
      </c>
      <c r="J18" s="73" t="s">
        <v>207</v>
      </c>
      <c r="K18" s="73" t="s">
        <v>214</v>
      </c>
      <c r="L18" s="78">
        <v>1200000</v>
      </c>
      <c r="M18" s="78">
        <f t="shared" si="1"/>
        <v>1020000</v>
      </c>
      <c r="N18" s="73">
        <v>2023</v>
      </c>
      <c r="O18" s="73">
        <v>2023</v>
      </c>
      <c r="P18" s="73"/>
      <c r="Q18" s="73"/>
      <c r="R18" s="73" t="s">
        <v>122</v>
      </c>
      <c r="S18" s="74" t="s">
        <v>121</v>
      </c>
    </row>
    <row r="19" spans="1:19" s="62" customFormat="1" ht="58.9" customHeight="1" x14ac:dyDescent="0.25">
      <c r="A19" s="72">
        <v>16</v>
      </c>
      <c r="B19" s="73" t="s">
        <v>215</v>
      </c>
      <c r="C19" s="73" t="s">
        <v>216</v>
      </c>
      <c r="D19" s="73">
        <v>75016494</v>
      </c>
      <c r="E19" s="73">
        <v>7587465</v>
      </c>
      <c r="F19" s="73">
        <v>600099962</v>
      </c>
      <c r="G19" s="117" t="s">
        <v>217</v>
      </c>
      <c r="H19" s="73" t="s">
        <v>102</v>
      </c>
      <c r="I19" s="73" t="s">
        <v>131</v>
      </c>
      <c r="J19" s="73" t="s">
        <v>216</v>
      </c>
      <c r="K19" s="117" t="s">
        <v>217</v>
      </c>
      <c r="L19" s="118">
        <v>100000</v>
      </c>
      <c r="M19" s="78">
        <v>85000</v>
      </c>
      <c r="N19" s="73">
        <v>2021</v>
      </c>
      <c r="O19" s="73">
        <v>2023</v>
      </c>
      <c r="P19" s="73"/>
      <c r="Q19" s="73"/>
      <c r="R19" s="73" t="s">
        <v>122</v>
      </c>
      <c r="S19" s="74" t="s">
        <v>121</v>
      </c>
    </row>
    <row r="20" spans="1:19" ht="60" x14ac:dyDescent="0.25">
      <c r="A20" s="99">
        <v>17</v>
      </c>
      <c r="B20" s="73" t="s">
        <v>218</v>
      </c>
      <c r="C20" s="73" t="s">
        <v>216</v>
      </c>
      <c r="D20" s="73">
        <v>75016494</v>
      </c>
      <c r="E20" s="73">
        <v>7587465</v>
      </c>
      <c r="F20" s="73">
        <v>600099962</v>
      </c>
      <c r="G20" s="73" t="s">
        <v>219</v>
      </c>
      <c r="H20" s="73" t="s">
        <v>102</v>
      </c>
      <c r="I20" s="73" t="s">
        <v>131</v>
      </c>
      <c r="J20" s="73" t="s">
        <v>216</v>
      </c>
      <c r="K20" s="118" t="s">
        <v>219</v>
      </c>
      <c r="L20" s="78">
        <v>500000</v>
      </c>
      <c r="M20" s="78">
        <v>425000</v>
      </c>
      <c r="N20" s="73">
        <v>2021</v>
      </c>
      <c r="O20" s="73">
        <v>2023</v>
      </c>
      <c r="P20" s="73"/>
      <c r="Q20" s="73"/>
      <c r="R20" s="73" t="s">
        <v>122</v>
      </c>
      <c r="S20" s="74" t="s">
        <v>121</v>
      </c>
    </row>
    <row r="21" spans="1:19" ht="60" x14ac:dyDescent="0.25">
      <c r="A21" s="99">
        <v>18</v>
      </c>
      <c r="B21" s="73" t="s">
        <v>218</v>
      </c>
      <c r="C21" s="73" t="s">
        <v>216</v>
      </c>
      <c r="D21" s="73">
        <v>75016494</v>
      </c>
      <c r="E21" s="73">
        <v>7587465</v>
      </c>
      <c r="F21" s="73">
        <v>600099962</v>
      </c>
      <c r="G21" s="73" t="s">
        <v>220</v>
      </c>
      <c r="H21" s="73" t="s">
        <v>102</v>
      </c>
      <c r="I21" s="73" t="s">
        <v>131</v>
      </c>
      <c r="J21" s="73" t="s">
        <v>216</v>
      </c>
      <c r="K21" s="118" t="s">
        <v>220</v>
      </c>
      <c r="L21" s="78">
        <v>1500000</v>
      </c>
      <c r="M21" s="78">
        <v>1275000</v>
      </c>
      <c r="N21" s="73">
        <v>2021</v>
      </c>
      <c r="O21" s="73">
        <v>2023</v>
      </c>
      <c r="P21" s="73"/>
      <c r="Q21" s="73"/>
      <c r="R21" s="73" t="s">
        <v>122</v>
      </c>
      <c r="S21" s="74" t="s">
        <v>121</v>
      </c>
    </row>
    <row r="22" spans="1:19" ht="60" x14ac:dyDescent="0.25">
      <c r="A22" s="72">
        <v>19</v>
      </c>
      <c r="B22" s="73" t="s">
        <v>218</v>
      </c>
      <c r="C22" s="73" t="s">
        <v>216</v>
      </c>
      <c r="D22" s="73">
        <v>75016494</v>
      </c>
      <c r="E22" s="73">
        <v>7587465</v>
      </c>
      <c r="F22" s="73">
        <v>600099962</v>
      </c>
      <c r="G22" s="73" t="s">
        <v>221</v>
      </c>
      <c r="H22" s="73" t="s">
        <v>102</v>
      </c>
      <c r="I22" s="73" t="s">
        <v>131</v>
      </c>
      <c r="J22" s="73" t="s">
        <v>216</v>
      </c>
      <c r="K22" s="73" t="s">
        <v>221</v>
      </c>
      <c r="L22" s="78">
        <v>200000</v>
      </c>
      <c r="M22" s="78">
        <v>170000</v>
      </c>
      <c r="N22" s="73">
        <v>2021</v>
      </c>
      <c r="O22" s="73">
        <v>2022</v>
      </c>
      <c r="P22" s="73"/>
      <c r="Q22" s="73"/>
      <c r="R22" s="73" t="s">
        <v>122</v>
      </c>
      <c r="S22" s="74" t="s">
        <v>121</v>
      </c>
    </row>
    <row r="23" spans="1:19" ht="48" x14ac:dyDescent="0.25">
      <c r="A23" s="72">
        <v>20</v>
      </c>
      <c r="B23" s="103" t="s">
        <v>227</v>
      </c>
      <c r="C23" s="103" t="s">
        <v>223</v>
      </c>
      <c r="D23" s="103">
        <v>70156026</v>
      </c>
      <c r="E23" s="103">
        <v>617800863</v>
      </c>
      <c r="F23" s="103">
        <v>617800863</v>
      </c>
      <c r="G23" s="103" t="s">
        <v>228</v>
      </c>
      <c r="H23" s="103" t="s">
        <v>102</v>
      </c>
      <c r="I23" s="103" t="s">
        <v>131</v>
      </c>
      <c r="J23" s="103" t="s">
        <v>131</v>
      </c>
      <c r="K23" s="103" t="s">
        <v>229</v>
      </c>
      <c r="L23" s="104">
        <v>1000000</v>
      </c>
      <c r="M23" s="104">
        <f>L23/100*85</f>
        <v>850000</v>
      </c>
      <c r="N23" s="103">
        <v>2022</v>
      </c>
      <c r="O23" s="103">
        <v>2024</v>
      </c>
      <c r="P23" s="103"/>
      <c r="Q23" s="103"/>
      <c r="R23" s="103" t="s">
        <v>230</v>
      </c>
      <c r="S23" s="105" t="s">
        <v>231</v>
      </c>
    </row>
    <row r="24" spans="1:19" ht="48" x14ac:dyDescent="0.25">
      <c r="A24" s="72">
        <v>21</v>
      </c>
      <c r="B24" s="103" t="s">
        <v>227</v>
      </c>
      <c r="C24" s="103" t="s">
        <v>223</v>
      </c>
      <c r="D24" s="103">
        <v>70156026</v>
      </c>
      <c r="E24" s="103">
        <v>617800863</v>
      </c>
      <c r="F24" s="103">
        <v>617800863</v>
      </c>
      <c r="G24" s="103" t="s">
        <v>232</v>
      </c>
      <c r="H24" s="103" t="s">
        <v>102</v>
      </c>
      <c r="I24" s="103" t="s">
        <v>131</v>
      </c>
      <c r="J24" s="103" t="s">
        <v>131</v>
      </c>
      <c r="K24" s="103" t="s">
        <v>232</v>
      </c>
      <c r="L24" s="104">
        <v>500000</v>
      </c>
      <c r="M24" s="104">
        <f t="shared" ref="M24:M26" si="2">L24/100*85</f>
        <v>425000</v>
      </c>
      <c r="N24" s="103">
        <v>2022</v>
      </c>
      <c r="O24" s="103">
        <v>2024</v>
      </c>
      <c r="P24" s="103"/>
      <c r="Q24" s="103"/>
      <c r="R24" s="103" t="s">
        <v>233</v>
      </c>
      <c r="S24" s="105" t="s">
        <v>231</v>
      </c>
    </row>
    <row r="25" spans="1:19" ht="48" x14ac:dyDescent="0.25">
      <c r="A25" s="99">
        <v>22</v>
      </c>
      <c r="B25" s="103" t="s">
        <v>234</v>
      </c>
      <c r="C25" s="103" t="s">
        <v>223</v>
      </c>
      <c r="D25" s="103">
        <v>70156026</v>
      </c>
      <c r="E25" s="103">
        <v>617800863</v>
      </c>
      <c r="F25" s="103">
        <v>617800863</v>
      </c>
      <c r="G25" s="103" t="s">
        <v>235</v>
      </c>
      <c r="H25" s="103" t="s">
        <v>102</v>
      </c>
      <c r="I25" s="103" t="s">
        <v>131</v>
      </c>
      <c r="J25" s="103" t="s">
        <v>131</v>
      </c>
      <c r="K25" s="103" t="s">
        <v>236</v>
      </c>
      <c r="L25" s="104">
        <v>650000</v>
      </c>
      <c r="M25" s="104">
        <f t="shared" si="2"/>
        <v>552500</v>
      </c>
      <c r="N25" s="103">
        <v>2022</v>
      </c>
      <c r="O25" s="103">
        <v>2024</v>
      </c>
      <c r="P25" s="103"/>
      <c r="Q25" s="103"/>
      <c r="R25" s="103" t="s">
        <v>233</v>
      </c>
      <c r="S25" s="105" t="s">
        <v>231</v>
      </c>
    </row>
    <row r="26" spans="1:19" ht="73.150000000000006" customHeight="1" x14ac:dyDescent="0.25">
      <c r="A26" s="99">
        <v>23</v>
      </c>
      <c r="B26" s="103" t="s">
        <v>227</v>
      </c>
      <c r="C26" s="103" t="s">
        <v>223</v>
      </c>
      <c r="D26" s="103">
        <v>70156026</v>
      </c>
      <c r="E26" s="103">
        <v>617800863</v>
      </c>
      <c r="F26" s="103">
        <v>617800863</v>
      </c>
      <c r="G26" s="103" t="s">
        <v>237</v>
      </c>
      <c r="H26" s="103" t="s">
        <v>102</v>
      </c>
      <c r="I26" s="103" t="s">
        <v>131</v>
      </c>
      <c r="J26" s="103" t="s">
        <v>131</v>
      </c>
      <c r="K26" s="103" t="s">
        <v>238</v>
      </c>
      <c r="L26" s="104">
        <v>90000</v>
      </c>
      <c r="M26" s="104">
        <f t="shared" si="2"/>
        <v>76500</v>
      </c>
      <c r="N26" s="103">
        <v>2022</v>
      </c>
      <c r="O26" s="103">
        <v>2024</v>
      </c>
      <c r="P26" s="103"/>
      <c r="Q26" s="103"/>
      <c r="R26" s="103" t="s">
        <v>233</v>
      </c>
      <c r="S26" s="105" t="s">
        <v>231</v>
      </c>
    </row>
    <row r="27" spans="1:19" ht="60" x14ac:dyDescent="0.25">
      <c r="A27" s="72">
        <v>24</v>
      </c>
      <c r="B27" s="73" t="s">
        <v>239</v>
      </c>
      <c r="C27" s="73" t="s">
        <v>240</v>
      </c>
      <c r="D27" s="73">
        <v>70156018</v>
      </c>
      <c r="E27" s="78">
        <v>117800937</v>
      </c>
      <c r="F27" s="78">
        <v>617800928</v>
      </c>
      <c r="G27" s="73" t="s">
        <v>241</v>
      </c>
      <c r="H27" s="73" t="s">
        <v>102</v>
      </c>
      <c r="I27" s="73" t="s">
        <v>131</v>
      </c>
      <c r="J27" s="73" t="s">
        <v>131</v>
      </c>
      <c r="K27" s="73" t="s">
        <v>242</v>
      </c>
      <c r="L27" s="78">
        <v>500000</v>
      </c>
      <c r="M27" s="78">
        <v>425000</v>
      </c>
      <c r="N27" s="73">
        <v>2022</v>
      </c>
      <c r="O27" s="73">
        <v>2024</v>
      </c>
      <c r="P27" s="73"/>
      <c r="Q27" s="73"/>
      <c r="R27" s="73" t="s">
        <v>122</v>
      </c>
      <c r="S27" s="105" t="s">
        <v>231</v>
      </c>
    </row>
    <row r="28" spans="1:19" ht="60" x14ac:dyDescent="0.25">
      <c r="A28" s="72">
        <v>25</v>
      </c>
      <c r="B28" s="73" t="s">
        <v>239</v>
      </c>
      <c r="C28" s="73" t="s">
        <v>240</v>
      </c>
      <c r="D28" s="73">
        <v>70156018</v>
      </c>
      <c r="E28" s="78">
        <v>117800937</v>
      </c>
      <c r="F28" s="78">
        <v>617800928</v>
      </c>
      <c r="G28" s="73" t="s">
        <v>243</v>
      </c>
      <c r="H28" s="73" t="s">
        <v>102</v>
      </c>
      <c r="I28" s="73" t="s">
        <v>131</v>
      </c>
      <c r="J28" s="73" t="s">
        <v>131</v>
      </c>
      <c r="K28" s="73" t="s">
        <v>244</v>
      </c>
      <c r="L28" s="78">
        <v>150000</v>
      </c>
      <c r="M28" s="78">
        <v>127500</v>
      </c>
      <c r="N28" s="73">
        <v>2022</v>
      </c>
      <c r="O28" s="73">
        <v>2023</v>
      </c>
      <c r="P28" s="73"/>
      <c r="Q28" s="73"/>
      <c r="R28" s="73" t="s">
        <v>122</v>
      </c>
      <c r="S28" s="105" t="s">
        <v>231</v>
      </c>
    </row>
    <row r="29" spans="1:19" ht="60" x14ac:dyDescent="0.25">
      <c r="A29" s="72">
        <v>26</v>
      </c>
      <c r="B29" s="73" t="s">
        <v>239</v>
      </c>
      <c r="C29" s="73" t="s">
        <v>240</v>
      </c>
      <c r="D29" s="73">
        <v>70156018</v>
      </c>
      <c r="E29" s="78">
        <v>117800937</v>
      </c>
      <c r="F29" s="78">
        <v>617800928</v>
      </c>
      <c r="G29" s="73" t="s">
        <v>245</v>
      </c>
      <c r="H29" s="73" t="s">
        <v>102</v>
      </c>
      <c r="I29" s="73" t="s">
        <v>131</v>
      </c>
      <c r="J29" s="73" t="s">
        <v>131</v>
      </c>
      <c r="K29" s="73" t="s">
        <v>246</v>
      </c>
      <c r="L29" s="78">
        <v>300000</v>
      </c>
      <c r="M29" s="78">
        <v>255000</v>
      </c>
      <c r="N29" s="73">
        <v>2022</v>
      </c>
      <c r="O29" s="73">
        <v>2024</v>
      </c>
      <c r="P29" s="73"/>
      <c r="Q29" s="73"/>
      <c r="R29" s="73" t="s">
        <v>122</v>
      </c>
      <c r="S29" s="105" t="s">
        <v>231</v>
      </c>
    </row>
    <row r="30" spans="1:19" ht="60" x14ac:dyDescent="0.25">
      <c r="A30" s="99">
        <v>27</v>
      </c>
      <c r="B30" s="73" t="s">
        <v>239</v>
      </c>
      <c r="C30" s="73" t="s">
        <v>240</v>
      </c>
      <c r="D30" s="73">
        <v>70156018</v>
      </c>
      <c r="E30" s="78">
        <v>117800937</v>
      </c>
      <c r="F30" s="78">
        <v>617800928</v>
      </c>
      <c r="G30" s="73" t="s">
        <v>247</v>
      </c>
      <c r="H30" s="73" t="s">
        <v>102</v>
      </c>
      <c r="I30" s="73" t="s">
        <v>131</v>
      </c>
      <c r="J30" s="73" t="s">
        <v>131</v>
      </c>
      <c r="K30" s="73" t="s">
        <v>248</v>
      </c>
      <c r="L30" s="78">
        <v>1000000</v>
      </c>
      <c r="M30" s="78">
        <v>850000</v>
      </c>
      <c r="N30" s="73">
        <v>2023</v>
      </c>
      <c r="O30" s="73">
        <v>2024</v>
      </c>
      <c r="P30" s="73"/>
      <c r="Q30" s="73"/>
      <c r="R30" s="73" t="s">
        <v>122</v>
      </c>
      <c r="S30" s="105" t="s">
        <v>231</v>
      </c>
    </row>
    <row r="31" spans="1:19" s="13" customFormat="1" ht="60" x14ac:dyDescent="0.25">
      <c r="A31" s="99">
        <v>28</v>
      </c>
      <c r="B31" s="73" t="s">
        <v>239</v>
      </c>
      <c r="C31" s="73" t="s">
        <v>240</v>
      </c>
      <c r="D31" s="73">
        <v>70156018</v>
      </c>
      <c r="E31" s="78">
        <v>117800937</v>
      </c>
      <c r="F31" s="78">
        <v>617800928</v>
      </c>
      <c r="G31" s="73" t="s">
        <v>249</v>
      </c>
      <c r="H31" s="73" t="s">
        <v>102</v>
      </c>
      <c r="I31" s="73" t="s">
        <v>131</v>
      </c>
      <c r="J31" s="73" t="s">
        <v>131</v>
      </c>
      <c r="K31" s="73" t="s">
        <v>250</v>
      </c>
      <c r="L31" s="78">
        <v>150000</v>
      </c>
      <c r="M31" s="78">
        <v>127500</v>
      </c>
      <c r="N31" s="73">
        <v>2022</v>
      </c>
      <c r="O31" s="73">
        <v>2023</v>
      </c>
      <c r="P31" s="73"/>
      <c r="Q31" s="73"/>
      <c r="R31" s="73" t="s">
        <v>122</v>
      </c>
      <c r="S31" s="105" t="s">
        <v>231</v>
      </c>
    </row>
    <row r="32" spans="1:19" ht="36" x14ac:dyDescent="0.25">
      <c r="A32" s="72">
        <v>29</v>
      </c>
      <c r="B32" s="73" t="s">
        <v>239</v>
      </c>
      <c r="C32" s="73"/>
      <c r="D32" s="73">
        <v>70156018</v>
      </c>
      <c r="E32" s="78">
        <v>117800937</v>
      </c>
      <c r="F32" s="78">
        <v>617800928</v>
      </c>
      <c r="G32" s="73" t="s">
        <v>251</v>
      </c>
      <c r="H32" s="73" t="s">
        <v>102</v>
      </c>
      <c r="I32" s="73" t="s">
        <v>131</v>
      </c>
      <c r="J32" s="73" t="s">
        <v>131</v>
      </c>
      <c r="K32" s="73" t="s">
        <v>252</v>
      </c>
      <c r="L32" s="78">
        <v>2000000</v>
      </c>
      <c r="M32" s="78">
        <v>1700000</v>
      </c>
      <c r="N32" s="73">
        <v>2023</v>
      </c>
      <c r="O32" s="73">
        <v>2025</v>
      </c>
      <c r="P32" s="73"/>
      <c r="Q32" s="73"/>
      <c r="R32" s="73" t="s">
        <v>122</v>
      </c>
      <c r="S32" s="105" t="s">
        <v>231</v>
      </c>
    </row>
    <row r="33" spans="1:19" ht="60" x14ac:dyDescent="0.25">
      <c r="A33" s="72">
        <v>30</v>
      </c>
      <c r="B33" s="73" t="s">
        <v>239</v>
      </c>
      <c r="C33" s="73" t="s">
        <v>240</v>
      </c>
      <c r="D33" s="73">
        <v>70156018</v>
      </c>
      <c r="E33" s="78">
        <v>117800937</v>
      </c>
      <c r="F33" s="78">
        <v>617800928</v>
      </c>
      <c r="G33" s="73" t="s">
        <v>253</v>
      </c>
      <c r="H33" s="73" t="s">
        <v>102</v>
      </c>
      <c r="I33" s="73" t="s">
        <v>131</v>
      </c>
      <c r="J33" s="73" t="s">
        <v>131</v>
      </c>
      <c r="K33" s="73" t="s">
        <v>254</v>
      </c>
      <c r="L33" s="78">
        <v>1000000</v>
      </c>
      <c r="M33" s="78">
        <v>850000</v>
      </c>
      <c r="N33" s="73">
        <v>2022</v>
      </c>
      <c r="O33" s="73">
        <v>2027</v>
      </c>
      <c r="P33" s="73"/>
      <c r="Q33" s="73"/>
      <c r="R33" s="73" t="s">
        <v>255</v>
      </c>
      <c r="S33" s="105" t="s">
        <v>231</v>
      </c>
    </row>
    <row r="34" spans="1:19" ht="60" x14ac:dyDescent="0.25">
      <c r="A34" s="72">
        <v>31</v>
      </c>
      <c r="B34" s="73" t="s">
        <v>239</v>
      </c>
      <c r="C34" s="73" t="s">
        <v>240</v>
      </c>
      <c r="D34" s="73">
        <v>70156018</v>
      </c>
      <c r="E34" s="78">
        <v>117800937</v>
      </c>
      <c r="F34" s="78">
        <v>617800928</v>
      </c>
      <c r="G34" s="73" t="s">
        <v>256</v>
      </c>
      <c r="H34" s="73" t="s">
        <v>102</v>
      </c>
      <c r="I34" s="73" t="s">
        <v>131</v>
      </c>
      <c r="J34" s="73" t="s">
        <v>131</v>
      </c>
      <c r="K34" s="73" t="s">
        <v>257</v>
      </c>
      <c r="L34" s="78">
        <v>200000</v>
      </c>
      <c r="M34" s="78">
        <v>170000</v>
      </c>
      <c r="N34" s="73">
        <v>2023</v>
      </c>
      <c r="O34" s="73">
        <v>2023</v>
      </c>
      <c r="P34" s="73"/>
      <c r="Q34" s="73"/>
      <c r="R34" s="73" t="s">
        <v>122</v>
      </c>
      <c r="S34" s="105" t="s">
        <v>231</v>
      </c>
    </row>
    <row r="35" spans="1:19" ht="60" x14ac:dyDescent="0.25">
      <c r="A35" s="99">
        <v>32</v>
      </c>
      <c r="B35" s="73" t="s">
        <v>239</v>
      </c>
      <c r="C35" s="73" t="s">
        <v>240</v>
      </c>
      <c r="D35" s="73">
        <v>70156018</v>
      </c>
      <c r="E35" s="78">
        <v>117800937</v>
      </c>
      <c r="F35" s="78">
        <v>617800928</v>
      </c>
      <c r="G35" s="73" t="s">
        <v>258</v>
      </c>
      <c r="H35" s="73" t="s">
        <v>102</v>
      </c>
      <c r="I35" s="73" t="s">
        <v>131</v>
      </c>
      <c r="J35" s="73" t="s">
        <v>131</v>
      </c>
      <c r="K35" s="73" t="s">
        <v>259</v>
      </c>
      <c r="L35" s="78">
        <v>450000</v>
      </c>
      <c r="M35" s="78">
        <v>382500</v>
      </c>
      <c r="N35" s="73">
        <v>2023</v>
      </c>
      <c r="O35" s="73">
        <v>2023</v>
      </c>
      <c r="P35" s="73"/>
      <c r="Q35" s="73"/>
      <c r="R35" s="73" t="s">
        <v>122</v>
      </c>
      <c r="S35" s="105" t="s">
        <v>231</v>
      </c>
    </row>
    <row r="36" spans="1:19" ht="97.9" customHeight="1" x14ac:dyDescent="0.25">
      <c r="A36" s="99">
        <v>33</v>
      </c>
      <c r="B36" s="73" t="s">
        <v>337</v>
      </c>
      <c r="C36" s="73" t="s">
        <v>338</v>
      </c>
      <c r="D36" s="73">
        <v>71006079</v>
      </c>
      <c r="E36" s="73" t="str">
        <f>"007587511"</f>
        <v>007587511</v>
      </c>
      <c r="F36" s="73">
        <v>650053672</v>
      </c>
      <c r="G36" s="73" t="s">
        <v>414</v>
      </c>
      <c r="H36" s="73" t="s">
        <v>102</v>
      </c>
      <c r="I36" s="73" t="s">
        <v>131</v>
      </c>
      <c r="J36" s="73" t="s">
        <v>348</v>
      </c>
      <c r="K36" s="73" t="s">
        <v>415</v>
      </c>
      <c r="L36" s="78">
        <v>450000</v>
      </c>
      <c r="M36" s="78">
        <f>L36/100*85</f>
        <v>382500</v>
      </c>
      <c r="N36" s="73">
        <v>2022</v>
      </c>
      <c r="O36" s="73">
        <v>2026</v>
      </c>
      <c r="P36" s="73"/>
      <c r="Q36" s="73"/>
      <c r="R36" s="73" t="s">
        <v>122</v>
      </c>
      <c r="S36" s="74" t="s">
        <v>121</v>
      </c>
    </row>
    <row r="37" spans="1:19" ht="97.9" customHeight="1" x14ac:dyDescent="0.25">
      <c r="A37" s="72">
        <v>34</v>
      </c>
      <c r="B37" s="95" t="s">
        <v>337</v>
      </c>
      <c r="C37" s="95" t="s">
        <v>338</v>
      </c>
      <c r="D37" s="95">
        <v>71006079</v>
      </c>
      <c r="E37" s="73" t="str">
        <f t="shared" ref="E37:E43" si="3">"007587511"</f>
        <v>007587511</v>
      </c>
      <c r="F37" s="95">
        <v>650053672</v>
      </c>
      <c r="G37" s="95" t="s">
        <v>416</v>
      </c>
      <c r="H37" s="95" t="s">
        <v>102</v>
      </c>
      <c r="I37" s="95" t="s">
        <v>131</v>
      </c>
      <c r="J37" s="95" t="s">
        <v>348</v>
      </c>
      <c r="K37" s="119" t="s">
        <v>417</v>
      </c>
      <c r="L37" s="120">
        <v>150000</v>
      </c>
      <c r="M37" s="120">
        <f t="shared" ref="M37:M43" si="4">L37/100*85</f>
        <v>127500</v>
      </c>
      <c r="N37" s="95">
        <v>2021</v>
      </c>
      <c r="O37" s="95">
        <v>2026</v>
      </c>
      <c r="P37" s="95"/>
      <c r="Q37" s="95"/>
      <c r="R37" s="95" t="s">
        <v>122</v>
      </c>
      <c r="S37" s="96" t="s">
        <v>121</v>
      </c>
    </row>
    <row r="38" spans="1:19" ht="97.9" customHeight="1" x14ac:dyDescent="0.25">
      <c r="A38" s="72">
        <v>35</v>
      </c>
      <c r="B38" s="95" t="s">
        <v>337</v>
      </c>
      <c r="C38" s="95" t="s">
        <v>338</v>
      </c>
      <c r="D38" s="95">
        <v>71006079</v>
      </c>
      <c r="E38" s="73" t="str">
        <f t="shared" si="3"/>
        <v>007587511</v>
      </c>
      <c r="F38" s="95">
        <v>650053672</v>
      </c>
      <c r="G38" s="95" t="s">
        <v>418</v>
      </c>
      <c r="H38" s="95" t="s">
        <v>102</v>
      </c>
      <c r="I38" s="95" t="s">
        <v>131</v>
      </c>
      <c r="J38" s="95" t="s">
        <v>348</v>
      </c>
      <c r="K38" s="119" t="s">
        <v>419</v>
      </c>
      <c r="L38" s="120">
        <v>200000</v>
      </c>
      <c r="M38" s="120">
        <f t="shared" si="4"/>
        <v>170000</v>
      </c>
      <c r="N38" s="95">
        <v>2021</v>
      </c>
      <c r="O38" s="95">
        <v>2026</v>
      </c>
      <c r="P38" s="95"/>
      <c r="Q38" s="95"/>
      <c r="R38" s="95" t="s">
        <v>122</v>
      </c>
      <c r="S38" s="96" t="s">
        <v>121</v>
      </c>
    </row>
    <row r="39" spans="1:19" ht="97.9" customHeight="1" x14ac:dyDescent="0.25">
      <c r="A39" s="72">
        <v>36</v>
      </c>
      <c r="B39" s="95" t="s">
        <v>337</v>
      </c>
      <c r="C39" s="95" t="s">
        <v>338</v>
      </c>
      <c r="D39" s="95">
        <v>71006079</v>
      </c>
      <c r="E39" s="73" t="str">
        <f t="shared" si="3"/>
        <v>007587511</v>
      </c>
      <c r="F39" s="95">
        <v>650053672</v>
      </c>
      <c r="G39" s="119" t="s">
        <v>420</v>
      </c>
      <c r="H39" s="95" t="s">
        <v>102</v>
      </c>
      <c r="I39" s="95" t="s">
        <v>131</v>
      </c>
      <c r="J39" s="95" t="s">
        <v>348</v>
      </c>
      <c r="K39" s="95" t="s">
        <v>379</v>
      </c>
      <c r="L39" s="120">
        <v>4500000</v>
      </c>
      <c r="M39" s="120">
        <f t="shared" si="4"/>
        <v>3825000</v>
      </c>
      <c r="N39" s="95">
        <v>2021</v>
      </c>
      <c r="O39" s="95">
        <v>2027</v>
      </c>
      <c r="P39" s="95"/>
      <c r="Q39" s="95"/>
      <c r="R39" s="95" t="s">
        <v>212</v>
      </c>
      <c r="S39" s="96" t="s">
        <v>121</v>
      </c>
    </row>
    <row r="40" spans="1:19" ht="97.9" customHeight="1" x14ac:dyDescent="0.25">
      <c r="A40" s="99">
        <v>37</v>
      </c>
      <c r="B40" s="95" t="s">
        <v>337</v>
      </c>
      <c r="C40" s="95" t="s">
        <v>338</v>
      </c>
      <c r="D40" s="95">
        <v>71006079</v>
      </c>
      <c r="E40" s="73" t="str">
        <f t="shared" si="3"/>
        <v>007587511</v>
      </c>
      <c r="F40" s="95">
        <v>650053672</v>
      </c>
      <c r="G40" s="95" t="s">
        <v>421</v>
      </c>
      <c r="H40" s="95" t="s">
        <v>102</v>
      </c>
      <c r="I40" s="95" t="s">
        <v>131</v>
      </c>
      <c r="J40" s="95" t="s">
        <v>348</v>
      </c>
      <c r="K40" s="95" t="s">
        <v>422</v>
      </c>
      <c r="L40" s="120">
        <v>3500000</v>
      </c>
      <c r="M40" s="120">
        <f t="shared" si="4"/>
        <v>2975000</v>
      </c>
      <c r="N40" s="95">
        <v>2021</v>
      </c>
      <c r="O40" s="95">
        <v>2027</v>
      </c>
      <c r="P40" s="95"/>
      <c r="Q40" s="95"/>
      <c r="R40" s="95" t="s">
        <v>212</v>
      </c>
      <c r="S40" s="96" t="s">
        <v>121</v>
      </c>
    </row>
    <row r="41" spans="1:19" ht="97.9" customHeight="1" x14ac:dyDescent="0.25">
      <c r="A41" s="99">
        <v>38</v>
      </c>
      <c r="B41" s="95" t="s">
        <v>337</v>
      </c>
      <c r="C41" s="95" t="s">
        <v>338</v>
      </c>
      <c r="D41" s="95">
        <v>71006079</v>
      </c>
      <c r="E41" s="73" t="str">
        <f t="shared" si="3"/>
        <v>007587511</v>
      </c>
      <c r="F41" s="95">
        <v>650053672</v>
      </c>
      <c r="G41" s="95" t="s">
        <v>423</v>
      </c>
      <c r="H41" s="95" t="s">
        <v>102</v>
      </c>
      <c r="I41" s="95" t="s">
        <v>131</v>
      </c>
      <c r="J41" s="95" t="s">
        <v>348</v>
      </c>
      <c r="K41" s="95" t="s">
        <v>424</v>
      </c>
      <c r="L41" s="120">
        <v>1000000</v>
      </c>
      <c r="M41" s="120">
        <f t="shared" si="4"/>
        <v>850000</v>
      </c>
      <c r="N41" s="95">
        <v>2021</v>
      </c>
      <c r="O41" s="95">
        <v>2026</v>
      </c>
      <c r="P41" s="95"/>
      <c r="Q41" s="95"/>
      <c r="R41" s="95" t="s">
        <v>212</v>
      </c>
      <c r="S41" s="96" t="s">
        <v>121</v>
      </c>
    </row>
    <row r="42" spans="1:19" ht="97.9" customHeight="1" x14ac:dyDescent="0.25">
      <c r="A42" s="72">
        <v>39</v>
      </c>
      <c r="B42" s="95" t="s">
        <v>337</v>
      </c>
      <c r="C42" s="95" t="s">
        <v>338</v>
      </c>
      <c r="D42" s="95">
        <v>71006079</v>
      </c>
      <c r="E42" s="73" t="str">
        <f t="shared" si="3"/>
        <v>007587511</v>
      </c>
      <c r="F42" s="95">
        <v>650053672</v>
      </c>
      <c r="G42" s="95" t="s">
        <v>425</v>
      </c>
      <c r="H42" s="95" t="s">
        <v>102</v>
      </c>
      <c r="I42" s="95" t="s">
        <v>131</v>
      </c>
      <c r="J42" s="95" t="s">
        <v>348</v>
      </c>
      <c r="K42" s="95" t="s">
        <v>426</v>
      </c>
      <c r="L42" s="120">
        <v>2500000</v>
      </c>
      <c r="M42" s="120">
        <f t="shared" si="4"/>
        <v>2125000</v>
      </c>
      <c r="N42" s="95">
        <v>2021</v>
      </c>
      <c r="O42" s="95">
        <v>2026</v>
      </c>
      <c r="P42" s="95"/>
      <c r="Q42" s="95"/>
      <c r="R42" s="95" t="s">
        <v>212</v>
      </c>
      <c r="S42" s="96" t="s">
        <v>121</v>
      </c>
    </row>
    <row r="43" spans="1:19" ht="97.9" customHeight="1" x14ac:dyDescent="0.25">
      <c r="A43" s="72">
        <v>40</v>
      </c>
      <c r="B43" s="95" t="s">
        <v>337</v>
      </c>
      <c r="C43" s="95" t="s">
        <v>338</v>
      </c>
      <c r="D43" s="95">
        <v>71006079</v>
      </c>
      <c r="E43" s="73" t="str">
        <f t="shared" si="3"/>
        <v>007587511</v>
      </c>
      <c r="F43" s="95">
        <v>650053672</v>
      </c>
      <c r="G43" s="95" t="s">
        <v>427</v>
      </c>
      <c r="H43" s="95" t="s">
        <v>102</v>
      </c>
      <c r="I43" s="95" t="s">
        <v>131</v>
      </c>
      <c r="J43" s="95" t="s">
        <v>348</v>
      </c>
      <c r="K43" s="95" t="s">
        <v>428</v>
      </c>
      <c r="L43" s="120">
        <v>300000</v>
      </c>
      <c r="M43" s="120">
        <f t="shared" si="4"/>
        <v>255000</v>
      </c>
      <c r="N43" s="95">
        <v>2021</v>
      </c>
      <c r="O43" s="95">
        <v>2027</v>
      </c>
      <c r="P43" s="95"/>
      <c r="Q43" s="95"/>
      <c r="R43" s="95" t="s">
        <v>212</v>
      </c>
      <c r="S43" s="96" t="s">
        <v>121</v>
      </c>
    </row>
    <row r="44" spans="1:19" ht="55.15" customHeight="1" x14ac:dyDescent="0.25">
      <c r="A44" s="72">
        <v>41</v>
      </c>
      <c r="B44" s="73" t="s">
        <v>429</v>
      </c>
      <c r="C44" s="73" t="s">
        <v>430</v>
      </c>
      <c r="D44" s="73">
        <v>70995150</v>
      </c>
      <c r="E44" s="73" t="s">
        <v>431</v>
      </c>
      <c r="F44" s="73">
        <v>600100731</v>
      </c>
      <c r="G44" s="73" t="s">
        <v>432</v>
      </c>
      <c r="H44" s="73" t="s">
        <v>102</v>
      </c>
      <c r="I44" s="73" t="s">
        <v>131</v>
      </c>
      <c r="J44" s="73" t="s">
        <v>433</v>
      </c>
      <c r="K44" s="117" t="s">
        <v>434</v>
      </c>
      <c r="L44" s="78">
        <v>500000</v>
      </c>
      <c r="M44" s="78">
        <v>425000</v>
      </c>
      <c r="N44" s="79" t="s">
        <v>435</v>
      </c>
      <c r="O44" s="79" t="s">
        <v>436</v>
      </c>
      <c r="P44" s="73"/>
      <c r="Q44" s="73"/>
      <c r="R44" s="73" t="s">
        <v>437</v>
      </c>
      <c r="S44" s="74" t="s">
        <v>231</v>
      </c>
    </row>
    <row r="45" spans="1:19" ht="60" x14ac:dyDescent="0.25">
      <c r="A45" s="99">
        <v>42</v>
      </c>
      <c r="B45" s="73" t="s">
        <v>438</v>
      </c>
      <c r="C45" s="73" t="s">
        <v>439</v>
      </c>
      <c r="D45" s="73">
        <v>70157359</v>
      </c>
      <c r="E45" s="73">
        <v>7587520</v>
      </c>
      <c r="F45" s="73">
        <v>600100014</v>
      </c>
      <c r="G45" s="73" t="s">
        <v>418</v>
      </c>
      <c r="H45" s="73" t="s">
        <v>130</v>
      </c>
      <c r="I45" s="73" t="s">
        <v>131</v>
      </c>
      <c r="J45" s="73" t="s">
        <v>439</v>
      </c>
      <c r="K45" s="117" t="s">
        <v>440</v>
      </c>
      <c r="L45" s="78">
        <v>150000</v>
      </c>
      <c r="M45" s="78">
        <v>127500</v>
      </c>
      <c r="N45" s="73">
        <v>2021</v>
      </c>
      <c r="O45" s="73">
        <v>2025</v>
      </c>
      <c r="P45" s="73"/>
      <c r="Q45" s="73"/>
      <c r="R45" s="73" t="s">
        <v>441</v>
      </c>
      <c r="S45" s="74" t="s">
        <v>121</v>
      </c>
    </row>
    <row r="46" spans="1:19" ht="48" x14ac:dyDescent="0.25">
      <c r="A46" s="99">
        <v>43</v>
      </c>
      <c r="B46" s="73" t="s">
        <v>453</v>
      </c>
      <c r="C46" s="73" t="s">
        <v>454</v>
      </c>
      <c r="D46" s="73">
        <v>70989982</v>
      </c>
      <c r="E46" s="73">
        <v>7587147</v>
      </c>
      <c r="F46" s="103">
        <v>600099784</v>
      </c>
      <c r="G46" s="73" t="s">
        <v>455</v>
      </c>
      <c r="H46" s="73" t="s">
        <v>130</v>
      </c>
      <c r="I46" s="73" t="s">
        <v>124</v>
      </c>
      <c r="J46" s="73" t="s">
        <v>456</v>
      </c>
      <c r="K46" s="73" t="s">
        <v>457</v>
      </c>
      <c r="L46" s="78">
        <v>25000000</v>
      </c>
      <c r="M46" s="78">
        <f>L46/100*85</f>
        <v>21250000</v>
      </c>
      <c r="N46" s="73">
        <v>2022</v>
      </c>
      <c r="O46" s="73">
        <v>2027</v>
      </c>
      <c r="P46" s="73" t="s">
        <v>126</v>
      </c>
      <c r="Q46" s="73"/>
      <c r="R46" s="73" t="s">
        <v>163</v>
      </c>
      <c r="S46" s="74" t="s">
        <v>121</v>
      </c>
    </row>
    <row r="47" spans="1:19" ht="72" x14ac:dyDescent="0.25">
      <c r="A47" s="72">
        <v>44</v>
      </c>
      <c r="B47" s="73" t="s">
        <v>469</v>
      </c>
      <c r="C47" s="73" t="s">
        <v>470</v>
      </c>
      <c r="D47" s="97">
        <v>70990018</v>
      </c>
      <c r="E47" s="101" t="str">
        <f>"007587228"</f>
        <v>007587228</v>
      </c>
      <c r="F47" s="97">
        <v>600099831</v>
      </c>
      <c r="G47" s="73" t="s">
        <v>471</v>
      </c>
      <c r="H47" s="97" t="s">
        <v>102</v>
      </c>
      <c r="I47" s="97" t="s">
        <v>131</v>
      </c>
      <c r="J47" s="97" t="s">
        <v>472</v>
      </c>
      <c r="K47" s="73" t="s">
        <v>473</v>
      </c>
      <c r="L47" s="100">
        <v>1000000</v>
      </c>
      <c r="M47" s="112">
        <f>L47/100*85</f>
        <v>850000</v>
      </c>
      <c r="N47" s="101">
        <v>2022</v>
      </c>
      <c r="O47" s="97">
        <v>2023</v>
      </c>
      <c r="P47" s="101" t="s">
        <v>169</v>
      </c>
      <c r="Q47" s="101" t="s">
        <v>169</v>
      </c>
      <c r="R47" s="97" t="s">
        <v>122</v>
      </c>
      <c r="S47" s="121" t="s">
        <v>121</v>
      </c>
    </row>
    <row r="48" spans="1:19" ht="72" x14ac:dyDescent="0.25">
      <c r="A48" s="72">
        <v>45</v>
      </c>
      <c r="B48" s="73" t="s">
        <v>469</v>
      </c>
      <c r="C48" s="73" t="s">
        <v>470</v>
      </c>
      <c r="D48" s="97">
        <v>70990018</v>
      </c>
      <c r="E48" s="101" t="str">
        <f t="shared" ref="E48:E52" si="5">"007587228"</f>
        <v>007587228</v>
      </c>
      <c r="F48" s="97">
        <v>600099831</v>
      </c>
      <c r="G48" s="73" t="s">
        <v>474</v>
      </c>
      <c r="H48" s="97" t="s">
        <v>102</v>
      </c>
      <c r="I48" s="97" t="s">
        <v>131</v>
      </c>
      <c r="J48" s="97" t="s">
        <v>472</v>
      </c>
      <c r="K48" s="73" t="s">
        <v>475</v>
      </c>
      <c r="L48" s="100">
        <v>1500000</v>
      </c>
      <c r="M48" s="112">
        <f t="shared" ref="M48:M52" si="6">L48/100*85</f>
        <v>1275000</v>
      </c>
      <c r="N48" s="101">
        <v>2022</v>
      </c>
      <c r="O48" s="97">
        <v>2023</v>
      </c>
      <c r="P48" s="97"/>
      <c r="Q48" s="97"/>
      <c r="R48" s="97" t="s">
        <v>122</v>
      </c>
      <c r="S48" s="121" t="s">
        <v>121</v>
      </c>
    </row>
    <row r="49" spans="1:19" ht="72" x14ac:dyDescent="0.25">
      <c r="A49" s="72">
        <v>46</v>
      </c>
      <c r="B49" s="73" t="s">
        <v>469</v>
      </c>
      <c r="C49" s="73" t="s">
        <v>470</v>
      </c>
      <c r="D49" s="97">
        <v>70990018</v>
      </c>
      <c r="E49" s="101" t="str">
        <f t="shared" si="5"/>
        <v>007587228</v>
      </c>
      <c r="F49" s="97">
        <v>600099831</v>
      </c>
      <c r="G49" s="97" t="s">
        <v>476</v>
      </c>
      <c r="H49" s="97" t="s">
        <v>102</v>
      </c>
      <c r="I49" s="97" t="s">
        <v>131</v>
      </c>
      <c r="J49" s="97" t="s">
        <v>472</v>
      </c>
      <c r="K49" s="73" t="s">
        <v>477</v>
      </c>
      <c r="L49" s="100">
        <v>450000</v>
      </c>
      <c r="M49" s="112">
        <f t="shared" si="6"/>
        <v>382500</v>
      </c>
      <c r="N49" s="101">
        <v>2022</v>
      </c>
      <c r="O49" s="97">
        <v>2023</v>
      </c>
      <c r="P49" s="97"/>
      <c r="Q49" s="97"/>
      <c r="R49" s="97" t="s">
        <v>212</v>
      </c>
      <c r="S49" s="121" t="s">
        <v>121</v>
      </c>
    </row>
    <row r="50" spans="1:19" s="66" customFormat="1" ht="72" x14ac:dyDescent="0.25">
      <c r="A50" s="99">
        <v>47</v>
      </c>
      <c r="B50" s="73" t="s">
        <v>469</v>
      </c>
      <c r="C50" s="73" t="s">
        <v>470</v>
      </c>
      <c r="D50" s="97">
        <v>70990018</v>
      </c>
      <c r="E50" s="101" t="str">
        <f t="shared" si="5"/>
        <v>007587228</v>
      </c>
      <c r="F50" s="97">
        <v>600099831</v>
      </c>
      <c r="G50" s="73" t="s">
        <v>478</v>
      </c>
      <c r="H50" s="97" t="s">
        <v>102</v>
      </c>
      <c r="I50" s="97" t="s">
        <v>131</v>
      </c>
      <c r="J50" s="97" t="s">
        <v>472</v>
      </c>
      <c r="K50" s="73" t="s">
        <v>479</v>
      </c>
      <c r="L50" s="100">
        <v>4500000</v>
      </c>
      <c r="M50" s="112">
        <f t="shared" si="6"/>
        <v>3825000</v>
      </c>
      <c r="N50" s="101">
        <v>2022</v>
      </c>
      <c r="O50" s="97">
        <v>2023</v>
      </c>
      <c r="P50" s="97"/>
      <c r="Q50" s="97"/>
      <c r="R50" s="97" t="s">
        <v>122</v>
      </c>
      <c r="S50" s="121" t="s">
        <v>121</v>
      </c>
    </row>
    <row r="51" spans="1:19" s="66" customFormat="1" ht="72" x14ac:dyDescent="0.25">
      <c r="A51" s="99">
        <v>48</v>
      </c>
      <c r="B51" s="73" t="s">
        <v>469</v>
      </c>
      <c r="C51" s="73" t="s">
        <v>470</v>
      </c>
      <c r="D51" s="97">
        <v>70990018</v>
      </c>
      <c r="E51" s="101" t="str">
        <f t="shared" si="5"/>
        <v>007587228</v>
      </c>
      <c r="F51" s="97">
        <v>600099831</v>
      </c>
      <c r="G51" s="73" t="s">
        <v>480</v>
      </c>
      <c r="H51" s="97" t="s">
        <v>102</v>
      </c>
      <c r="I51" s="97" t="s">
        <v>131</v>
      </c>
      <c r="J51" s="97" t="s">
        <v>472</v>
      </c>
      <c r="K51" s="73" t="s">
        <v>481</v>
      </c>
      <c r="L51" s="100">
        <v>45000000</v>
      </c>
      <c r="M51" s="112">
        <f t="shared" si="6"/>
        <v>38250000</v>
      </c>
      <c r="N51" s="101">
        <v>2022</v>
      </c>
      <c r="O51" s="97">
        <v>2024</v>
      </c>
      <c r="P51" s="101" t="s">
        <v>169</v>
      </c>
      <c r="Q51" s="97"/>
      <c r="R51" s="97" t="s">
        <v>149</v>
      </c>
      <c r="S51" s="121" t="s">
        <v>121</v>
      </c>
    </row>
    <row r="52" spans="1:19" s="66" customFormat="1" ht="72" x14ac:dyDescent="0.25">
      <c r="A52" s="72">
        <v>49</v>
      </c>
      <c r="B52" s="73" t="s">
        <v>469</v>
      </c>
      <c r="C52" s="73" t="s">
        <v>470</v>
      </c>
      <c r="D52" s="97">
        <v>70990018</v>
      </c>
      <c r="E52" s="101" t="str">
        <f t="shared" si="5"/>
        <v>007587228</v>
      </c>
      <c r="F52" s="97">
        <v>600099831</v>
      </c>
      <c r="G52" s="73" t="s">
        <v>482</v>
      </c>
      <c r="H52" s="97" t="s">
        <v>102</v>
      </c>
      <c r="I52" s="97" t="s">
        <v>131</v>
      </c>
      <c r="J52" s="97" t="s">
        <v>472</v>
      </c>
      <c r="K52" s="73" t="s">
        <v>483</v>
      </c>
      <c r="L52" s="100">
        <v>2000000</v>
      </c>
      <c r="M52" s="112">
        <f t="shared" si="6"/>
        <v>1700000</v>
      </c>
      <c r="N52" s="101">
        <v>2022</v>
      </c>
      <c r="O52" s="97">
        <v>2023</v>
      </c>
      <c r="P52" s="97"/>
      <c r="Q52" s="97"/>
      <c r="R52" s="97" t="s">
        <v>149</v>
      </c>
      <c r="S52" s="121" t="s">
        <v>121</v>
      </c>
    </row>
    <row r="53" spans="1:19" s="66" customFormat="1" ht="24" x14ac:dyDescent="0.25">
      <c r="A53" s="72">
        <v>50</v>
      </c>
      <c r="B53" s="73" t="s">
        <v>484</v>
      </c>
      <c r="C53" s="73" t="s">
        <v>485</v>
      </c>
      <c r="D53" s="97">
        <v>75018373</v>
      </c>
      <c r="E53" s="97">
        <v>7587562</v>
      </c>
      <c r="F53" s="97">
        <v>600100057</v>
      </c>
      <c r="G53" s="97" t="s">
        <v>486</v>
      </c>
      <c r="H53" s="97" t="s">
        <v>102</v>
      </c>
      <c r="I53" s="97" t="s">
        <v>131</v>
      </c>
      <c r="J53" s="97" t="s">
        <v>343</v>
      </c>
      <c r="K53" s="117" t="s">
        <v>487</v>
      </c>
      <c r="L53" s="112">
        <v>2000000</v>
      </c>
      <c r="M53" s="112">
        <v>1700000</v>
      </c>
      <c r="N53" s="97">
        <v>2022</v>
      </c>
      <c r="O53" s="97">
        <v>2027</v>
      </c>
      <c r="P53" s="97"/>
      <c r="Q53" s="97"/>
      <c r="R53" s="97" t="s">
        <v>122</v>
      </c>
      <c r="S53" s="98" t="s">
        <v>121</v>
      </c>
    </row>
    <row r="54" spans="1:19" s="66" customFormat="1" ht="60" x14ac:dyDescent="0.25">
      <c r="A54" s="72">
        <v>51</v>
      </c>
      <c r="B54" s="73" t="s">
        <v>488</v>
      </c>
      <c r="C54" s="73" t="s">
        <v>489</v>
      </c>
      <c r="D54" s="73">
        <v>70156620</v>
      </c>
      <c r="E54" s="73">
        <v>7587503</v>
      </c>
      <c r="F54" s="73">
        <v>600099997</v>
      </c>
      <c r="G54" s="73" t="s">
        <v>490</v>
      </c>
      <c r="H54" s="73" t="s">
        <v>102</v>
      </c>
      <c r="I54" s="73" t="s">
        <v>131</v>
      </c>
      <c r="J54" s="73" t="s">
        <v>491</v>
      </c>
      <c r="K54" s="73" t="s">
        <v>492</v>
      </c>
      <c r="L54" s="78">
        <v>2000000</v>
      </c>
      <c r="M54" s="78">
        <f>L54/100*85</f>
        <v>1700000</v>
      </c>
      <c r="N54" s="79">
        <v>44743</v>
      </c>
      <c r="O54" s="79">
        <v>44774</v>
      </c>
      <c r="P54" s="73"/>
      <c r="Q54" s="73"/>
      <c r="R54" s="73" t="s">
        <v>493</v>
      </c>
      <c r="S54" s="74" t="s">
        <v>121</v>
      </c>
    </row>
    <row r="55" spans="1:19" s="66" customFormat="1" ht="60" x14ac:dyDescent="0.25">
      <c r="A55" s="99">
        <v>52</v>
      </c>
      <c r="B55" s="73" t="s">
        <v>488</v>
      </c>
      <c r="C55" s="73" t="s">
        <v>489</v>
      </c>
      <c r="D55" s="73">
        <v>70156620</v>
      </c>
      <c r="E55" s="73">
        <v>7587503</v>
      </c>
      <c r="F55" s="73">
        <v>600099997</v>
      </c>
      <c r="G55" s="73" t="s">
        <v>494</v>
      </c>
      <c r="H55" s="73" t="s">
        <v>102</v>
      </c>
      <c r="I55" s="73" t="s">
        <v>131</v>
      </c>
      <c r="J55" s="73" t="s">
        <v>491</v>
      </c>
      <c r="K55" s="73" t="s">
        <v>495</v>
      </c>
      <c r="L55" s="78">
        <v>500000</v>
      </c>
      <c r="M55" s="78">
        <f t="shared" ref="M55:M58" si="7">L55/100*85</f>
        <v>425000</v>
      </c>
      <c r="N55" s="79">
        <v>45474</v>
      </c>
      <c r="O55" s="79">
        <v>45505</v>
      </c>
      <c r="P55" s="73"/>
      <c r="Q55" s="73"/>
      <c r="R55" s="73" t="s">
        <v>496</v>
      </c>
      <c r="S55" s="74" t="s">
        <v>121</v>
      </c>
    </row>
    <row r="56" spans="1:19" s="67" customFormat="1" ht="60" x14ac:dyDescent="0.25">
      <c r="A56" s="99">
        <v>53</v>
      </c>
      <c r="B56" s="73" t="s">
        <v>488</v>
      </c>
      <c r="C56" s="73" t="s">
        <v>489</v>
      </c>
      <c r="D56" s="73">
        <v>70156620</v>
      </c>
      <c r="E56" s="73">
        <v>7587503</v>
      </c>
      <c r="F56" s="73">
        <v>600099997</v>
      </c>
      <c r="G56" s="73" t="s">
        <v>497</v>
      </c>
      <c r="H56" s="73" t="s">
        <v>102</v>
      </c>
      <c r="I56" s="73" t="s">
        <v>131</v>
      </c>
      <c r="J56" s="73" t="s">
        <v>491</v>
      </c>
      <c r="K56" s="73" t="s">
        <v>498</v>
      </c>
      <c r="L56" s="78">
        <v>1000000</v>
      </c>
      <c r="M56" s="78">
        <f t="shared" si="7"/>
        <v>850000</v>
      </c>
      <c r="N56" s="73">
        <v>2023</v>
      </c>
      <c r="O56" s="73">
        <v>2023</v>
      </c>
      <c r="P56" s="73"/>
      <c r="Q56" s="73"/>
      <c r="R56" s="73" t="s">
        <v>499</v>
      </c>
      <c r="S56" s="74" t="s">
        <v>121</v>
      </c>
    </row>
    <row r="57" spans="1:19" s="66" customFormat="1" ht="60" x14ac:dyDescent="0.25">
      <c r="A57" s="72">
        <v>54</v>
      </c>
      <c r="B57" s="73" t="s">
        <v>488</v>
      </c>
      <c r="C57" s="73" t="s">
        <v>489</v>
      </c>
      <c r="D57" s="73">
        <v>70156620</v>
      </c>
      <c r="E57" s="73">
        <v>7587503</v>
      </c>
      <c r="F57" s="73">
        <v>600099997</v>
      </c>
      <c r="G57" s="73" t="s">
        <v>500</v>
      </c>
      <c r="H57" s="73" t="s">
        <v>102</v>
      </c>
      <c r="I57" s="73" t="s">
        <v>131</v>
      </c>
      <c r="J57" s="73" t="s">
        <v>491</v>
      </c>
      <c r="K57" s="73" t="s">
        <v>501</v>
      </c>
      <c r="L57" s="78">
        <v>500000</v>
      </c>
      <c r="M57" s="78">
        <f t="shared" si="7"/>
        <v>425000</v>
      </c>
      <c r="N57" s="73">
        <v>2022</v>
      </c>
      <c r="O57" s="73">
        <v>2022</v>
      </c>
      <c r="P57" s="73"/>
      <c r="Q57" s="73"/>
      <c r="R57" s="73" t="s">
        <v>496</v>
      </c>
      <c r="S57" s="74" t="s">
        <v>121</v>
      </c>
    </row>
    <row r="58" spans="1:19" s="66" customFormat="1" ht="60" x14ac:dyDescent="0.25">
      <c r="A58" s="72">
        <v>55</v>
      </c>
      <c r="B58" s="73" t="s">
        <v>488</v>
      </c>
      <c r="C58" s="73" t="s">
        <v>489</v>
      </c>
      <c r="D58" s="73">
        <v>70156620</v>
      </c>
      <c r="E58" s="73">
        <v>7587503</v>
      </c>
      <c r="F58" s="73">
        <v>600099997</v>
      </c>
      <c r="G58" s="73" t="s">
        <v>502</v>
      </c>
      <c r="H58" s="73" t="s">
        <v>102</v>
      </c>
      <c r="I58" s="73" t="s">
        <v>131</v>
      </c>
      <c r="J58" s="73" t="s">
        <v>491</v>
      </c>
      <c r="K58" s="73" t="s">
        <v>503</v>
      </c>
      <c r="L58" s="78">
        <v>250000</v>
      </c>
      <c r="M58" s="78">
        <f t="shared" si="7"/>
        <v>212500</v>
      </c>
      <c r="N58" s="73">
        <v>2022</v>
      </c>
      <c r="O58" s="73">
        <v>2023</v>
      </c>
      <c r="P58" s="73"/>
      <c r="Q58" s="73"/>
      <c r="R58" s="73" t="s">
        <v>499</v>
      </c>
      <c r="S58" s="74" t="s">
        <v>121</v>
      </c>
    </row>
    <row r="59" spans="1:19" ht="24" x14ac:dyDescent="0.25">
      <c r="A59" s="72">
        <v>56</v>
      </c>
      <c r="B59" s="73" t="s">
        <v>504</v>
      </c>
      <c r="C59" s="73" t="s">
        <v>505</v>
      </c>
      <c r="D59" s="73">
        <v>70986665</v>
      </c>
      <c r="E59" s="73">
        <v>107589320</v>
      </c>
      <c r="F59" s="73">
        <v>600103242</v>
      </c>
      <c r="G59" s="73" t="s">
        <v>506</v>
      </c>
      <c r="H59" s="73" t="s">
        <v>102</v>
      </c>
      <c r="I59" s="73" t="s">
        <v>131</v>
      </c>
      <c r="J59" s="73" t="s">
        <v>507</v>
      </c>
      <c r="K59" s="117" t="s">
        <v>508</v>
      </c>
      <c r="L59" s="78">
        <v>2000000</v>
      </c>
      <c r="M59" s="78">
        <v>1700000</v>
      </c>
      <c r="N59" s="73">
        <v>2024</v>
      </c>
      <c r="O59" s="73">
        <v>2027</v>
      </c>
      <c r="P59" s="73" t="s">
        <v>126</v>
      </c>
      <c r="Q59" s="73"/>
      <c r="R59" s="73" t="s">
        <v>122</v>
      </c>
      <c r="S59" s="74" t="s">
        <v>121</v>
      </c>
    </row>
    <row r="60" spans="1:19" ht="84" x14ac:dyDescent="0.25">
      <c r="A60" s="99">
        <v>57</v>
      </c>
      <c r="B60" s="73" t="s">
        <v>514</v>
      </c>
      <c r="C60" s="73" t="s">
        <v>515</v>
      </c>
      <c r="D60" s="97">
        <v>75016176</v>
      </c>
      <c r="E60" s="73">
        <v>7587422</v>
      </c>
      <c r="F60" s="97">
        <v>600100464</v>
      </c>
      <c r="G60" s="73" t="s">
        <v>520</v>
      </c>
      <c r="H60" s="73" t="s">
        <v>130</v>
      </c>
      <c r="I60" s="97" t="s">
        <v>131</v>
      </c>
      <c r="J60" s="97" t="s">
        <v>517</v>
      </c>
      <c r="K60" s="73" t="s">
        <v>521</v>
      </c>
      <c r="L60" s="112">
        <v>2000000</v>
      </c>
      <c r="M60" s="112">
        <f t="shared" ref="M60:M67" si="8">L60/100*85</f>
        <v>1700000</v>
      </c>
      <c r="N60" s="97">
        <v>2022</v>
      </c>
      <c r="O60" s="97">
        <v>2025</v>
      </c>
      <c r="P60" s="97"/>
      <c r="Q60" s="97"/>
      <c r="R60" s="73" t="s">
        <v>519</v>
      </c>
      <c r="S60" s="98" t="s">
        <v>121</v>
      </c>
    </row>
    <row r="61" spans="1:19" ht="96" x14ac:dyDescent="0.25">
      <c r="A61" s="99">
        <v>58</v>
      </c>
      <c r="B61" s="73" t="s">
        <v>514</v>
      </c>
      <c r="C61" s="73" t="s">
        <v>515</v>
      </c>
      <c r="D61" s="97">
        <v>75016176</v>
      </c>
      <c r="E61" s="73">
        <v>7587422</v>
      </c>
      <c r="F61" s="97">
        <v>600100464</v>
      </c>
      <c r="G61" s="73" t="s">
        <v>560</v>
      </c>
      <c r="H61" s="73" t="s">
        <v>130</v>
      </c>
      <c r="I61" s="97" t="s">
        <v>131</v>
      </c>
      <c r="J61" s="97" t="s">
        <v>517</v>
      </c>
      <c r="K61" s="73" t="s">
        <v>561</v>
      </c>
      <c r="L61" s="112">
        <v>1000000</v>
      </c>
      <c r="M61" s="112">
        <f t="shared" si="8"/>
        <v>850000</v>
      </c>
      <c r="N61" s="97">
        <v>2022</v>
      </c>
      <c r="O61" s="97">
        <v>2024</v>
      </c>
      <c r="P61" s="97"/>
      <c r="Q61" s="97"/>
      <c r="R61" s="73" t="s">
        <v>519</v>
      </c>
      <c r="S61" s="98" t="s">
        <v>121</v>
      </c>
    </row>
    <row r="62" spans="1:19" ht="84" x14ac:dyDescent="0.25">
      <c r="A62" s="72">
        <v>59</v>
      </c>
      <c r="B62" s="73" t="s">
        <v>514</v>
      </c>
      <c r="C62" s="73" t="s">
        <v>515</v>
      </c>
      <c r="D62" s="97">
        <v>75016176</v>
      </c>
      <c r="E62" s="73">
        <v>7587422</v>
      </c>
      <c r="F62" s="97">
        <v>600100464</v>
      </c>
      <c r="G62" s="73" t="s">
        <v>562</v>
      </c>
      <c r="H62" s="73" t="s">
        <v>130</v>
      </c>
      <c r="I62" s="97" t="s">
        <v>131</v>
      </c>
      <c r="J62" s="97" t="s">
        <v>517</v>
      </c>
      <c r="K62" s="73" t="s">
        <v>563</v>
      </c>
      <c r="L62" s="112">
        <v>4000000</v>
      </c>
      <c r="M62" s="112">
        <f t="shared" si="8"/>
        <v>3400000</v>
      </c>
      <c r="N62" s="97">
        <v>2022</v>
      </c>
      <c r="O62" s="97">
        <v>2024</v>
      </c>
      <c r="P62" s="97" t="s">
        <v>126</v>
      </c>
      <c r="Q62" s="97"/>
      <c r="R62" s="73" t="s">
        <v>519</v>
      </c>
      <c r="S62" s="98" t="s">
        <v>121</v>
      </c>
    </row>
    <row r="63" spans="1:19" ht="84" x14ac:dyDescent="0.25">
      <c r="A63" s="72">
        <v>60</v>
      </c>
      <c r="B63" s="73" t="s">
        <v>514</v>
      </c>
      <c r="C63" s="73" t="s">
        <v>515</v>
      </c>
      <c r="D63" s="97">
        <v>75016176</v>
      </c>
      <c r="E63" s="73">
        <v>7587422</v>
      </c>
      <c r="F63" s="97">
        <v>600100464</v>
      </c>
      <c r="G63" s="73" t="s">
        <v>564</v>
      </c>
      <c r="H63" s="73" t="s">
        <v>130</v>
      </c>
      <c r="I63" s="97" t="s">
        <v>131</v>
      </c>
      <c r="J63" s="97" t="s">
        <v>517</v>
      </c>
      <c r="K63" s="73" t="s">
        <v>565</v>
      </c>
      <c r="L63" s="112">
        <v>400000</v>
      </c>
      <c r="M63" s="112">
        <f t="shared" si="8"/>
        <v>340000</v>
      </c>
      <c r="N63" s="97">
        <v>2022</v>
      </c>
      <c r="O63" s="97">
        <v>2024</v>
      </c>
      <c r="P63" s="97" t="s">
        <v>126</v>
      </c>
      <c r="Q63" s="97"/>
      <c r="R63" s="73" t="s">
        <v>519</v>
      </c>
      <c r="S63" s="98" t="s">
        <v>121</v>
      </c>
    </row>
    <row r="64" spans="1:19" ht="84" x14ac:dyDescent="0.25">
      <c r="A64" s="72">
        <v>61</v>
      </c>
      <c r="B64" s="73" t="s">
        <v>514</v>
      </c>
      <c r="C64" s="73" t="s">
        <v>515</v>
      </c>
      <c r="D64" s="97">
        <v>75016176</v>
      </c>
      <c r="E64" s="73">
        <v>7587422</v>
      </c>
      <c r="F64" s="97">
        <v>600100464</v>
      </c>
      <c r="G64" s="73" t="s">
        <v>534</v>
      </c>
      <c r="H64" s="73" t="s">
        <v>130</v>
      </c>
      <c r="I64" s="97" t="s">
        <v>131</v>
      </c>
      <c r="J64" s="97" t="s">
        <v>517</v>
      </c>
      <c r="K64" s="73" t="s">
        <v>566</v>
      </c>
      <c r="L64" s="112">
        <v>600000</v>
      </c>
      <c r="M64" s="112">
        <f t="shared" si="8"/>
        <v>510000</v>
      </c>
      <c r="N64" s="97">
        <v>2022</v>
      </c>
      <c r="O64" s="97">
        <v>2024</v>
      </c>
      <c r="P64" s="97"/>
      <c r="Q64" s="97"/>
      <c r="R64" s="73" t="s">
        <v>163</v>
      </c>
      <c r="S64" s="98" t="s">
        <v>169</v>
      </c>
    </row>
    <row r="65" spans="1:19" ht="84" x14ac:dyDescent="0.25">
      <c r="A65" s="99">
        <v>62</v>
      </c>
      <c r="B65" s="73" t="s">
        <v>514</v>
      </c>
      <c r="C65" s="73" t="s">
        <v>515</v>
      </c>
      <c r="D65" s="97">
        <v>75016176</v>
      </c>
      <c r="E65" s="73">
        <v>7587422</v>
      </c>
      <c r="F65" s="97">
        <v>600100464</v>
      </c>
      <c r="G65" s="73" t="s">
        <v>538</v>
      </c>
      <c r="H65" s="73" t="s">
        <v>130</v>
      </c>
      <c r="I65" s="97" t="s">
        <v>131</v>
      </c>
      <c r="J65" s="97" t="s">
        <v>517</v>
      </c>
      <c r="K65" s="73" t="s">
        <v>539</v>
      </c>
      <c r="L65" s="112">
        <v>500000</v>
      </c>
      <c r="M65" s="112">
        <f t="shared" si="8"/>
        <v>425000</v>
      </c>
      <c r="N65" s="97">
        <v>2022</v>
      </c>
      <c r="O65" s="97">
        <v>2024</v>
      </c>
      <c r="P65" s="97"/>
      <c r="Q65" s="97"/>
      <c r="R65" s="73" t="s">
        <v>519</v>
      </c>
      <c r="S65" s="98" t="s">
        <v>121</v>
      </c>
    </row>
    <row r="66" spans="1:19" ht="84" x14ac:dyDescent="0.25">
      <c r="A66" s="99">
        <v>63</v>
      </c>
      <c r="B66" s="73" t="s">
        <v>514</v>
      </c>
      <c r="C66" s="73" t="s">
        <v>515</v>
      </c>
      <c r="D66" s="97">
        <v>75016176</v>
      </c>
      <c r="E66" s="73">
        <v>7587422</v>
      </c>
      <c r="F66" s="97">
        <v>600100464</v>
      </c>
      <c r="G66" s="73" t="s">
        <v>544</v>
      </c>
      <c r="H66" s="73" t="s">
        <v>130</v>
      </c>
      <c r="I66" s="97" t="s">
        <v>131</v>
      </c>
      <c r="J66" s="97" t="s">
        <v>517</v>
      </c>
      <c r="K66" s="73" t="s">
        <v>567</v>
      </c>
      <c r="L66" s="112">
        <v>100000</v>
      </c>
      <c r="M66" s="112">
        <f t="shared" si="8"/>
        <v>85000</v>
      </c>
      <c r="N66" s="97">
        <v>2022</v>
      </c>
      <c r="O66" s="97">
        <v>2024</v>
      </c>
      <c r="P66" s="97"/>
      <c r="Q66" s="97"/>
      <c r="R66" s="73" t="s">
        <v>519</v>
      </c>
      <c r="S66" s="98" t="s">
        <v>121</v>
      </c>
    </row>
    <row r="67" spans="1:19" ht="84.75" thickBot="1" x14ac:dyDescent="0.3">
      <c r="A67" s="75">
        <v>64</v>
      </c>
      <c r="B67" s="76" t="s">
        <v>514</v>
      </c>
      <c r="C67" s="76" t="s">
        <v>515</v>
      </c>
      <c r="D67" s="102">
        <v>75016176</v>
      </c>
      <c r="E67" s="76">
        <v>7587422</v>
      </c>
      <c r="F67" s="102">
        <v>600100464</v>
      </c>
      <c r="G67" s="76" t="s">
        <v>544</v>
      </c>
      <c r="H67" s="76" t="s">
        <v>130</v>
      </c>
      <c r="I67" s="102" t="s">
        <v>131</v>
      </c>
      <c r="J67" s="102" t="s">
        <v>517</v>
      </c>
      <c r="K67" s="76" t="s">
        <v>567</v>
      </c>
      <c r="L67" s="122">
        <v>100000</v>
      </c>
      <c r="M67" s="122">
        <f t="shared" si="8"/>
        <v>85000</v>
      </c>
      <c r="N67" s="102">
        <v>2022</v>
      </c>
      <c r="O67" s="102">
        <v>2024</v>
      </c>
      <c r="P67" s="102"/>
      <c r="Q67" s="102"/>
      <c r="R67" s="76" t="s">
        <v>519</v>
      </c>
      <c r="S67" s="123" t="s">
        <v>121</v>
      </c>
    </row>
    <row r="69" spans="1:19" ht="15.75" thickBot="1" x14ac:dyDescent="0.3">
      <c r="A69" s="81" t="s">
        <v>648</v>
      </c>
    </row>
    <row r="70" spans="1:19" x14ac:dyDescent="0.25">
      <c r="E70" s="138"/>
      <c r="F70" s="139"/>
      <c r="G70" s="139"/>
      <c r="H70" s="139"/>
      <c r="I70" s="139"/>
      <c r="J70" s="140"/>
    </row>
    <row r="71" spans="1:19" x14ac:dyDescent="0.25">
      <c r="E71" s="141"/>
      <c r="F71" s="18"/>
      <c r="G71" s="18"/>
      <c r="H71" s="18"/>
      <c r="I71" s="18"/>
      <c r="J71" s="142"/>
    </row>
    <row r="72" spans="1:19" x14ac:dyDescent="0.25">
      <c r="E72" s="141"/>
      <c r="F72" s="18"/>
      <c r="G72" s="18"/>
      <c r="H72" s="18"/>
      <c r="I72" s="18"/>
      <c r="J72" s="142"/>
    </row>
    <row r="73" spans="1:19" x14ac:dyDescent="0.25">
      <c r="E73" s="141"/>
      <c r="F73" s="18"/>
      <c r="G73" s="18"/>
      <c r="H73" s="18"/>
      <c r="I73" s="18"/>
      <c r="J73" s="142"/>
    </row>
    <row r="74" spans="1:19" ht="15.75" thickBot="1" x14ac:dyDescent="0.3">
      <c r="E74" s="143"/>
      <c r="F74" s="144"/>
      <c r="G74" s="144"/>
      <c r="H74" s="144"/>
      <c r="I74" s="144"/>
      <c r="J74" s="145"/>
    </row>
    <row r="82" spans="1:1" x14ac:dyDescent="0.25">
      <c r="A82" s="71" t="s">
        <v>32</v>
      </c>
    </row>
    <row r="83" spans="1:1" x14ac:dyDescent="0.25">
      <c r="A83" s="71" t="s">
        <v>33</v>
      </c>
    </row>
    <row r="84" spans="1:1" x14ac:dyDescent="0.25">
      <c r="A84" s="71" t="s">
        <v>115</v>
      </c>
    </row>
    <row r="85" spans="1:1" x14ac:dyDescent="0.25">
      <c r="A85" s="69"/>
    </row>
    <row r="86" spans="1:1" x14ac:dyDescent="0.25">
      <c r="A86" s="69" t="s">
        <v>34</v>
      </c>
    </row>
    <row r="87" spans="1:1" x14ac:dyDescent="0.25">
      <c r="A87" s="69"/>
    </row>
    <row r="88" spans="1:1" x14ac:dyDescent="0.25">
      <c r="A88" s="70" t="s">
        <v>35</v>
      </c>
    </row>
    <row r="89" spans="1:1" x14ac:dyDescent="0.25">
      <c r="A89" s="69"/>
    </row>
    <row r="90" spans="1:1" x14ac:dyDescent="0.25">
      <c r="A90" s="70" t="s">
        <v>36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31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8"/>
  <sheetViews>
    <sheetView topLeftCell="A122" zoomScaleNormal="100" workbookViewId="0">
      <selection activeCell="E127" sqref="E127"/>
    </sheetView>
  </sheetViews>
  <sheetFormatPr defaultColWidth="9.42578125" defaultRowHeight="15" x14ac:dyDescent="0.25"/>
  <cols>
    <col min="1" max="1" width="6.5703125" style="1" customWidth="1"/>
    <col min="2" max="6" width="9.42578125" style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1" customWidth="1"/>
    <col min="12" max="12" width="13.7109375" style="11" customWidth="1"/>
    <col min="13" max="13" width="15.42578125" style="11" customWidth="1"/>
    <col min="14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6" ht="18" customHeight="1" thickBot="1" x14ac:dyDescent="0.3">
      <c r="A1" s="165" t="s">
        <v>37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7"/>
    </row>
    <row r="2" spans="1:26" s="14" customFormat="1" ht="29.1" customHeight="1" thickBot="1" x14ac:dyDescent="0.3">
      <c r="A2" s="168" t="s">
        <v>10</v>
      </c>
      <c r="B2" s="195" t="s">
        <v>11</v>
      </c>
      <c r="C2" s="196"/>
      <c r="D2" s="196"/>
      <c r="E2" s="196"/>
      <c r="F2" s="197"/>
      <c r="G2" s="175" t="s">
        <v>12</v>
      </c>
      <c r="H2" s="214" t="s">
        <v>38</v>
      </c>
      <c r="I2" s="217" t="s">
        <v>70</v>
      </c>
      <c r="J2" s="178" t="s">
        <v>14</v>
      </c>
      <c r="K2" s="192" t="s">
        <v>15</v>
      </c>
      <c r="L2" s="198" t="s">
        <v>39</v>
      </c>
      <c r="M2" s="199"/>
      <c r="N2" s="200" t="s">
        <v>17</v>
      </c>
      <c r="O2" s="201"/>
      <c r="P2" s="187" t="s">
        <v>40</v>
      </c>
      <c r="Q2" s="188"/>
      <c r="R2" s="188"/>
      <c r="S2" s="188"/>
      <c r="T2" s="188"/>
      <c r="U2" s="188"/>
      <c r="V2" s="188"/>
      <c r="W2" s="189"/>
      <c r="X2" s="189"/>
      <c r="Y2" s="149" t="s">
        <v>19</v>
      </c>
      <c r="Z2" s="150"/>
    </row>
    <row r="3" spans="1:26" ht="14.85" customHeight="1" x14ac:dyDescent="0.25">
      <c r="A3" s="169"/>
      <c r="B3" s="175" t="s">
        <v>20</v>
      </c>
      <c r="C3" s="171" t="s">
        <v>21</v>
      </c>
      <c r="D3" s="171" t="s">
        <v>22</v>
      </c>
      <c r="E3" s="171" t="s">
        <v>23</v>
      </c>
      <c r="F3" s="173" t="s">
        <v>24</v>
      </c>
      <c r="G3" s="176"/>
      <c r="H3" s="215"/>
      <c r="I3" s="218"/>
      <c r="J3" s="179"/>
      <c r="K3" s="193"/>
      <c r="L3" s="206" t="s">
        <v>25</v>
      </c>
      <c r="M3" s="208" t="s">
        <v>88</v>
      </c>
      <c r="N3" s="210" t="s">
        <v>26</v>
      </c>
      <c r="O3" s="212" t="s">
        <v>27</v>
      </c>
      <c r="P3" s="190" t="s">
        <v>41</v>
      </c>
      <c r="Q3" s="191"/>
      <c r="R3" s="191"/>
      <c r="S3" s="192"/>
      <c r="T3" s="181" t="s">
        <v>42</v>
      </c>
      <c r="U3" s="183" t="s">
        <v>85</v>
      </c>
      <c r="V3" s="183" t="s">
        <v>86</v>
      </c>
      <c r="W3" s="181" t="s">
        <v>43</v>
      </c>
      <c r="X3" s="185" t="s">
        <v>72</v>
      </c>
      <c r="Y3" s="202" t="s">
        <v>30</v>
      </c>
      <c r="Z3" s="204" t="s">
        <v>31</v>
      </c>
    </row>
    <row r="4" spans="1:26" ht="80.099999999999994" customHeight="1" thickBot="1" x14ac:dyDescent="0.3">
      <c r="A4" s="170"/>
      <c r="B4" s="177"/>
      <c r="C4" s="172"/>
      <c r="D4" s="172"/>
      <c r="E4" s="172"/>
      <c r="F4" s="174"/>
      <c r="G4" s="177"/>
      <c r="H4" s="216"/>
      <c r="I4" s="219"/>
      <c r="J4" s="180"/>
      <c r="K4" s="194"/>
      <c r="L4" s="207"/>
      <c r="M4" s="209"/>
      <c r="N4" s="211"/>
      <c r="O4" s="213"/>
      <c r="P4" s="88" t="s">
        <v>64</v>
      </c>
      <c r="Q4" s="89" t="s">
        <v>44</v>
      </c>
      <c r="R4" s="89" t="s">
        <v>45</v>
      </c>
      <c r="S4" s="90" t="s">
        <v>46</v>
      </c>
      <c r="T4" s="182"/>
      <c r="U4" s="184"/>
      <c r="V4" s="184"/>
      <c r="W4" s="182"/>
      <c r="X4" s="186"/>
      <c r="Y4" s="203"/>
      <c r="Z4" s="205"/>
    </row>
    <row r="5" spans="1:26" ht="93.6" customHeight="1" x14ac:dyDescent="0.25">
      <c r="A5" s="61">
        <v>1</v>
      </c>
      <c r="B5" s="92" t="s">
        <v>127</v>
      </c>
      <c r="C5" s="92" t="s">
        <v>128</v>
      </c>
      <c r="D5" s="92">
        <v>75015200</v>
      </c>
      <c r="E5" s="92">
        <v>108040208</v>
      </c>
      <c r="F5" s="92">
        <v>600100758</v>
      </c>
      <c r="G5" s="92" t="s">
        <v>139</v>
      </c>
      <c r="H5" s="92" t="s">
        <v>130</v>
      </c>
      <c r="I5" s="92" t="s">
        <v>131</v>
      </c>
      <c r="J5" s="92" t="s">
        <v>132</v>
      </c>
      <c r="K5" s="92" t="s">
        <v>140</v>
      </c>
      <c r="L5" s="68">
        <v>200000</v>
      </c>
      <c r="M5" s="68">
        <f>L5/100*85</f>
        <v>170000</v>
      </c>
      <c r="N5" s="125">
        <v>44743</v>
      </c>
      <c r="O5" s="125">
        <v>44774</v>
      </c>
      <c r="P5" s="92"/>
      <c r="Q5" s="92"/>
      <c r="R5" s="92"/>
      <c r="S5" s="92"/>
      <c r="T5" s="92"/>
      <c r="U5" s="92"/>
      <c r="V5" s="92"/>
      <c r="W5" s="92" t="s">
        <v>126</v>
      </c>
      <c r="X5" s="92"/>
      <c r="Y5" s="92" t="s">
        <v>141</v>
      </c>
      <c r="Z5" s="93" t="s">
        <v>121</v>
      </c>
    </row>
    <row r="6" spans="1:26" ht="60" x14ac:dyDescent="0.25">
      <c r="A6" s="99">
        <v>2</v>
      </c>
      <c r="B6" s="73" t="s">
        <v>127</v>
      </c>
      <c r="C6" s="73" t="s">
        <v>128</v>
      </c>
      <c r="D6" s="73">
        <v>75015200</v>
      </c>
      <c r="E6" s="73">
        <v>108040208</v>
      </c>
      <c r="F6" s="73">
        <v>600100758</v>
      </c>
      <c r="G6" s="73" t="s">
        <v>142</v>
      </c>
      <c r="H6" s="73" t="s">
        <v>130</v>
      </c>
      <c r="I6" s="73" t="s">
        <v>131</v>
      </c>
      <c r="J6" s="73" t="s">
        <v>132</v>
      </c>
      <c r="K6" s="73" t="s">
        <v>143</v>
      </c>
      <c r="L6" s="78">
        <v>300000</v>
      </c>
      <c r="M6" s="78">
        <v>255000</v>
      </c>
      <c r="N6" s="107">
        <v>44682</v>
      </c>
      <c r="O6" s="107">
        <v>44774</v>
      </c>
      <c r="P6" s="73"/>
      <c r="Q6" s="73"/>
      <c r="R6" s="73"/>
      <c r="S6" s="73"/>
      <c r="T6" s="73"/>
      <c r="U6" s="73"/>
      <c r="V6" s="73"/>
      <c r="W6" s="73"/>
      <c r="X6" s="73"/>
      <c r="Y6" s="73" t="s">
        <v>122</v>
      </c>
      <c r="Z6" s="74" t="s">
        <v>121</v>
      </c>
    </row>
    <row r="7" spans="1:26" ht="60" x14ac:dyDescent="0.25">
      <c r="A7" s="99">
        <v>3</v>
      </c>
      <c r="B7" s="73" t="s">
        <v>127</v>
      </c>
      <c r="C7" s="73" t="s">
        <v>128</v>
      </c>
      <c r="D7" s="73">
        <v>75015200</v>
      </c>
      <c r="E7" s="73">
        <v>108040208</v>
      </c>
      <c r="F7" s="73">
        <v>600100758</v>
      </c>
      <c r="G7" s="73" t="s">
        <v>144</v>
      </c>
      <c r="H7" s="73" t="s">
        <v>130</v>
      </c>
      <c r="I7" s="73" t="s">
        <v>131</v>
      </c>
      <c r="J7" s="73" t="s">
        <v>132</v>
      </c>
      <c r="K7" s="73" t="s">
        <v>145</v>
      </c>
      <c r="L7" s="78">
        <v>600000</v>
      </c>
      <c r="M7" s="78">
        <v>510000</v>
      </c>
      <c r="N7" s="107" t="s">
        <v>146</v>
      </c>
      <c r="O7" s="107">
        <v>45139</v>
      </c>
      <c r="P7" s="73"/>
      <c r="Q7" s="73" t="s">
        <v>126</v>
      </c>
      <c r="R7" s="73" t="s">
        <v>126</v>
      </c>
      <c r="S7" s="73"/>
      <c r="T7" s="73" t="s">
        <v>126</v>
      </c>
      <c r="U7" s="73"/>
      <c r="V7" s="73" t="s">
        <v>126</v>
      </c>
      <c r="W7" s="73" t="s">
        <v>126</v>
      </c>
      <c r="X7" s="73"/>
      <c r="Y7" s="73" t="s">
        <v>122</v>
      </c>
      <c r="Z7" s="74" t="s">
        <v>121</v>
      </c>
    </row>
    <row r="8" spans="1:26" ht="60" x14ac:dyDescent="0.25">
      <c r="A8" s="99">
        <v>4</v>
      </c>
      <c r="B8" s="73" t="s">
        <v>127</v>
      </c>
      <c r="C8" s="73" t="s">
        <v>128</v>
      </c>
      <c r="D8" s="73">
        <v>75015200</v>
      </c>
      <c r="E8" s="73">
        <v>108040208</v>
      </c>
      <c r="F8" s="73">
        <v>600100758</v>
      </c>
      <c r="G8" s="73" t="s">
        <v>147</v>
      </c>
      <c r="H8" s="73" t="s">
        <v>130</v>
      </c>
      <c r="I8" s="73" t="s">
        <v>131</v>
      </c>
      <c r="J8" s="73" t="s">
        <v>132</v>
      </c>
      <c r="K8" s="73" t="s">
        <v>148</v>
      </c>
      <c r="L8" s="78">
        <v>500000</v>
      </c>
      <c r="M8" s="78">
        <v>425000</v>
      </c>
      <c r="N8" s="107">
        <v>44713</v>
      </c>
      <c r="O8" s="107">
        <v>45139</v>
      </c>
      <c r="P8" s="73"/>
      <c r="Q8" s="73"/>
      <c r="R8" s="73"/>
      <c r="S8" s="73"/>
      <c r="T8" s="73" t="s">
        <v>126</v>
      </c>
      <c r="U8" s="73"/>
      <c r="V8" s="73" t="s">
        <v>126</v>
      </c>
      <c r="W8" s="73" t="s">
        <v>126</v>
      </c>
      <c r="X8" s="73"/>
      <c r="Y8" s="73" t="s">
        <v>149</v>
      </c>
      <c r="Z8" s="74" t="s">
        <v>121</v>
      </c>
    </row>
    <row r="9" spans="1:26" ht="84" x14ac:dyDescent="0.25">
      <c r="A9" s="99">
        <v>5</v>
      </c>
      <c r="B9" s="73" t="s">
        <v>156</v>
      </c>
      <c r="C9" s="73" t="s">
        <v>157</v>
      </c>
      <c r="D9" s="73">
        <v>70985642</v>
      </c>
      <c r="E9" s="73">
        <v>650052595</v>
      </c>
      <c r="F9" s="78">
        <v>70985642</v>
      </c>
      <c r="G9" s="73" t="s">
        <v>161</v>
      </c>
      <c r="H9" s="73" t="s">
        <v>102</v>
      </c>
      <c r="I9" s="73" t="s">
        <v>131</v>
      </c>
      <c r="J9" s="73" t="s">
        <v>159</v>
      </c>
      <c r="K9" s="73" t="s">
        <v>162</v>
      </c>
      <c r="L9" s="78">
        <v>5000000</v>
      </c>
      <c r="M9" s="78">
        <f>L9/100*85</f>
        <v>4250000</v>
      </c>
      <c r="N9" s="73">
        <v>2022</v>
      </c>
      <c r="O9" s="73">
        <v>2025</v>
      </c>
      <c r="P9" s="73" t="s">
        <v>126</v>
      </c>
      <c r="Q9" s="73" t="s">
        <v>126</v>
      </c>
      <c r="R9" s="73" t="s">
        <v>126</v>
      </c>
      <c r="S9" s="73"/>
      <c r="T9" s="73" t="s">
        <v>126</v>
      </c>
      <c r="U9" s="73"/>
      <c r="V9" s="73"/>
      <c r="W9" s="73"/>
      <c r="X9" s="73"/>
      <c r="Y9" s="73" t="s">
        <v>163</v>
      </c>
      <c r="Z9" s="74" t="s">
        <v>164</v>
      </c>
    </row>
    <row r="10" spans="1:26" ht="84" x14ac:dyDescent="0.25">
      <c r="A10" s="99">
        <v>6</v>
      </c>
      <c r="B10" s="73" t="s">
        <v>156</v>
      </c>
      <c r="C10" s="73" t="s">
        <v>157</v>
      </c>
      <c r="D10" s="73">
        <v>70985642</v>
      </c>
      <c r="E10" s="73">
        <v>650052595</v>
      </c>
      <c r="F10" s="78">
        <v>70985642</v>
      </c>
      <c r="G10" s="73" t="s">
        <v>165</v>
      </c>
      <c r="H10" s="73" t="s">
        <v>102</v>
      </c>
      <c r="I10" s="73" t="s">
        <v>131</v>
      </c>
      <c r="J10" s="73" t="s">
        <v>159</v>
      </c>
      <c r="K10" s="73" t="s">
        <v>166</v>
      </c>
      <c r="L10" s="78">
        <v>500000</v>
      </c>
      <c r="M10" s="78">
        <v>425000</v>
      </c>
      <c r="N10" s="73">
        <v>2022</v>
      </c>
      <c r="O10" s="73">
        <v>2025</v>
      </c>
      <c r="P10" s="73" t="s">
        <v>126</v>
      </c>
      <c r="Q10" s="73" t="s">
        <v>126</v>
      </c>
      <c r="R10" s="73"/>
      <c r="S10" s="73" t="s">
        <v>126</v>
      </c>
      <c r="T10" s="73" t="s">
        <v>126</v>
      </c>
      <c r="U10" s="73"/>
      <c r="V10" s="73"/>
      <c r="W10" s="73"/>
      <c r="X10" s="73" t="s">
        <v>126</v>
      </c>
      <c r="Y10" s="73" t="s">
        <v>122</v>
      </c>
      <c r="Z10" s="74" t="s">
        <v>121</v>
      </c>
    </row>
    <row r="11" spans="1:26" ht="84" x14ac:dyDescent="0.25">
      <c r="A11" s="99">
        <v>7</v>
      </c>
      <c r="B11" s="73" t="s">
        <v>156</v>
      </c>
      <c r="C11" s="73" t="s">
        <v>157</v>
      </c>
      <c r="D11" s="73">
        <v>70985642</v>
      </c>
      <c r="E11" s="73">
        <v>650052595</v>
      </c>
      <c r="F11" s="78">
        <v>70985642</v>
      </c>
      <c r="G11" s="73" t="s">
        <v>167</v>
      </c>
      <c r="H11" s="73" t="s">
        <v>102</v>
      </c>
      <c r="I11" s="73" t="s">
        <v>131</v>
      </c>
      <c r="J11" s="73" t="s">
        <v>159</v>
      </c>
      <c r="K11" s="73" t="s">
        <v>168</v>
      </c>
      <c r="L11" s="78">
        <v>1100000</v>
      </c>
      <c r="M11" s="78">
        <v>595000</v>
      </c>
      <c r="N11" s="73">
        <v>2022</v>
      </c>
      <c r="O11" s="73">
        <v>2025</v>
      </c>
      <c r="P11" s="73"/>
      <c r="Q11" s="73"/>
      <c r="R11" s="73"/>
      <c r="S11" s="73"/>
      <c r="T11" s="73" t="s">
        <v>126</v>
      </c>
      <c r="U11" s="73"/>
      <c r="V11" s="73" t="s">
        <v>126</v>
      </c>
      <c r="W11" s="73" t="s">
        <v>126</v>
      </c>
      <c r="X11" s="73"/>
      <c r="Y11" s="73" t="s">
        <v>163</v>
      </c>
      <c r="Z11" s="74" t="s">
        <v>169</v>
      </c>
    </row>
    <row r="12" spans="1:26" ht="84" x14ac:dyDescent="0.25">
      <c r="A12" s="99">
        <v>8</v>
      </c>
      <c r="B12" s="117" t="s">
        <v>184</v>
      </c>
      <c r="C12" s="117" t="s">
        <v>185</v>
      </c>
      <c r="D12" s="117" t="s">
        <v>186</v>
      </c>
      <c r="E12" s="117">
        <v>2506816</v>
      </c>
      <c r="F12" s="117">
        <v>600100529</v>
      </c>
      <c r="G12" s="117" t="s">
        <v>187</v>
      </c>
      <c r="H12" s="117" t="s">
        <v>102</v>
      </c>
      <c r="I12" s="117" t="s">
        <v>131</v>
      </c>
      <c r="J12" s="117" t="s">
        <v>188</v>
      </c>
      <c r="K12" s="117" t="s">
        <v>189</v>
      </c>
      <c r="L12" s="78">
        <v>20000000</v>
      </c>
      <c r="M12" s="78">
        <v>17000000</v>
      </c>
      <c r="N12" s="126" t="s">
        <v>190</v>
      </c>
      <c r="O12" s="126" t="s">
        <v>191</v>
      </c>
      <c r="P12" s="73" t="s">
        <v>126</v>
      </c>
      <c r="Q12" s="73" t="s">
        <v>126</v>
      </c>
      <c r="R12" s="73" t="s">
        <v>126</v>
      </c>
      <c r="S12" s="73" t="s">
        <v>126</v>
      </c>
      <c r="T12" s="73"/>
      <c r="U12" s="73"/>
      <c r="V12" s="73" t="s">
        <v>126</v>
      </c>
      <c r="W12" s="117"/>
      <c r="X12" s="73" t="s">
        <v>126</v>
      </c>
      <c r="Y12" s="73" t="s">
        <v>192</v>
      </c>
      <c r="Z12" s="127" t="s">
        <v>121</v>
      </c>
    </row>
    <row r="13" spans="1:26" s="81" customFormat="1" ht="60" x14ac:dyDescent="0.25">
      <c r="A13" s="99">
        <v>9</v>
      </c>
      <c r="B13" s="117" t="s">
        <v>611</v>
      </c>
      <c r="C13" s="117" t="s">
        <v>612</v>
      </c>
      <c r="D13" s="117">
        <v>75015765</v>
      </c>
      <c r="E13" s="117" t="str">
        <f>"002506319"</f>
        <v>002506319</v>
      </c>
      <c r="F13" s="117">
        <v>600100332</v>
      </c>
      <c r="G13" s="117" t="s">
        <v>613</v>
      </c>
      <c r="H13" s="117" t="s">
        <v>102</v>
      </c>
      <c r="I13" s="117" t="s">
        <v>131</v>
      </c>
      <c r="J13" s="117" t="s">
        <v>207</v>
      </c>
      <c r="K13" s="117" t="s">
        <v>614</v>
      </c>
      <c r="L13" s="78">
        <v>5000000</v>
      </c>
      <c r="M13" s="78">
        <v>4250000</v>
      </c>
      <c r="N13" s="126">
        <v>2022</v>
      </c>
      <c r="O13" s="126">
        <v>2024</v>
      </c>
      <c r="P13" s="136"/>
      <c r="Q13" s="136" t="s">
        <v>126</v>
      </c>
      <c r="R13" s="136" t="s">
        <v>126</v>
      </c>
      <c r="S13" s="136" t="s">
        <v>126</v>
      </c>
      <c r="T13" s="73" t="s">
        <v>126</v>
      </c>
      <c r="U13" s="73"/>
      <c r="V13" s="73" t="s">
        <v>126</v>
      </c>
      <c r="W13" s="117" t="s">
        <v>126</v>
      </c>
      <c r="X13" s="73" t="s">
        <v>126</v>
      </c>
      <c r="Y13" s="146" t="s">
        <v>615</v>
      </c>
      <c r="Z13" s="127" t="s">
        <v>121</v>
      </c>
    </row>
    <row r="14" spans="1:26" s="81" customFormat="1" ht="60" x14ac:dyDescent="0.25">
      <c r="A14" s="99">
        <v>10</v>
      </c>
      <c r="B14" s="117" t="s">
        <v>611</v>
      </c>
      <c r="C14" s="117" t="s">
        <v>612</v>
      </c>
      <c r="D14" s="117">
        <v>75015765</v>
      </c>
      <c r="E14" s="117" t="str">
        <f t="shared" ref="E14:E17" si="0">"002506319"</f>
        <v>002506319</v>
      </c>
      <c r="F14" s="117">
        <v>600100332</v>
      </c>
      <c r="G14" s="117" t="s">
        <v>616</v>
      </c>
      <c r="H14" s="117" t="s">
        <v>102</v>
      </c>
      <c r="I14" s="117" t="s">
        <v>131</v>
      </c>
      <c r="J14" s="117" t="s">
        <v>207</v>
      </c>
      <c r="K14" s="117" t="s">
        <v>617</v>
      </c>
      <c r="L14" s="78">
        <v>2550000</v>
      </c>
      <c r="M14" s="78">
        <v>2167500</v>
      </c>
      <c r="N14" s="126">
        <v>2022</v>
      </c>
      <c r="O14" s="126">
        <v>2023</v>
      </c>
      <c r="P14" s="73"/>
      <c r="Q14" s="73"/>
      <c r="R14" s="73"/>
      <c r="S14" s="73"/>
      <c r="T14" s="73"/>
      <c r="U14" s="73"/>
      <c r="V14" s="73"/>
      <c r="W14" s="117"/>
      <c r="X14" s="73"/>
      <c r="Y14" s="146" t="s">
        <v>615</v>
      </c>
      <c r="Z14" s="127" t="s">
        <v>121</v>
      </c>
    </row>
    <row r="15" spans="1:26" s="81" customFormat="1" ht="72" x14ac:dyDescent="0.25">
      <c r="A15" s="99">
        <v>11</v>
      </c>
      <c r="B15" s="117" t="s">
        <v>611</v>
      </c>
      <c r="C15" s="117" t="s">
        <v>612</v>
      </c>
      <c r="D15" s="117">
        <v>75015765</v>
      </c>
      <c r="E15" s="117" t="str">
        <f t="shared" si="0"/>
        <v>002506319</v>
      </c>
      <c r="F15" s="117">
        <v>600100332</v>
      </c>
      <c r="G15" s="117" t="s">
        <v>618</v>
      </c>
      <c r="H15" s="117" t="s">
        <v>102</v>
      </c>
      <c r="I15" s="117" t="s">
        <v>131</v>
      </c>
      <c r="J15" s="117" t="s">
        <v>207</v>
      </c>
      <c r="K15" s="117" t="s">
        <v>619</v>
      </c>
      <c r="L15" s="78">
        <v>200000</v>
      </c>
      <c r="M15" s="78">
        <v>170000</v>
      </c>
      <c r="N15" s="126">
        <v>2022</v>
      </c>
      <c r="O15" s="126">
        <v>2023</v>
      </c>
      <c r="P15" s="73"/>
      <c r="Q15" s="73"/>
      <c r="R15" s="73"/>
      <c r="S15" s="73"/>
      <c r="T15" s="73"/>
      <c r="U15" s="73"/>
      <c r="V15" s="73"/>
      <c r="W15" s="117"/>
      <c r="X15" s="73"/>
      <c r="Y15" s="146" t="s">
        <v>212</v>
      </c>
      <c r="Z15" s="127" t="s">
        <v>121</v>
      </c>
    </row>
    <row r="16" spans="1:26" s="81" customFormat="1" ht="60" x14ac:dyDescent="0.25">
      <c r="A16" s="99">
        <v>12</v>
      </c>
      <c r="B16" s="117" t="s">
        <v>620</v>
      </c>
      <c r="C16" s="117" t="s">
        <v>612</v>
      </c>
      <c r="D16" s="117">
        <v>75015765</v>
      </c>
      <c r="E16" s="117" t="str">
        <f t="shared" si="0"/>
        <v>002506319</v>
      </c>
      <c r="F16" s="117">
        <v>600100332</v>
      </c>
      <c r="G16" s="117" t="s">
        <v>621</v>
      </c>
      <c r="H16" s="117" t="s">
        <v>102</v>
      </c>
      <c r="I16" s="117" t="s">
        <v>131</v>
      </c>
      <c r="J16" s="117" t="s">
        <v>207</v>
      </c>
      <c r="K16" s="117" t="s">
        <v>622</v>
      </c>
      <c r="L16" s="78">
        <v>1000000</v>
      </c>
      <c r="M16" s="78">
        <v>850000</v>
      </c>
      <c r="N16" s="126">
        <v>2022</v>
      </c>
      <c r="O16" s="126">
        <v>2022</v>
      </c>
      <c r="P16" s="136"/>
      <c r="Q16" s="136" t="s">
        <v>126</v>
      </c>
      <c r="R16" s="136"/>
      <c r="S16" s="136"/>
      <c r="T16" s="73"/>
      <c r="U16" s="73"/>
      <c r="V16" s="73" t="s">
        <v>126</v>
      </c>
      <c r="W16" s="117" t="s">
        <v>126</v>
      </c>
      <c r="X16" s="73"/>
      <c r="Y16" s="146" t="s">
        <v>615</v>
      </c>
      <c r="Z16" s="127" t="s">
        <v>121</v>
      </c>
    </row>
    <row r="17" spans="1:26" s="81" customFormat="1" ht="60" x14ac:dyDescent="0.25">
      <c r="A17" s="99">
        <v>13</v>
      </c>
      <c r="B17" s="117" t="s">
        <v>611</v>
      </c>
      <c r="C17" s="117" t="s">
        <v>612</v>
      </c>
      <c r="D17" s="117">
        <v>75015765</v>
      </c>
      <c r="E17" s="117" t="str">
        <f t="shared" si="0"/>
        <v>002506319</v>
      </c>
      <c r="F17" s="117">
        <v>600100332</v>
      </c>
      <c r="G17" s="117" t="s">
        <v>623</v>
      </c>
      <c r="H17" s="117" t="s">
        <v>102</v>
      </c>
      <c r="I17" s="117" t="s">
        <v>131</v>
      </c>
      <c r="J17" s="117" t="s">
        <v>207</v>
      </c>
      <c r="K17" s="117" t="s">
        <v>624</v>
      </c>
      <c r="L17" s="78">
        <v>800000</v>
      </c>
      <c r="M17" s="78">
        <v>680000</v>
      </c>
      <c r="N17" s="126">
        <v>2022</v>
      </c>
      <c r="O17" s="126">
        <v>2023</v>
      </c>
      <c r="P17" s="136"/>
      <c r="Q17" s="136"/>
      <c r="R17" s="136"/>
      <c r="S17" s="136" t="s">
        <v>126</v>
      </c>
      <c r="T17" s="73"/>
      <c r="U17" s="73"/>
      <c r="V17" s="73"/>
      <c r="W17" s="117"/>
      <c r="X17" s="73" t="s">
        <v>126</v>
      </c>
      <c r="Y17" s="146" t="s">
        <v>615</v>
      </c>
      <c r="Z17" s="127" t="s">
        <v>121</v>
      </c>
    </row>
    <row r="18" spans="1:26" ht="60" x14ac:dyDescent="0.25">
      <c r="A18" s="99">
        <v>14</v>
      </c>
      <c r="B18" s="73" t="s">
        <v>260</v>
      </c>
      <c r="C18" s="73" t="s">
        <v>223</v>
      </c>
      <c r="D18" s="73">
        <v>47487275</v>
      </c>
      <c r="E18" s="73">
        <v>47487275</v>
      </c>
      <c r="F18" s="73">
        <v>600100791</v>
      </c>
      <c r="G18" s="73" t="s">
        <v>261</v>
      </c>
      <c r="H18" s="73" t="s">
        <v>102</v>
      </c>
      <c r="I18" s="73" t="s">
        <v>131</v>
      </c>
      <c r="J18" s="73" t="s">
        <v>131</v>
      </c>
      <c r="K18" s="73" t="s">
        <v>262</v>
      </c>
      <c r="L18" s="78">
        <v>1390000</v>
      </c>
      <c r="M18" s="78">
        <f>L18/100*85</f>
        <v>1181500</v>
      </c>
      <c r="N18" s="79" t="s">
        <v>263</v>
      </c>
      <c r="O18" s="79" t="s">
        <v>264</v>
      </c>
      <c r="P18" s="73"/>
      <c r="Q18" s="73"/>
      <c r="R18" s="73"/>
      <c r="S18" s="73"/>
      <c r="T18" s="73"/>
      <c r="U18" s="73"/>
      <c r="V18" s="73"/>
      <c r="W18" s="73" t="s">
        <v>126</v>
      </c>
      <c r="X18" s="73"/>
      <c r="Y18" s="73" t="s">
        <v>265</v>
      </c>
      <c r="Z18" s="74" t="s">
        <v>121</v>
      </c>
    </row>
    <row r="19" spans="1:26" ht="60" x14ac:dyDescent="0.25">
      <c r="A19" s="99">
        <v>15</v>
      </c>
      <c r="B19" s="73" t="s">
        <v>260</v>
      </c>
      <c r="C19" s="73" t="s">
        <v>223</v>
      </c>
      <c r="D19" s="73">
        <v>47487275</v>
      </c>
      <c r="E19" s="73">
        <v>47487275</v>
      </c>
      <c r="F19" s="73">
        <v>600100791</v>
      </c>
      <c r="G19" s="73" t="s">
        <v>266</v>
      </c>
      <c r="H19" s="73" t="s">
        <v>102</v>
      </c>
      <c r="I19" s="73" t="s">
        <v>131</v>
      </c>
      <c r="J19" s="73" t="s">
        <v>131</v>
      </c>
      <c r="K19" s="73" t="s">
        <v>267</v>
      </c>
      <c r="L19" s="78">
        <v>300000</v>
      </c>
      <c r="M19" s="78">
        <f t="shared" ref="M19:M22" si="1">L19/100*85</f>
        <v>255000</v>
      </c>
      <c r="N19" s="79" t="s">
        <v>268</v>
      </c>
      <c r="O19" s="79" t="s">
        <v>269</v>
      </c>
      <c r="P19" s="73" t="s">
        <v>126</v>
      </c>
      <c r="Q19" s="73" t="s">
        <v>126</v>
      </c>
      <c r="R19" s="73" t="s">
        <v>126</v>
      </c>
      <c r="S19" s="73" t="s">
        <v>126</v>
      </c>
      <c r="T19" s="73"/>
      <c r="U19" s="73"/>
      <c r="V19" s="73"/>
      <c r="W19" s="73"/>
      <c r="X19" s="73"/>
      <c r="Y19" s="73" t="s">
        <v>270</v>
      </c>
      <c r="Z19" s="74" t="s">
        <v>121</v>
      </c>
    </row>
    <row r="20" spans="1:26" ht="72" x14ac:dyDescent="0.25">
      <c r="A20" s="99">
        <v>16</v>
      </c>
      <c r="B20" s="73" t="s">
        <v>260</v>
      </c>
      <c r="C20" s="73" t="s">
        <v>223</v>
      </c>
      <c r="D20" s="73">
        <v>47487275</v>
      </c>
      <c r="E20" s="73">
        <v>47487275</v>
      </c>
      <c r="F20" s="73">
        <v>600100791</v>
      </c>
      <c r="G20" s="73" t="s">
        <v>271</v>
      </c>
      <c r="H20" s="73" t="s">
        <v>102</v>
      </c>
      <c r="I20" s="73" t="s">
        <v>131</v>
      </c>
      <c r="J20" s="73" t="s">
        <v>131</v>
      </c>
      <c r="K20" s="73" t="s">
        <v>272</v>
      </c>
      <c r="L20" s="78">
        <v>500000</v>
      </c>
      <c r="M20" s="78">
        <f t="shared" si="1"/>
        <v>425000</v>
      </c>
      <c r="N20" s="79" t="s">
        <v>273</v>
      </c>
      <c r="O20" s="79" t="s">
        <v>269</v>
      </c>
      <c r="P20" s="73"/>
      <c r="Q20" s="73"/>
      <c r="R20" s="73"/>
      <c r="S20" s="73"/>
      <c r="T20" s="73"/>
      <c r="U20" s="73"/>
      <c r="V20" s="73"/>
      <c r="W20" s="73" t="s">
        <v>126</v>
      </c>
      <c r="X20" s="73"/>
      <c r="Y20" s="73" t="s">
        <v>274</v>
      </c>
      <c r="Z20" s="74" t="s">
        <v>121</v>
      </c>
    </row>
    <row r="21" spans="1:26" ht="48" x14ac:dyDescent="0.25">
      <c r="A21" s="99">
        <v>17</v>
      </c>
      <c r="B21" s="73" t="s">
        <v>260</v>
      </c>
      <c r="C21" s="73" t="s">
        <v>223</v>
      </c>
      <c r="D21" s="73">
        <v>47487275</v>
      </c>
      <c r="E21" s="73">
        <v>47487275</v>
      </c>
      <c r="F21" s="73">
        <v>600100791</v>
      </c>
      <c r="G21" s="73" t="s">
        <v>275</v>
      </c>
      <c r="H21" s="73" t="s">
        <v>102</v>
      </c>
      <c r="I21" s="73" t="s">
        <v>131</v>
      </c>
      <c r="J21" s="73" t="s">
        <v>131</v>
      </c>
      <c r="K21" s="73" t="s">
        <v>276</v>
      </c>
      <c r="L21" s="78">
        <v>1100000</v>
      </c>
      <c r="M21" s="78">
        <f t="shared" si="1"/>
        <v>935000</v>
      </c>
      <c r="N21" s="79" t="s">
        <v>277</v>
      </c>
      <c r="O21" s="79" t="s">
        <v>278</v>
      </c>
      <c r="P21" s="73"/>
      <c r="Q21" s="73" t="s">
        <v>126</v>
      </c>
      <c r="R21" s="73"/>
      <c r="S21" s="73" t="s">
        <v>126</v>
      </c>
      <c r="T21" s="73"/>
      <c r="U21" s="73"/>
      <c r="V21" s="73"/>
      <c r="W21" s="73"/>
      <c r="X21" s="73"/>
      <c r="Y21" s="73" t="s">
        <v>279</v>
      </c>
      <c r="Z21" s="74" t="s">
        <v>121</v>
      </c>
    </row>
    <row r="22" spans="1:26" ht="60" x14ac:dyDescent="0.25">
      <c r="A22" s="99">
        <v>18</v>
      </c>
      <c r="B22" s="73" t="s">
        <v>260</v>
      </c>
      <c r="C22" s="73" t="s">
        <v>223</v>
      </c>
      <c r="D22" s="73">
        <v>47487275</v>
      </c>
      <c r="E22" s="73">
        <v>47487275</v>
      </c>
      <c r="F22" s="73">
        <v>600100791</v>
      </c>
      <c r="G22" s="73" t="s">
        <v>280</v>
      </c>
      <c r="H22" s="73" t="s">
        <v>102</v>
      </c>
      <c r="I22" s="73" t="s">
        <v>131</v>
      </c>
      <c r="J22" s="73" t="s">
        <v>131</v>
      </c>
      <c r="K22" s="73" t="s">
        <v>281</v>
      </c>
      <c r="L22" s="78">
        <v>3500000</v>
      </c>
      <c r="M22" s="78">
        <f t="shared" si="1"/>
        <v>2975000</v>
      </c>
      <c r="N22" s="79" t="s">
        <v>282</v>
      </c>
      <c r="O22" s="79" t="s">
        <v>283</v>
      </c>
      <c r="P22" s="73"/>
      <c r="Q22" s="73"/>
      <c r="R22" s="73"/>
      <c r="S22" s="73"/>
      <c r="T22" s="73"/>
      <c r="U22" s="73"/>
      <c r="V22" s="73"/>
      <c r="W22" s="73" t="s">
        <v>126</v>
      </c>
      <c r="X22" s="73"/>
      <c r="Y22" s="73" t="s">
        <v>284</v>
      </c>
      <c r="Z22" s="74" t="s">
        <v>121</v>
      </c>
    </row>
    <row r="23" spans="1:26" s="81" customFormat="1" ht="48" x14ac:dyDescent="0.25">
      <c r="A23" s="99">
        <v>19</v>
      </c>
      <c r="B23" s="73" t="s">
        <v>260</v>
      </c>
      <c r="C23" s="73" t="s">
        <v>223</v>
      </c>
      <c r="D23" s="73">
        <v>47487275</v>
      </c>
      <c r="E23" s="73">
        <v>47487275</v>
      </c>
      <c r="F23" s="73">
        <v>600100791</v>
      </c>
      <c r="G23" s="73" t="s">
        <v>629</v>
      </c>
      <c r="H23" s="73" t="s">
        <v>102</v>
      </c>
      <c r="I23" s="73" t="s">
        <v>131</v>
      </c>
      <c r="J23" s="73" t="s">
        <v>131</v>
      </c>
      <c r="K23" s="73" t="s">
        <v>630</v>
      </c>
      <c r="L23" s="78">
        <v>650000</v>
      </c>
      <c r="M23" s="78">
        <v>552500</v>
      </c>
      <c r="N23" s="79" t="s">
        <v>631</v>
      </c>
      <c r="O23" s="79" t="s">
        <v>632</v>
      </c>
      <c r="P23" s="73"/>
      <c r="Q23" s="73"/>
      <c r="R23" s="73"/>
      <c r="S23" s="73"/>
      <c r="T23" s="73"/>
      <c r="U23" s="73"/>
      <c r="V23" s="73"/>
      <c r="W23" s="73"/>
      <c r="X23" s="73"/>
      <c r="Y23" s="73" t="s">
        <v>633</v>
      </c>
      <c r="Z23" s="74" t="s">
        <v>121</v>
      </c>
    </row>
    <row r="24" spans="1:26" s="81" customFormat="1" ht="48" x14ac:dyDescent="0.25">
      <c r="A24" s="99">
        <v>20</v>
      </c>
      <c r="B24" s="73" t="s">
        <v>260</v>
      </c>
      <c r="C24" s="73" t="s">
        <v>223</v>
      </c>
      <c r="D24" s="73">
        <v>47487275</v>
      </c>
      <c r="E24" s="73">
        <v>47487275</v>
      </c>
      <c r="F24" s="73">
        <v>600100791</v>
      </c>
      <c r="G24" s="73" t="s">
        <v>634</v>
      </c>
      <c r="H24" s="73" t="s">
        <v>102</v>
      </c>
      <c r="I24" s="73" t="s">
        <v>131</v>
      </c>
      <c r="J24" s="73" t="s">
        <v>131</v>
      </c>
      <c r="K24" s="73" t="s">
        <v>635</v>
      </c>
      <c r="L24" s="78">
        <v>3000000</v>
      </c>
      <c r="M24" s="78">
        <v>2550000</v>
      </c>
      <c r="N24" s="79" t="s">
        <v>636</v>
      </c>
      <c r="O24" s="79" t="s">
        <v>637</v>
      </c>
      <c r="P24" s="73"/>
      <c r="Q24" s="73"/>
      <c r="R24" s="73"/>
      <c r="S24" s="73"/>
      <c r="T24" s="73"/>
      <c r="U24" s="73"/>
      <c r="V24" s="73"/>
      <c r="W24" s="73"/>
      <c r="X24" s="73"/>
      <c r="Y24" s="73" t="s">
        <v>638</v>
      </c>
      <c r="Z24" s="74" t="s">
        <v>121</v>
      </c>
    </row>
    <row r="25" spans="1:26" s="81" customFormat="1" ht="48" x14ac:dyDescent="0.25">
      <c r="A25" s="99">
        <v>21</v>
      </c>
      <c r="B25" s="73" t="s">
        <v>260</v>
      </c>
      <c r="C25" s="73" t="s">
        <v>223</v>
      </c>
      <c r="D25" s="73">
        <v>47487275</v>
      </c>
      <c r="E25" s="73">
        <v>47487275</v>
      </c>
      <c r="F25" s="73">
        <v>600100791</v>
      </c>
      <c r="G25" s="73" t="s">
        <v>639</v>
      </c>
      <c r="H25" s="73" t="s">
        <v>102</v>
      </c>
      <c r="I25" s="73" t="s">
        <v>131</v>
      </c>
      <c r="J25" s="73" t="s">
        <v>131</v>
      </c>
      <c r="K25" s="73" t="s">
        <v>640</v>
      </c>
      <c r="L25" s="78">
        <v>150000</v>
      </c>
      <c r="M25" s="78">
        <v>127500</v>
      </c>
      <c r="N25" s="79" t="s">
        <v>641</v>
      </c>
      <c r="O25" s="79" t="s">
        <v>269</v>
      </c>
      <c r="P25" s="73"/>
      <c r="Q25" s="73"/>
      <c r="R25" s="73"/>
      <c r="S25" s="73"/>
      <c r="T25" s="73"/>
      <c r="U25" s="73"/>
      <c r="V25" s="73"/>
      <c r="W25" s="73"/>
      <c r="X25" s="73"/>
      <c r="Y25" s="73" t="s">
        <v>642</v>
      </c>
      <c r="Z25" s="74" t="s">
        <v>121</v>
      </c>
    </row>
    <row r="26" spans="1:26" s="81" customFormat="1" ht="48" x14ac:dyDescent="0.25">
      <c r="A26" s="99">
        <v>22</v>
      </c>
      <c r="B26" s="73" t="s">
        <v>260</v>
      </c>
      <c r="C26" s="73" t="s">
        <v>223</v>
      </c>
      <c r="D26" s="73">
        <v>47487275</v>
      </c>
      <c r="E26" s="73">
        <v>47487275</v>
      </c>
      <c r="F26" s="73">
        <v>600100791</v>
      </c>
      <c r="G26" s="73" t="s">
        <v>643</v>
      </c>
      <c r="H26" s="73" t="s">
        <v>102</v>
      </c>
      <c r="I26" s="73" t="s">
        <v>131</v>
      </c>
      <c r="J26" s="73" t="s">
        <v>131</v>
      </c>
      <c r="K26" s="73" t="s">
        <v>644</v>
      </c>
      <c r="L26" s="78">
        <v>250000</v>
      </c>
      <c r="M26" s="78">
        <v>212500</v>
      </c>
      <c r="N26" s="79" t="s">
        <v>268</v>
      </c>
      <c r="O26" s="79" t="s">
        <v>436</v>
      </c>
      <c r="P26" s="73"/>
      <c r="Q26" s="73"/>
      <c r="R26" s="73"/>
      <c r="S26" s="73"/>
      <c r="T26" s="73"/>
      <c r="U26" s="73"/>
      <c r="V26" s="73"/>
      <c r="W26" s="73"/>
      <c r="X26" s="73"/>
      <c r="Y26" s="73" t="s">
        <v>642</v>
      </c>
      <c r="Z26" s="74" t="s">
        <v>121</v>
      </c>
    </row>
    <row r="27" spans="1:26" s="81" customFormat="1" ht="60" x14ac:dyDescent="0.25">
      <c r="A27" s="99">
        <v>23</v>
      </c>
      <c r="B27" s="73" t="s">
        <v>260</v>
      </c>
      <c r="C27" s="73" t="s">
        <v>223</v>
      </c>
      <c r="D27" s="73">
        <v>47487275</v>
      </c>
      <c r="E27" s="73">
        <v>47487275</v>
      </c>
      <c r="F27" s="73">
        <v>600100791</v>
      </c>
      <c r="G27" s="73" t="s">
        <v>645</v>
      </c>
      <c r="H27" s="73" t="s">
        <v>102</v>
      </c>
      <c r="I27" s="73" t="s">
        <v>131</v>
      </c>
      <c r="J27" s="73" t="s">
        <v>131</v>
      </c>
      <c r="K27" s="73" t="s">
        <v>646</v>
      </c>
      <c r="L27" s="78">
        <v>500000</v>
      </c>
      <c r="M27" s="78">
        <v>425000</v>
      </c>
      <c r="N27" s="79" t="s">
        <v>641</v>
      </c>
      <c r="O27" s="79" t="s">
        <v>269</v>
      </c>
      <c r="P27" s="73"/>
      <c r="Q27" s="73"/>
      <c r="R27" s="73"/>
      <c r="S27" s="73"/>
      <c r="T27" s="73"/>
      <c r="U27" s="73"/>
      <c r="V27" s="73"/>
      <c r="W27" s="73"/>
      <c r="X27" s="73"/>
      <c r="Y27" s="73" t="s">
        <v>647</v>
      </c>
      <c r="Z27" s="74" t="s">
        <v>121</v>
      </c>
    </row>
    <row r="28" spans="1:26" ht="84" x14ac:dyDescent="0.25">
      <c r="A28" s="99">
        <v>24</v>
      </c>
      <c r="B28" s="73" t="s">
        <v>285</v>
      </c>
      <c r="C28" s="73" t="s">
        <v>223</v>
      </c>
      <c r="D28" s="97">
        <v>47487267</v>
      </c>
      <c r="E28" s="97" t="str">
        <f>"047487267"</f>
        <v>047487267</v>
      </c>
      <c r="F28" s="97">
        <v>600100782</v>
      </c>
      <c r="G28" s="73" t="s">
        <v>286</v>
      </c>
      <c r="H28" s="97" t="s">
        <v>102</v>
      </c>
      <c r="I28" s="97" t="s">
        <v>131</v>
      </c>
      <c r="J28" s="97" t="s">
        <v>131</v>
      </c>
      <c r="K28" s="73" t="s">
        <v>287</v>
      </c>
      <c r="L28" s="112">
        <v>2100000</v>
      </c>
      <c r="M28" s="112">
        <f>L28/100*85</f>
        <v>1785000</v>
      </c>
      <c r="N28" s="97">
        <v>2022</v>
      </c>
      <c r="O28" s="97">
        <v>2022</v>
      </c>
      <c r="P28" s="97"/>
      <c r="Q28" s="97"/>
      <c r="R28" s="97"/>
      <c r="S28" s="97"/>
      <c r="T28" s="97"/>
      <c r="U28" s="97"/>
      <c r="V28" s="97"/>
      <c r="W28" s="97"/>
      <c r="X28" s="97"/>
      <c r="Y28" s="73" t="s">
        <v>288</v>
      </c>
      <c r="Z28" s="98" t="s">
        <v>121</v>
      </c>
    </row>
    <row r="29" spans="1:26" ht="84" x14ac:dyDescent="0.25">
      <c r="A29" s="99">
        <v>25</v>
      </c>
      <c r="B29" s="73" t="s">
        <v>285</v>
      </c>
      <c r="C29" s="73" t="s">
        <v>223</v>
      </c>
      <c r="D29" s="97">
        <v>47487267</v>
      </c>
      <c r="E29" s="97" t="str">
        <f t="shared" ref="E29:E40" si="2">"047487267"</f>
        <v>047487267</v>
      </c>
      <c r="F29" s="97">
        <v>600100782</v>
      </c>
      <c r="G29" s="73" t="s">
        <v>289</v>
      </c>
      <c r="H29" s="97" t="s">
        <v>102</v>
      </c>
      <c r="I29" s="97" t="s">
        <v>131</v>
      </c>
      <c r="J29" s="97" t="s">
        <v>131</v>
      </c>
      <c r="K29" s="73" t="s">
        <v>290</v>
      </c>
      <c r="L29" s="112">
        <v>200000</v>
      </c>
      <c r="M29" s="112">
        <f t="shared" ref="M29:M40" si="3">L29/100*85</f>
        <v>170000</v>
      </c>
      <c r="N29" s="97">
        <v>2023</v>
      </c>
      <c r="O29" s="97">
        <v>2023</v>
      </c>
      <c r="P29" s="97"/>
      <c r="Q29" s="97" t="s">
        <v>126</v>
      </c>
      <c r="R29" s="97" t="s">
        <v>126</v>
      </c>
      <c r="S29" s="97"/>
      <c r="T29" s="97"/>
      <c r="U29" s="97"/>
      <c r="V29" s="97" t="s">
        <v>126</v>
      </c>
      <c r="W29" s="97" t="s">
        <v>126</v>
      </c>
      <c r="X29" s="97"/>
      <c r="Y29" s="73" t="s">
        <v>291</v>
      </c>
      <c r="Z29" s="98" t="s">
        <v>121</v>
      </c>
    </row>
    <row r="30" spans="1:26" ht="84" x14ac:dyDescent="0.25">
      <c r="A30" s="99">
        <v>26</v>
      </c>
      <c r="B30" s="73" t="s">
        <v>285</v>
      </c>
      <c r="C30" s="73" t="s">
        <v>223</v>
      </c>
      <c r="D30" s="97">
        <v>47487267</v>
      </c>
      <c r="E30" s="97" t="str">
        <f t="shared" si="2"/>
        <v>047487267</v>
      </c>
      <c r="F30" s="97">
        <v>600100782</v>
      </c>
      <c r="G30" s="73" t="s">
        <v>292</v>
      </c>
      <c r="H30" s="97" t="s">
        <v>102</v>
      </c>
      <c r="I30" s="97" t="s">
        <v>131</v>
      </c>
      <c r="J30" s="97" t="s">
        <v>131</v>
      </c>
      <c r="K30" s="73" t="s">
        <v>293</v>
      </c>
      <c r="L30" s="112">
        <v>400000</v>
      </c>
      <c r="M30" s="112">
        <f t="shared" si="3"/>
        <v>340000</v>
      </c>
      <c r="N30" s="97">
        <v>2023</v>
      </c>
      <c r="O30" s="97">
        <v>2025</v>
      </c>
      <c r="P30" s="97"/>
      <c r="Q30" s="97" t="s">
        <v>126</v>
      </c>
      <c r="R30" s="97" t="s">
        <v>126</v>
      </c>
      <c r="S30" s="97"/>
      <c r="T30" s="97"/>
      <c r="U30" s="97"/>
      <c r="V30" s="97"/>
      <c r="W30" s="97" t="s">
        <v>126</v>
      </c>
      <c r="X30" s="97"/>
      <c r="Y30" s="73" t="s">
        <v>294</v>
      </c>
      <c r="Z30" s="98" t="s">
        <v>121</v>
      </c>
    </row>
    <row r="31" spans="1:26" ht="108" x14ac:dyDescent="0.25">
      <c r="A31" s="99">
        <v>27</v>
      </c>
      <c r="B31" s="73" t="s">
        <v>285</v>
      </c>
      <c r="C31" s="73" t="s">
        <v>223</v>
      </c>
      <c r="D31" s="97">
        <v>47487267</v>
      </c>
      <c r="E31" s="97" t="str">
        <f t="shared" si="2"/>
        <v>047487267</v>
      </c>
      <c r="F31" s="97">
        <v>600100782</v>
      </c>
      <c r="G31" s="73" t="s">
        <v>295</v>
      </c>
      <c r="H31" s="97" t="s">
        <v>102</v>
      </c>
      <c r="I31" s="97" t="s">
        <v>131</v>
      </c>
      <c r="J31" s="97" t="s">
        <v>131</v>
      </c>
      <c r="K31" s="73" t="s">
        <v>296</v>
      </c>
      <c r="L31" s="112">
        <v>600000</v>
      </c>
      <c r="M31" s="112">
        <f t="shared" si="3"/>
        <v>510000</v>
      </c>
      <c r="N31" s="97">
        <v>2022</v>
      </c>
      <c r="O31" s="97">
        <v>2027</v>
      </c>
      <c r="P31" s="97" t="s">
        <v>126</v>
      </c>
      <c r="Q31" s="97" t="s">
        <v>126</v>
      </c>
      <c r="R31" s="97" t="s">
        <v>126</v>
      </c>
      <c r="S31" s="97" t="s">
        <v>126</v>
      </c>
      <c r="T31" s="97"/>
      <c r="U31" s="97"/>
      <c r="V31" s="97"/>
      <c r="W31" s="97"/>
      <c r="X31" s="97"/>
      <c r="Y31" s="73" t="s">
        <v>297</v>
      </c>
      <c r="Z31" s="98" t="s">
        <v>121</v>
      </c>
    </row>
    <row r="32" spans="1:26" ht="84" x14ac:dyDescent="0.25">
      <c r="A32" s="99">
        <v>28</v>
      </c>
      <c r="B32" s="73" t="s">
        <v>285</v>
      </c>
      <c r="C32" s="73" t="s">
        <v>223</v>
      </c>
      <c r="D32" s="97">
        <v>47487267</v>
      </c>
      <c r="E32" s="97" t="str">
        <f t="shared" si="2"/>
        <v>047487267</v>
      </c>
      <c r="F32" s="97">
        <v>600100782</v>
      </c>
      <c r="G32" s="73" t="s">
        <v>298</v>
      </c>
      <c r="H32" s="97" t="s">
        <v>102</v>
      </c>
      <c r="I32" s="97" t="s">
        <v>131</v>
      </c>
      <c r="J32" s="97" t="s">
        <v>131</v>
      </c>
      <c r="K32" s="73" t="s">
        <v>299</v>
      </c>
      <c r="L32" s="112">
        <v>80000</v>
      </c>
      <c r="M32" s="112">
        <f t="shared" si="3"/>
        <v>68000</v>
      </c>
      <c r="N32" s="97">
        <v>2024</v>
      </c>
      <c r="O32" s="97">
        <v>2024</v>
      </c>
      <c r="P32" s="97"/>
      <c r="Q32" s="97"/>
      <c r="R32" s="97"/>
      <c r="S32" s="97"/>
      <c r="T32" s="97"/>
      <c r="U32" s="97"/>
      <c r="V32" s="97"/>
      <c r="W32" s="97"/>
      <c r="X32" s="97"/>
      <c r="Y32" s="73" t="s">
        <v>300</v>
      </c>
      <c r="Z32" s="98" t="s">
        <v>121</v>
      </c>
    </row>
    <row r="33" spans="1:26" ht="96" x14ac:dyDescent="0.25">
      <c r="A33" s="99">
        <v>29</v>
      </c>
      <c r="B33" s="73" t="s">
        <v>285</v>
      </c>
      <c r="C33" s="73" t="s">
        <v>223</v>
      </c>
      <c r="D33" s="97">
        <v>47487267</v>
      </c>
      <c r="E33" s="97" t="str">
        <f t="shared" si="2"/>
        <v>047487267</v>
      </c>
      <c r="F33" s="97">
        <v>600100782</v>
      </c>
      <c r="G33" s="73" t="s">
        <v>301</v>
      </c>
      <c r="H33" s="97" t="s">
        <v>102</v>
      </c>
      <c r="I33" s="97" t="s">
        <v>131</v>
      </c>
      <c r="J33" s="97" t="s">
        <v>131</v>
      </c>
      <c r="K33" s="73" t="s">
        <v>302</v>
      </c>
      <c r="L33" s="112">
        <v>450000</v>
      </c>
      <c r="M33" s="112">
        <f t="shared" si="3"/>
        <v>382500</v>
      </c>
      <c r="N33" s="97">
        <v>2021</v>
      </c>
      <c r="O33" s="97">
        <v>2027</v>
      </c>
      <c r="P33" s="97"/>
      <c r="Q33" s="97"/>
      <c r="R33" s="97"/>
      <c r="S33" s="97"/>
      <c r="T33" s="97"/>
      <c r="U33" s="97"/>
      <c r="V33" s="97"/>
      <c r="W33" s="97"/>
      <c r="X33" s="97"/>
      <c r="Y33" s="73" t="s">
        <v>300</v>
      </c>
      <c r="Z33" s="98" t="s">
        <v>121</v>
      </c>
    </row>
    <row r="34" spans="1:26" ht="84" x14ac:dyDescent="0.25">
      <c r="A34" s="99">
        <v>30</v>
      </c>
      <c r="B34" s="73" t="s">
        <v>285</v>
      </c>
      <c r="C34" s="73" t="s">
        <v>223</v>
      </c>
      <c r="D34" s="97">
        <v>47487267</v>
      </c>
      <c r="E34" s="97" t="str">
        <f t="shared" si="2"/>
        <v>047487267</v>
      </c>
      <c r="F34" s="97">
        <v>600100782</v>
      </c>
      <c r="G34" s="73" t="s">
        <v>303</v>
      </c>
      <c r="H34" s="97" t="s">
        <v>102</v>
      </c>
      <c r="I34" s="97" t="s">
        <v>131</v>
      </c>
      <c r="J34" s="97" t="s">
        <v>131</v>
      </c>
      <c r="K34" s="73" t="s">
        <v>304</v>
      </c>
      <c r="L34" s="112">
        <v>550000</v>
      </c>
      <c r="M34" s="112">
        <f t="shared" si="3"/>
        <v>467500</v>
      </c>
      <c r="N34" s="97">
        <v>2022</v>
      </c>
      <c r="O34" s="97">
        <v>2026</v>
      </c>
      <c r="P34" s="97" t="s">
        <v>126</v>
      </c>
      <c r="Q34" s="97" t="s">
        <v>126</v>
      </c>
      <c r="R34" s="97" t="s">
        <v>126</v>
      </c>
      <c r="S34" s="97" t="s">
        <v>126</v>
      </c>
      <c r="T34" s="97"/>
      <c r="U34" s="97"/>
      <c r="V34" s="97"/>
      <c r="W34" s="97"/>
      <c r="X34" s="97"/>
      <c r="Y34" s="73" t="s">
        <v>300</v>
      </c>
      <c r="Z34" s="98" t="s">
        <v>121</v>
      </c>
    </row>
    <row r="35" spans="1:26" ht="84" x14ac:dyDescent="0.25">
      <c r="A35" s="99">
        <v>31</v>
      </c>
      <c r="B35" s="73" t="s">
        <v>285</v>
      </c>
      <c r="C35" s="73" t="s">
        <v>223</v>
      </c>
      <c r="D35" s="97">
        <v>47487267</v>
      </c>
      <c r="E35" s="97" t="str">
        <f t="shared" si="2"/>
        <v>047487267</v>
      </c>
      <c r="F35" s="97">
        <v>600100782</v>
      </c>
      <c r="G35" s="73" t="s">
        <v>305</v>
      </c>
      <c r="H35" s="97" t="s">
        <v>102</v>
      </c>
      <c r="I35" s="97" t="s">
        <v>131</v>
      </c>
      <c r="J35" s="97" t="s">
        <v>131</v>
      </c>
      <c r="K35" s="73" t="s">
        <v>306</v>
      </c>
      <c r="L35" s="112">
        <v>80000</v>
      </c>
      <c r="M35" s="112">
        <f t="shared" si="3"/>
        <v>68000</v>
      </c>
      <c r="N35" s="97">
        <v>2023</v>
      </c>
      <c r="O35" s="97">
        <v>2026</v>
      </c>
      <c r="P35" s="97"/>
      <c r="Q35" s="97" t="s">
        <v>126</v>
      </c>
      <c r="R35" s="97" t="s">
        <v>126</v>
      </c>
      <c r="S35" s="97" t="s">
        <v>126</v>
      </c>
      <c r="T35" s="97"/>
      <c r="U35" s="97"/>
      <c r="V35" s="97"/>
      <c r="W35" s="97"/>
      <c r="X35" s="97"/>
      <c r="Y35" s="73" t="s">
        <v>300</v>
      </c>
      <c r="Z35" s="98" t="s">
        <v>121</v>
      </c>
    </row>
    <row r="36" spans="1:26" ht="84" x14ac:dyDescent="0.25">
      <c r="A36" s="99">
        <v>32</v>
      </c>
      <c r="B36" s="73" t="s">
        <v>285</v>
      </c>
      <c r="C36" s="73" t="s">
        <v>223</v>
      </c>
      <c r="D36" s="97">
        <v>47487267</v>
      </c>
      <c r="E36" s="97" t="str">
        <f t="shared" si="2"/>
        <v>047487267</v>
      </c>
      <c r="F36" s="97">
        <v>600100782</v>
      </c>
      <c r="G36" s="73" t="s">
        <v>307</v>
      </c>
      <c r="H36" s="97" t="s">
        <v>102</v>
      </c>
      <c r="I36" s="97" t="s">
        <v>131</v>
      </c>
      <c r="J36" s="97" t="s">
        <v>131</v>
      </c>
      <c r="K36" s="73" t="s">
        <v>308</v>
      </c>
      <c r="L36" s="112">
        <v>1000000</v>
      </c>
      <c r="M36" s="112">
        <f t="shared" si="3"/>
        <v>850000</v>
      </c>
      <c r="N36" s="97">
        <v>2026</v>
      </c>
      <c r="O36" s="97">
        <v>2026</v>
      </c>
      <c r="P36" s="97"/>
      <c r="Q36" s="97"/>
      <c r="R36" s="97"/>
      <c r="S36" s="97"/>
      <c r="T36" s="97"/>
      <c r="U36" s="97"/>
      <c r="V36" s="97"/>
      <c r="W36" s="97" t="s">
        <v>126</v>
      </c>
      <c r="X36" s="97"/>
      <c r="Y36" s="73" t="s">
        <v>122</v>
      </c>
      <c r="Z36" s="98" t="s">
        <v>121</v>
      </c>
    </row>
    <row r="37" spans="1:26" ht="84" x14ac:dyDescent="0.25">
      <c r="A37" s="99">
        <v>33</v>
      </c>
      <c r="B37" s="73" t="s">
        <v>285</v>
      </c>
      <c r="C37" s="73" t="s">
        <v>223</v>
      </c>
      <c r="D37" s="97">
        <v>47487267</v>
      </c>
      <c r="E37" s="97" t="str">
        <f t="shared" si="2"/>
        <v>047487267</v>
      </c>
      <c r="F37" s="97">
        <v>600100782</v>
      </c>
      <c r="G37" s="73" t="s">
        <v>309</v>
      </c>
      <c r="H37" s="97" t="s">
        <v>102</v>
      </c>
      <c r="I37" s="97" t="s">
        <v>131</v>
      </c>
      <c r="J37" s="97" t="s">
        <v>131</v>
      </c>
      <c r="K37" s="73" t="s">
        <v>310</v>
      </c>
      <c r="L37" s="112">
        <v>500000</v>
      </c>
      <c r="M37" s="112">
        <f t="shared" si="3"/>
        <v>425000</v>
      </c>
      <c r="N37" s="97">
        <v>2022</v>
      </c>
      <c r="O37" s="97">
        <v>2025</v>
      </c>
      <c r="P37" s="97"/>
      <c r="Q37" s="97" t="s">
        <v>126</v>
      </c>
      <c r="R37" s="97"/>
      <c r="S37" s="97"/>
      <c r="T37" s="97"/>
      <c r="U37" s="97"/>
      <c r="V37" s="97" t="s">
        <v>126</v>
      </c>
      <c r="W37" s="97"/>
      <c r="X37" s="97"/>
      <c r="Y37" s="73" t="s">
        <v>122</v>
      </c>
      <c r="Z37" s="98" t="s">
        <v>121</v>
      </c>
    </row>
    <row r="38" spans="1:26" ht="84" x14ac:dyDescent="0.25">
      <c r="A38" s="99">
        <v>34</v>
      </c>
      <c r="B38" s="73" t="s">
        <v>285</v>
      </c>
      <c r="C38" s="73" t="s">
        <v>223</v>
      </c>
      <c r="D38" s="97">
        <v>47487267</v>
      </c>
      <c r="E38" s="97" t="str">
        <f t="shared" si="2"/>
        <v>047487267</v>
      </c>
      <c r="F38" s="97">
        <v>600100782</v>
      </c>
      <c r="G38" s="73" t="s">
        <v>311</v>
      </c>
      <c r="H38" s="97" t="s">
        <v>102</v>
      </c>
      <c r="I38" s="97" t="s">
        <v>131</v>
      </c>
      <c r="J38" s="97" t="s">
        <v>131</v>
      </c>
      <c r="K38" s="73" t="s">
        <v>312</v>
      </c>
      <c r="L38" s="112">
        <v>1000000</v>
      </c>
      <c r="M38" s="112">
        <f t="shared" si="3"/>
        <v>850000</v>
      </c>
      <c r="N38" s="97">
        <v>2025</v>
      </c>
      <c r="O38" s="97">
        <v>2025</v>
      </c>
      <c r="P38" s="97"/>
      <c r="Q38" s="97"/>
      <c r="R38" s="97"/>
      <c r="S38" s="97"/>
      <c r="T38" s="97"/>
      <c r="U38" s="97"/>
      <c r="V38" s="97"/>
      <c r="W38" s="97"/>
      <c r="X38" s="97"/>
      <c r="Y38" s="73" t="s">
        <v>122</v>
      </c>
      <c r="Z38" s="98" t="s">
        <v>121</v>
      </c>
    </row>
    <row r="39" spans="1:26" ht="84" x14ac:dyDescent="0.25">
      <c r="A39" s="99">
        <v>35</v>
      </c>
      <c r="B39" s="73" t="s">
        <v>285</v>
      </c>
      <c r="C39" s="73" t="s">
        <v>223</v>
      </c>
      <c r="D39" s="97">
        <v>47487267</v>
      </c>
      <c r="E39" s="97" t="str">
        <f t="shared" si="2"/>
        <v>047487267</v>
      </c>
      <c r="F39" s="97">
        <v>600100782</v>
      </c>
      <c r="G39" s="73" t="s">
        <v>313</v>
      </c>
      <c r="H39" s="97" t="s">
        <v>102</v>
      </c>
      <c r="I39" s="97" t="s">
        <v>131</v>
      </c>
      <c r="J39" s="97" t="s">
        <v>131</v>
      </c>
      <c r="K39" s="73" t="s">
        <v>314</v>
      </c>
      <c r="L39" s="112">
        <v>500000</v>
      </c>
      <c r="M39" s="112">
        <f t="shared" si="3"/>
        <v>425000</v>
      </c>
      <c r="N39" s="97">
        <v>2022</v>
      </c>
      <c r="O39" s="97">
        <v>2023</v>
      </c>
      <c r="P39" s="97"/>
      <c r="Q39" s="97"/>
      <c r="R39" s="97"/>
      <c r="S39" s="97"/>
      <c r="T39" s="97"/>
      <c r="U39" s="97"/>
      <c r="V39" s="97"/>
      <c r="W39" s="97"/>
      <c r="X39" s="97"/>
      <c r="Y39" s="73" t="s">
        <v>122</v>
      </c>
      <c r="Z39" s="98" t="s">
        <v>121</v>
      </c>
    </row>
    <row r="40" spans="1:26" ht="84" x14ac:dyDescent="0.25">
      <c r="A40" s="99">
        <v>36</v>
      </c>
      <c r="B40" s="73" t="s">
        <v>285</v>
      </c>
      <c r="C40" s="73" t="s">
        <v>223</v>
      </c>
      <c r="D40" s="97">
        <v>47487267</v>
      </c>
      <c r="E40" s="97" t="str">
        <f t="shared" si="2"/>
        <v>047487267</v>
      </c>
      <c r="F40" s="97">
        <v>600100782</v>
      </c>
      <c r="G40" s="73" t="s">
        <v>315</v>
      </c>
      <c r="H40" s="97" t="s">
        <v>102</v>
      </c>
      <c r="I40" s="97" t="s">
        <v>131</v>
      </c>
      <c r="J40" s="97" t="s">
        <v>131</v>
      </c>
      <c r="K40" s="73" t="s">
        <v>316</v>
      </c>
      <c r="L40" s="112">
        <v>1500000</v>
      </c>
      <c r="M40" s="112">
        <f t="shared" si="3"/>
        <v>1275000</v>
      </c>
      <c r="N40" s="97">
        <v>2025</v>
      </c>
      <c r="O40" s="97">
        <v>2025</v>
      </c>
      <c r="P40" s="97"/>
      <c r="Q40" s="97"/>
      <c r="R40" s="97"/>
      <c r="S40" s="97"/>
      <c r="T40" s="97"/>
      <c r="U40" s="97"/>
      <c r="V40" s="97"/>
      <c r="W40" s="97"/>
      <c r="X40" s="97"/>
      <c r="Y40" s="73" t="s">
        <v>122</v>
      </c>
      <c r="Z40" s="98" t="s">
        <v>121</v>
      </c>
    </row>
    <row r="41" spans="1:26" ht="84" x14ac:dyDescent="0.25">
      <c r="A41" s="99">
        <v>37</v>
      </c>
      <c r="B41" s="73" t="s">
        <v>317</v>
      </c>
      <c r="C41" s="73" t="s">
        <v>318</v>
      </c>
      <c r="D41" s="73">
        <v>47487283</v>
      </c>
      <c r="E41" s="73">
        <v>47487283</v>
      </c>
      <c r="F41" s="73">
        <v>600100804</v>
      </c>
      <c r="G41" s="73" t="s">
        <v>319</v>
      </c>
      <c r="H41" s="73" t="s">
        <v>102</v>
      </c>
      <c r="I41" s="73" t="s">
        <v>131</v>
      </c>
      <c r="J41" s="73" t="s">
        <v>131</v>
      </c>
      <c r="K41" s="117" t="s">
        <v>320</v>
      </c>
      <c r="L41" s="78">
        <v>2000000</v>
      </c>
      <c r="M41" s="78">
        <v>1700000</v>
      </c>
      <c r="N41" s="73">
        <v>2022</v>
      </c>
      <c r="O41" s="73">
        <v>2025</v>
      </c>
      <c r="P41" s="73"/>
      <c r="Q41" s="73"/>
      <c r="R41" s="73"/>
      <c r="S41" s="73"/>
      <c r="T41" s="73"/>
      <c r="U41" s="73"/>
      <c r="V41" s="73" t="s">
        <v>126</v>
      </c>
      <c r="W41" s="73" t="s">
        <v>226</v>
      </c>
      <c r="X41" s="73"/>
      <c r="Y41" s="73" t="s">
        <v>122</v>
      </c>
      <c r="Z41" s="74" t="s">
        <v>121</v>
      </c>
    </row>
    <row r="42" spans="1:26" ht="84" x14ac:dyDescent="0.25">
      <c r="A42" s="99">
        <v>38</v>
      </c>
      <c r="B42" s="73" t="s">
        <v>317</v>
      </c>
      <c r="C42" s="73" t="s">
        <v>318</v>
      </c>
      <c r="D42" s="73">
        <v>47487283</v>
      </c>
      <c r="E42" s="73">
        <v>47487283</v>
      </c>
      <c r="F42" s="73">
        <v>600100804</v>
      </c>
      <c r="G42" s="73" t="s">
        <v>321</v>
      </c>
      <c r="H42" s="73" t="s">
        <v>102</v>
      </c>
      <c r="I42" s="73" t="s">
        <v>131</v>
      </c>
      <c r="J42" s="73" t="s">
        <v>131</v>
      </c>
      <c r="K42" s="117" t="s">
        <v>322</v>
      </c>
      <c r="L42" s="78">
        <v>1500000</v>
      </c>
      <c r="M42" s="78">
        <v>1275000</v>
      </c>
      <c r="N42" s="73">
        <v>2022</v>
      </c>
      <c r="O42" s="73">
        <v>2024</v>
      </c>
      <c r="P42" s="73" t="s">
        <v>226</v>
      </c>
      <c r="Q42" s="73" t="s">
        <v>226</v>
      </c>
      <c r="R42" s="73"/>
      <c r="S42" s="73"/>
      <c r="T42" s="73"/>
      <c r="U42" s="73"/>
      <c r="V42" s="73"/>
      <c r="W42" s="73"/>
      <c r="X42" s="73"/>
      <c r="Y42" s="73" t="s">
        <v>122</v>
      </c>
      <c r="Z42" s="74" t="s">
        <v>121</v>
      </c>
    </row>
    <row r="43" spans="1:26" ht="84" x14ac:dyDescent="0.25">
      <c r="A43" s="99">
        <v>39</v>
      </c>
      <c r="B43" s="73" t="s">
        <v>317</v>
      </c>
      <c r="C43" s="73" t="s">
        <v>318</v>
      </c>
      <c r="D43" s="73">
        <v>47487283</v>
      </c>
      <c r="E43" s="73">
        <v>47487283</v>
      </c>
      <c r="F43" s="73">
        <v>600100804</v>
      </c>
      <c r="G43" s="73" t="s">
        <v>323</v>
      </c>
      <c r="H43" s="73" t="s">
        <v>102</v>
      </c>
      <c r="I43" s="73" t="s">
        <v>131</v>
      </c>
      <c r="J43" s="73" t="s">
        <v>131</v>
      </c>
      <c r="K43" s="73" t="s">
        <v>324</v>
      </c>
      <c r="L43" s="78">
        <v>1000000</v>
      </c>
      <c r="M43" s="78">
        <v>850000</v>
      </c>
      <c r="N43" s="73">
        <v>2023</v>
      </c>
      <c r="O43" s="73">
        <v>2025</v>
      </c>
      <c r="P43" s="73"/>
      <c r="Q43" s="73"/>
      <c r="R43" s="73"/>
      <c r="S43" s="73"/>
      <c r="T43" s="73"/>
      <c r="U43" s="73"/>
      <c r="V43" s="73" t="s">
        <v>126</v>
      </c>
      <c r="W43" s="73" t="s">
        <v>226</v>
      </c>
      <c r="X43" s="73"/>
      <c r="Y43" s="73" t="s">
        <v>122</v>
      </c>
      <c r="Z43" s="74" t="s">
        <v>121</v>
      </c>
    </row>
    <row r="44" spans="1:26" ht="84" x14ac:dyDescent="0.25">
      <c r="A44" s="99">
        <v>40</v>
      </c>
      <c r="B44" s="73" t="s">
        <v>317</v>
      </c>
      <c r="C44" s="73" t="s">
        <v>318</v>
      </c>
      <c r="D44" s="73">
        <v>47487283</v>
      </c>
      <c r="E44" s="73">
        <v>47487283</v>
      </c>
      <c r="F44" s="73">
        <v>600100804</v>
      </c>
      <c r="G44" s="73" t="s">
        <v>325</v>
      </c>
      <c r="H44" s="73" t="s">
        <v>102</v>
      </c>
      <c r="I44" s="73" t="s">
        <v>131</v>
      </c>
      <c r="J44" s="73" t="s">
        <v>131</v>
      </c>
      <c r="K44" s="73" t="s">
        <v>326</v>
      </c>
      <c r="L44" s="78">
        <v>5000000</v>
      </c>
      <c r="M44" s="78">
        <v>4250000</v>
      </c>
      <c r="N44" s="73">
        <v>2024</v>
      </c>
      <c r="O44" s="73">
        <v>2026</v>
      </c>
      <c r="P44" s="73" t="s">
        <v>226</v>
      </c>
      <c r="Q44" s="73"/>
      <c r="R44" s="73"/>
      <c r="S44" s="73"/>
      <c r="T44" s="73"/>
      <c r="U44" s="73"/>
      <c r="V44" s="73"/>
      <c r="W44" s="73"/>
      <c r="X44" s="73"/>
      <c r="Y44" s="73" t="s">
        <v>122</v>
      </c>
      <c r="Z44" s="74" t="s">
        <v>121</v>
      </c>
    </row>
    <row r="45" spans="1:26" ht="84" x14ac:dyDescent="0.25">
      <c r="A45" s="99">
        <v>41</v>
      </c>
      <c r="B45" s="73" t="s">
        <v>317</v>
      </c>
      <c r="C45" s="73" t="s">
        <v>318</v>
      </c>
      <c r="D45" s="73">
        <v>47487283</v>
      </c>
      <c r="E45" s="73">
        <v>47487283</v>
      </c>
      <c r="F45" s="73">
        <v>600100804</v>
      </c>
      <c r="G45" s="73" t="s">
        <v>327</v>
      </c>
      <c r="H45" s="73" t="s">
        <v>102</v>
      </c>
      <c r="I45" s="73" t="s">
        <v>131</v>
      </c>
      <c r="J45" s="73" t="s">
        <v>131</v>
      </c>
      <c r="K45" s="73" t="s">
        <v>328</v>
      </c>
      <c r="L45" s="78">
        <v>200000</v>
      </c>
      <c r="M45" s="78">
        <v>170000</v>
      </c>
      <c r="N45" s="73">
        <v>2023</v>
      </c>
      <c r="O45" s="73">
        <v>2025</v>
      </c>
      <c r="P45" s="73"/>
      <c r="Q45" s="73"/>
      <c r="R45" s="73"/>
      <c r="S45" s="73"/>
      <c r="T45" s="73"/>
      <c r="U45" s="73"/>
      <c r="V45" s="73"/>
      <c r="W45" s="73"/>
      <c r="X45" s="73"/>
      <c r="Y45" s="73" t="s">
        <v>122</v>
      </c>
      <c r="Z45" s="74" t="s">
        <v>121</v>
      </c>
    </row>
    <row r="46" spans="1:26" ht="84" x14ac:dyDescent="0.25">
      <c r="A46" s="99">
        <v>42</v>
      </c>
      <c r="B46" s="73" t="s">
        <v>317</v>
      </c>
      <c r="C46" s="73" t="s">
        <v>318</v>
      </c>
      <c r="D46" s="73">
        <v>47487283</v>
      </c>
      <c r="E46" s="73">
        <v>47487283</v>
      </c>
      <c r="F46" s="73">
        <v>600100804</v>
      </c>
      <c r="G46" s="73" t="s">
        <v>329</v>
      </c>
      <c r="H46" s="73" t="s">
        <v>102</v>
      </c>
      <c r="I46" s="73" t="s">
        <v>131</v>
      </c>
      <c r="J46" s="73" t="s">
        <v>131</v>
      </c>
      <c r="K46" s="73" t="s">
        <v>330</v>
      </c>
      <c r="L46" s="78">
        <v>3000000</v>
      </c>
      <c r="M46" s="78">
        <v>2550000</v>
      </c>
      <c r="N46" s="73">
        <v>2022</v>
      </c>
      <c r="O46" s="73">
        <v>2025</v>
      </c>
      <c r="P46" s="73" t="s">
        <v>226</v>
      </c>
      <c r="Q46" s="73" t="s">
        <v>226</v>
      </c>
      <c r="R46" s="73" t="s">
        <v>226</v>
      </c>
      <c r="S46" s="73" t="s">
        <v>226</v>
      </c>
      <c r="T46" s="73"/>
      <c r="U46" s="73"/>
      <c r="V46" s="73"/>
      <c r="W46" s="73"/>
      <c r="X46" s="73"/>
      <c r="Y46" s="73" t="s">
        <v>122</v>
      </c>
      <c r="Z46" s="74" t="s">
        <v>121</v>
      </c>
    </row>
    <row r="47" spans="1:26" ht="84" x14ac:dyDescent="0.25">
      <c r="A47" s="99">
        <v>43</v>
      </c>
      <c r="B47" s="73" t="s">
        <v>317</v>
      </c>
      <c r="C47" s="73" t="s">
        <v>318</v>
      </c>
      <c r="D47" s="73">
        <v>47487283</v>
      </c>
      <c r="E47" s="73">
        <v>47487283</v>
      </c>
      <c r="F47" s="73">
        <v>600100804</v>
      </c>
      <c r="G47" s="73" t="s">
        <v>331</v>
      </c>
      <c r="H47" s="73" t="s">
        <v>102</v>
      </c>
      <c r="I47" s="73" t="s">
        <v>131</v>
      </c>
      <c r="J47" s="73" t="s">
        <v>131</v>
      </c>
      <c r="K47" s="73" t="s">
        <v>332</v>
      </c>
      <c r="L47" s="78">
        <v>500000</v>
      </c>
      <c r="M47" s="78">
        <v>425000</v>
      </c>
      <c r="N47" s="73">
        <v>2023</v>
      </c>
      <c r="O47" s="73">
        <v>2025</v>
      </c>
      <c r="P47" s="73" t="s">
        <v>226</v>
      </c>
      <c r="Q47" s="73" t="s">
        <v>226</v>
      </c>
      <c r="R47" s="73"/>
      <c r="S47" s="73"/>
      <c r="T47" s="73"/>
      <c r="U47" s="73"/>
      <c r="V47" s="73"/>
      <c r="W47" s="73"/>
      <c r="X47" s="73"/>
      <c r="Y47" s="73" t="s">
        <v>122</v>
      </c>
      <c r="Z47" s="74" t="s">
        <v>121</v>
      </c>
    </row>
    <row r="48" spans="1:26" ht="84" x14ac:dyDescent="0.25">
      <c r="A48" s="99">
        <v>44</v>
      </c>
      <c r="B48" s="73" t="s">
        <v>317</v>
      </c>
      <c r="C48" s="73" t="s">
        <v>318</v>
      </c>
      <c r="D48" s="73">
        <v>47487283</v>
      </c>
      <c r="E48" s="73">
        <v>47487283</v>
      </c>
      <c r="F48" s="73">
        <v>600100804</v>
      </c>
      <c r="G48" s="73" t="s">
        <v>333</v>
      </c>
      <c r="H48" s="73" t="s">
        <v>102</v>
      </c>
      <c r="I48" s="73" t="s">
        <v>131</v>
      </c>
      <c r="J48" s="73" t="s">
        <v>131</v>
      </c>
      <c r="K48" s="73" t="s">
        <v>334</v>
      </c>
      <c r="L48" s="78">
        <v>400000</v>
      </c>
      <c r="M48" s="78">
        <v>340000</v>
      </c>
      <c r="N48" s="73">
        <v>2022</v>
      </c>
      <c r="O48" s="73">
        <v>2025</v>
      </c>
      <c r="P48" s="73"/>
      <c r="Q48" s="73"/>
      <c r="R48" s="73" t="s">
        <v>226</v>
      </c>
      <c r="S48" s="73"/>
      <c r="T48" s="73"/>
      <c r="U48" s="73"/>
      <c r="V48" s="73"/>
      <c r="W48" s="73"/>
      <c r="X48" s="73"/>
      <c r="Y48" s="73" t="s">
        <v>122</v>
      </c>
      <c r="Z48" s="74" t="s">
        <v>121</v>
      </c>
    </row>
    <row r="49" spans="1:26" ht="84" x14ac:dyDescent="0.25">
      <c r="A49" s="99">
        <v>45</v>
      </c>
      <c r="B49" s="73" t="s">
        <v>317</v>
      </c>
      <c r="C49" s="73" t="s">
        <v>318</v>
      </c>
      <c r="D49" s="73">
        <v>47487283</v>
      </c>
      <c r="E49" s="73">
        <v>47487283</v>
      </c>
      <c r="F49" s="73">
        <v>600100804</v>
      </c>
      <c r="G49" s="73" t="s">
        <v>335</v>
      </c>
      <c r="H49" s="73" t="s">
        <v>102</v>
      </c>
      <c r="I49" s="73" t="s">
        <v>131</v>
      </c>
      <c r="J49" s="73" t="s">
        <v>131</v>
      </c>
      <c r="K49" s="73" t="s">
        <v>336</v>
      </c>
      <c r="L49" s="78">
        <v>1000000</v>
      </c>
      <c r="M49" s="78">
        <v>850000</v>
      </c>
      <c r="N49" s="73">
        <v>2022</v>
      </c>
      <c r="O49" s="73">
        <v>2024</v>
      </c>
      <c r="P49" s="73"/>
      <c r="Q49" s="73"/>
      <c r="R49" s="73"/>
      <c r="S49" s="73" t="s">
        <v>226</v>
      </c>
      <c r="T49" s="73"/>
      <c r="U49" s="73"/>
      <c r="V49" s="73"/>
      <c r="W49" s="73"/>
      <c r="X49" s="73" t="s">
        <v>226</v>
      </c>
      <c r="Y49" s="73" t="s">
        <v>122</v>
      </c>
      <c r="Z49" s="74" t="s">
        <v>121</v>
      </c>
    </row>
    <row r="50" spans="1:26" ht="96" x14ac:dyDescent="0.25">
      <c r="A50" s="99">
        <v>46</v>
      </c>
      <c r="B50" s="64" t="s">
        <v>337</v>
      </c>
      <c r="C50" s="64" t="s">
        <v>338</v>
      </c>
      <c r="D50" s="64">
        <v>71006079</v>
      </c>
      <c r="E50" s="64" t="s">
        <v>413</v>
      </c>
      <c r="F50" s="64">
        <v>650053672</v>
      </c>
      <c r="G50" s="64" t="s">
        <v>339</v>
      </c>
      <c r="H50" s="64" t="s">
        <v>102</v>
      </c>
      <c r="I50" s="64" t="s">
        <v>131</v>
      </c>
      <c r="J50" s="64" t="s">
        <v>340</v>
      </c>
      <c r="K50" s="64" t="s">
        <v>341</v>
      </c>
      <c r="L50" s="65">
        <v>650000</v>
      </c>
      <c r="M50" s="65">
        <v>552500</v>
      </c>
      <c r="N50" s="64">
        <v>2023</v>
      </c>
      <c r="O50" s="64">
        <v>2027</v>
      </c>
      <c r="P50" s="64" t="s">
        <v>126</v>
      </c>
      <c r="Q50" s="64" t="s">
        <v>126</v>
      </c>
      <c r="R50" s="64" t="s">
        <v>126</v>
      </c>
      <c r="S50" s="64" t="s">
        <v>126</v>
      </c>
      <c r="T50" s="64"/>
      <c r="U50" s="64"/>
      <c r="V50" s="64"/>
      <c r="W50" s="64" t="s">
        <v>126</v>
      </c>
      <c r="X50" s="64" t="s">
        <v>126</v>
      </c>
      <c r="Y50" s="64" t="s">
        <v>122</v>
      </c>
      <c r="Z50" s="63" t="s">
        <v>121</v>
      </c>
    </row>
    <row r="51" spans="1:26" ht="99" customHeight="1" x14ac:dyDescent="0.25">
      <c r="A51" s="99">
        <v>47</v>
      </c>
      <c r="B51" s="64" t="s">
        <v>337</v>
      </c>
      <c r="C51" s="64" t="s">
        <v>338</v>
      </c>
      <c r="D51" s="64">
        <v>71006079</v>
      </c>
      <c r="E51" s="64" t="s">
        <v>413</v>
      </c>
      <c r="F51" s="64">
        <v>650053672</v>
      </c>
      <c r="G51" s="128" t="s">
        <v>342</v>
      </c>
      <c r="H51" s="64" t="s">
        <v>102</v>
      </c>
      <c r="I51" s="64" t="s">
        <v>131</v>
      </c>
      <c r="J51" s="64" t="s">
        <v>343</v>
      </c>
      <c r="K51" s="64" t="s">
        <v>344</v>
      </c>
      <c r="L51" s="65">
        <v>500000</v>
      </c>
      <c r="M51" s="65">
        <v>425000</v>
      </c>
      <c r="N51" s="64">
        <v>2021</v>
      </c>
      <c r="O51" s="64">
        <v>2024</v>
      </c>
      <c r="P51" s="64" t="s">
        <v>126</v>
      </c>
      <c r="Q51" s="64" t="s">
        <v>126</v>
      </c>
      <c r="R51" s="64" t="s">
        <v>126</v>
      </c>
      <c r="S51" s="64" t="s">
        <v>126</v>
      </c>
      <c r="T51" s="64"/>
      <c r="U51" s="64"/>
      <c r="V51" s="64"/>
      <c r="W51" s="64" t="s">
        <v>126</v>
      </c>
      <c r="X51" s="64" t="s">
        <v>126</v>
      </c>
      <c r="Y51" s="64" t="s">
        <v>212</v>
      </c>
      <c r="Z51" s="63" t="s">
        <v>121</v>
      </c>
    </row>
    <row r="52" spans="1:26" ht="95.45" customHeight="1" x14ac:dyDescent="0.25">
      <c r="A52" s="99">
        <v>48</v>
      </c>
      <c r="B52" s="64" t="s">
        <v>337</v>
      </c>
      <c r="C52" s="64" t="s">
        <v>338</v>
      </c>
      <c r="D52" s="64">
        <v>71006079</v>
      </c>
      <c r="E52" s="64" t="s">
        <v>413</v>
      </c>
      <c r="F52" s="64">
        <v>650053672</v>
      </c>
      <c r="G52" s="64" t="s">
        <v>345</v>
      </c>
      <c r="H52" s="64" t="s">
        <v>102</v>
      </c>
      <c r="I52" s="64" t="s">
        <v>131</v>
      </c>
      <c r="J52" s="64" t="s">
        <v>343</v>
      </c>
      <c r="K52" s="64" t="s">
        <v>346</v>
      </c>
      <c r="L52" s="65">
        <v>3500000</v>
      </c>
      <c r="M52" s="65">
        <v>2975000</v>
      </c>
      <c r="N52" s="64">
        <v>2022</v>
      </c>
      <c r="O52" s="64">
        <v>2027</v>
      </c>
      <c r="P52" s="64"/>
      <c r="Q52" s="64"/>
      <c r="R52" s="64" t="s">
        <v>126</v>
      </c>
      <c r="S52" s="64"/>
      <c r="T52" s="64"/>
      <c r="U52" s="64"/>
      <c r="V52" s="64" t="s">
        <v>126</v>
      </c>
      <c r="W52" s="64" t="s">
        <v>126</v>
      </c>
      <c r="X52" s="64"/>
      <c r="Y52" s="64" t="s">
        <v>122</v>
      </c>
      <c r="Z52" s="63" t="s">
        <v>121</v>
      </c>
    </row>
    <row r="53" spans="1:26" ht="96" x14ac:dyDescent="0.25">
      <c r="A53" s="99">
        <v>49</v>
      </c>
      <c r="B53" s="64" t="s">
        <v>337</v>
      </c>
      <c r="C53" s="64" t="s">
        <v>338</v>
      </c>
      <c r="D53" s="64">
        <v>71006079</v>
      </c>
      <c r="E53" s="64" t="s">
        <v>413</v>
      </c>
      <c r="F53" s="64">
        <v>650053672</v>
      </c>
      <c r="G53" s="64" t="s">
        <v>347</v>
      </c>
      <c r="H53" s="64" t="s">
        <v>102</v>
      </c>
      <c r="I53" s="64" t="s">
        <v>131</v>
      </c>
      <c r="J53" s="64" t="s">
        <v>348</v>
      </c>
      <c r="K53" s="64" t="s">
        <v>349</v>
      </c>
      <c r="L53" s="65">
        <v>700000</v>
      </c>
      <c r="M53" s="65">
        <v>595000</v>
      </c>
      <c r="N53" s="64">
        <v>2022</v>
      </c>
      <c r="O53" s="64">
        <v>2027</v>
      </c>
      <c r="P53" s="64" t="s">
        <v>126</v>
      </c>
      <c r="Q53" s="64" t="s">
        <v>126</v>
      </c>
      <c r="R53" s="64"/>
      <c r="S53" s="64" t="s">
        <v>126</v>
      </c>
      <c r="T53" s="64"/>
      <c r="U53" s="64"/>
      <c r="V53" s="64"/>
      <c r="W53" s="64"/>
      <c r="X53" s="64" t="s">
        <v>126</v>
      </c>
      <c r="Y53" s="64" t="s">
        <v>122</v>
      </c>
      <c r="Z53" s="63" t="s">
        <v>121</v>
      </c>
    </row>
    <row r="54" spans="1:26" s="15" customFormat="1" ht="187.9" customHeight="1" x14ac:dyDescent="0.25">
      <c r="A54" s="99">
        <v>50</v>
      </c>
      <c r="B54" s="64" t="s">
        <v>337</v>
      </c>
      <c r="C54" s="64" t="s">
        <v>338</v>
      </c>
      <c r="D54" s="64">
        <v>71006079</v>
      </c>
      <c r="E54" s="64" t="s">
        <v>413</v>
      </c>
      <c r="F54" s="64">
        <v>650053672</v>
      </c>
      <c r="G54" s="64" t="s">
        <v>350</v>
      </c>
      <c r="H54" s="64" t="s">
        <v>102</v>
      </c>
      <c r="I54" s="64" t="s">
        <v>131</v>
      </c>
      <c r="J54" s="64" t="s">
        <v>348</v>
      </c>
      <c r="K54" s="64" t="s">
        <v>351</v>
      </c>
      <c r="L54" s="65">
        <v>5000000</v>
      </c>
      <c r="M54" s="65">
        <v>4250000</v>
      </c>
      <c r="N54" s="64">
        <v>2022</v>
      </c>
      <c r="O54" s="64">
        <v>2027</v>
      </c>
      <c r="P54" s="64" t="s">
        <v>126</v>
      </c>
      <c r="Q54" s="64" t="s">
        <v>126</v>
      </c>
      <c r="R54" s="64"/>
      <c r="S54" s="64"/>
      <c r="T54" s="64"/>
      <c r="U54" s="64"/>
      <c r="V54" s="64"/>
      <c r="W54" s="64"/>
      <c r="X54" s="64"/>
      <c r="Y54" s="64" t="s">
        <v>212</v>
      </c>
      <c r="Z54" s="63" t="s">
        <v>121</v>
      </c>
    </row>
    <row r="55" spans="1:26" s="15" customFormat="1" ht="96" x14ac:dyDescent="0.25">
      <c r="A55" s="99">
        <v>51</v>
      </c>
      <c r="B55" s="64" t="s">
        <v>337</v>
      </c>
      <c r="C55" s="64" t="s">
        <v>338</v>
      </c>
      <c r="D55" s="64">
        <v>71006079</v>
      </c>
      <c r="E55" s="64" t="s">
        <v>413</v>
      </c>
      <c r="F55" s="64">
        <v>650053672</v>
      </c>
      <c r="G55" s="64" t="s">
        <v>352</v>
      </c>
      <c r="H55" s="64" t="s">
        <v>102</v>
      </c>
      <c r="I55" s="64" t="s">
        <v>131</v>
      </c>
      <c r="J55" s="129" t="s">
        <v>348</v>
      </c>
      <c r="K55" s="129" t="s">
        <v>353</v>
      </c>
      <c r="L55" s="65">
        <v>10000000</v>
      </c>
      <c r="M55" s="65">
        <v>8500000</v>
      </c>
      <c r="N55" s="64">
        <v>2022</v>
      </c>
      <c r="O55" s="64">
        <v>2027</v>
      </c>
      <c r="P55" s="64" t="s">
        <v>126</v>
      </c>
      <c r="Q55" s="64" t="s">
        <v>126</v>
      </c>
      <c r="R55" s="64" t="s">
        <v>126</v>
      </c>
      <c r="S55" s="64" t="s">
        <v>126</v>
      </c>
      <c r="T55" s="64"/>
      <c r="U55" s="64"/>
      <c r="V55" s="64" t="s">
        <v>126</v>
      </c>
      <c r="W55" s="64"/>
      <c r="X55" s="64" t="s">
        <v>126</v>
      </c>
      <c r="Y55" s="64" t="s">
        <v>122</v>
      </c>
      <c r="Z55" s="63" t="s">
        <v>121</v>
      </c>
    </row>
    <row r="56" spans="1:26" ht="96" x14ac:dyDescent="0.25">
      <c r="A56" s="99">
        <v>52</v>
      </c>
      <c r="B56" s="64" t="s">
        <v>337</v>
      </c>
      <c r="C56" s="64" t="s">
        <v>338</v>
      </c>
      <c r="D56" s="64">
        <v>71006079</v>
      </c>
      <c r="E56" s="64" t="s">
        <v>413</v>
      </c>
      <c r="F56" s="64">
        <v>650053672</v>
      </c>
      <c r="G56" s="64" t="s">
        <v>354</v>
      </c>
      <c r="H56" s="64" t="s">
        <v>102</v>
      </c>
      <c r="I56" s="64" t="s">
        <v>131</v>
      </c>
      <c r="J56" s="64" t="s">
        <v>343</v>
      </c>
      <c r="K56" s="64" t="s">
        <v>355</v>
      </c>
      <c r="L56" s="65">
        <v>1500000</v>
      </c>
      <c r="M56" s="65">
        <v>1275000</v>
      </c>
      <c r="N56" s="64">
        <v>2021</v>
      </c>
      <c r="O56" s="64">
        <v>2027</v>
      </c>
      <c r="P56" s="64"/>
      <c r="Q56" s="64"/>
      <c r="R56" s="64"/>
      <c r="S56" s="64"/>
      <c r="T56" s="64"/>
      <c r="U56" s="64"/>
      <c r="V56" s="64" t="s">
        <v>126</v>
      </c>
      <c r="W56" s="64"/>
      <c r="X56" s="64"/>
      <c r="Y56" s="64" t="s">
        <v>356</v>
      </c>
      <c r="Z56" s="63" t="s">
        <v>121</v>
      </c>
    </row>
    <row r="57" spans="1:26" s="14" customFormat="1" ht="96" x14ac:dyDescent="0.25">
      <c r="A57" s="99">
        <v>53</v>
      </c>
      <c r="B57" s="64" t="s">
        <v>337</v>
      </c>
      <c r="C57" s="64" t="s">
        <v>338</v>
      </c>
      <c r="D57" s="64">
        <v>71006079</v>
      </c>
      <c r="E57" s="64" t="s">
        <v>413</v>
      </c>
      <c r="F57" s="64">
        <v>650053672</v>
      </c>
      <c r="G57" s="64" t="s">
        <v>357</v>
      </c>
      <c r="H57" s="64" t="s">
        <v>102</v>
      </c>
      <c r="I57" s="64" t="s">
        <v>131</v>
      </c>
      <c r="J57" s="64" t="s">
        <v>343</v>
      </c>
      <c r="K57" s="64" t="s">
        <v>358</v>
      </c>
      <c r="L57" s="65">
        <v>700000</v>
      </c>
      <c r="M57" s="65">
        <v>595000</v>
      </c>
      <c r="N57" s="64">
        <v>2022</v>
      </c>
      <c r="O57" s="64">
        <v>2027</v>
      </c>
      <c r="P57" s="64"/>
      <c r="Q57" s="64"/>
      <c r="R57" s="64"/>
      <c r="S57" s="64"/>
      <c r="T57" s="64"/>
      <c r="U57" s="64"/>
      <c r="V57" s="64"/>
      <c r="W57" s="64"/>
      <c r="X57" s="64"/>
      <c r="Y57" s="64" t="s">
        <v>122</v>
      </c>
      <c r="Z57" s="63" t="s">
        <v>121</v>
      </c>
    </row>
    <row r="58" spans="1:26" s="17" customFormat="1" ht="96" x14ac:dyDescent="0.25">
      <c r="A58" s="99">
        <v>54</v>
      </c>
      <c r="B58" s="64" t="s">
        <v>337</v>
      </c>
      <c r="C58" s="64" t="s">
        <v>338</v>
      </c>
      <c r="D58" s="64">
        <v>71006079</v>
      </c>
      <c r="E58" s="64" t="s">
        <v>413</v>
      </c>
      <c r="F58" s="64">
        <v>650053672</v>
      </c>
      <c r="G58" s="64" t="s">
        <v>359</v>
      </c>
      <c r="H58" s="64" t="s">
        <v>102</v>
      </c>
      <c r="I58" s="64" t="s">
        <v>131</v>
      </c>
      <c r="J58" s="64" t="s">
        <v>343</v>
      </c>
      <c r="K58" s="64" t="s">
        <v>360</v>
      </c>
      <c r="L58" s="65">
        <v>500000</v>
      </c>
      <c r="M58" s="65">
        <v>425000</v>
      </c>
      <c r="N58" s="64">
        <v>2022</v>
      </c>
      <c r="O58" s="64">
        <v>2027</v>
      </c>
      <c r="P58" s="64"/>
      <c r="Q58" s="64" t="s">
        <v>126</v>
      </c>
      <c r="R58" s="64"/>
      <c r="S58" s="64"/>
      <c r="T58" s="64"/>
      <c r="U58" s="64"/>
      <c r="V58" s="64" t="s">
        <v>126</v>
      </c>
      <c r="W58" s="64"/>
      <c r="X58" s="64" t="s">
        <v>126</v>
      </c>
      <c r="Y58" s="64" t="s">
        <v>212</v>
      </c>
      <c r="Z58" s="63" t="s">
        <v>121</v>
      </c>
    </row>
    <row r="59" spans="1:26" ht="120" x14ac:dyDescent="0.25">
      <c r="A59" s="99">
        <v>55</v>
      </c>
      <c r="B59" s="64" t="s">
        <v>337</v>
      </c>
      <c r="C59" s="64" t="s">
        <v>338</v>
      </c>
      <c r="D59" s="64">
        <v>71006079</v>
      </c>
      <c r="E59" s="64" t="s">
        <v>413</v>
      </c>
      <c r="F59" s="64">
        <v>650053672</v>
      </c>
      <c r="G59" s="64" t="s">
        <v>361</v>
      </c>
      <c r="H59" s="64" t="s">
        <v>102</v>
      </c>
      <c r="I59" s="64" t="s">
        <v>131</v>
      </c>
      <c r="J59" s="64" t="s">
        <v>343</v>
      </c>
      <c r="K59" s="64" t="s">
        <v>362</v>
      </c>
      <c r="L59" s="65">
        <v>6000000</v>
      </c>
      <c r="M59" s="65">
        <v>5100000</v>
      </c>
      <c r="N59" s="64">
        <v>2022</v>
      </c>
      <c r="O59" s="64">
        <v>2027</v>
      </c>
      <c r="P59" s="64"/>
      <c r="Q59" s="64"/>
      <c r="R59" s="64"/>
      <c r="S59" s="64"/>
      <c r="T59" s="64"/>
      <c r="U59" s="64"/>
      <c r="V59" s="64" t="s">
        <v>126</v>
      </c>
      <c r="W59" s="64"/>
      <c r="X59" s="64"/>
      <c r="Y59" s="64" t="s">
        <v>356</v>
      </c>
      <c r="Z59" s="63" t="s">
        <v>121</v>
      </c>
    </row>
    <row r="60" spans="1:26" ht="96" x14ac:dyDescent="0.25">
      <c r="A60" s="99">
        <v>56</v>
      </c>
      <c r="B60" s="64" t="s">
        <v>337</v>
      </c>
      <c r="C60" s="64" t="s">
        <v>338</v>
      </c>
      <c r="D60" s="64">
        <v>71006079</v>
      </c>
      <c r="E60" s="64" t="s">
        <v>413</v>
      </c>
      <c r="F60" s="64">
        <v>650053672</v>
      </c>
      <c r="G60" s="64" t="s">
        <v>363</v>
      </c>
      <c r="H60" s="64" t="s">
        <v>102</v>
      </c>
      <c r="I60" s="64" t="s">
        <v>131</v>
      </c>
      <c r="J60" s="64" t="s">
        <v>343</v>
      </c>
      <c r="K60" s="64" t="s">
        <v>364</v>
      </c>
      <c r="L60" s="65">
        <v>2500000</v>
      </c>
      <c r="M60" s="65">
        <v>2125000</v>
      </c>
      <c r="N60" s="64">
        <v>2022</v>
      </c>
      <c r="O60" s="64">
        <v>2027</v>
      </c>
      <c r="P60" s="64"/>
      <c r="Q60" s="64"/>
      <c r="R60" s="64"/>
      <c r="S60" s="64"/>
      <c r="T60" s="64"/>
      <c r="U60" s="64"/>
      <c r="V60" s="64"/>
      <c r="W60" s="64"/>
      <c r="X60" s="64"/>
      <c r="Y60" s="64" t="s">
        <v>122</v>
      </c>
      <c r="Z60" s="63" t="s">
        <v>121</v>
      </c>
    </row>
    <row r="61" spans="1:26" ht="96" x14ac:dyDescent="0.25">
      <c r="A61" s="99">
        <v>57</v>
      </c>
      <c r="B61" s="64" t="s">
        <v>337</v>
      </c>
      <c r="C61" s="64" t="s">
        <v>338</v>
      </c>
      <c r="D61" s="64">
        <v>71006079</v>
      </c>
      <c r="E61" s="64" t="s">
        <v>413</v>
      </c>
      <c r="F61" s="64">
        <v>650053672</v>
      </c>
      <c r="G61" s="64" t="s">
        <v>365</v>
      </c>
      <c r="H61" s="64" t="s">
        <v>102</v>
      </c>
      <c r="I61" s="64" t="s">
        <v>131</v>
      </c>
      <c r="J61" s="64" t="s">
        <v>343</v>
      </c>
      <c r="K61" s="64" t="s">
        <v>366</v>
      </c>
      <c r="L61" s="65">
        <v>47000000</v>
      </c>
      <c r="M61" s="65">
        <v>39950000</v>
      </c>
      <c r="N61" s="64">
        <v>2022</v>
      </c>
      <c r="O61" s="64">
        <v>2027</v>
      </c>
      <c r="P61" s="64"/>
      <c r="Q61" s="64"/>
      <c r="R61" s="64"/>
      <c r="S61" s="64"/>
      <c r="T61" s="64"/>
      <c r="U61" s="64"/>
      <c r="V61" s="64" t="s">
        <v>126</v>
      </c>
      <c r="W61" s="64"/>
      <c r="X61" s="64"/>
      <c r="Y61" s="64" t="s">
        <v>356</v>
      </c>
      <c r="Z61" s="63" t="s">
        <v>121</v>
      </c>
    </row>
    <row r="62" spans="1:26" ht="96" x14ac:dyDescent="0.25">
      <c r="A62" s="99">
        <v>58</v>
      </c>
      <c r="B62" s="64" t="s">
        <v>337</v>
      </c>
      <c r="C62" s="64" t="s">
        <v>338</v>
      </c>
      <c r="D62" s="64">
        <v>71006079</v>
      </c>
      <c r="E62" s="64" t="s">
        <v>413</v>
      </c>
      <c r="F62" s="64">
        <v>650053672</v>
      </c>
      <c r="G62" s="64" t="s">
        <v>367</v>
      </c>
      <c r="H62" s="64" t="s">
        <v>102</v>
      </c>
      <c r="I62" s="64" t="s">
        <v>131</v>
      </c>
      <c r="J62" s="64" t="s">
        <v>343</v>
      </c>
      <c r="K62" s="64" t="s">
        <v>368</v>
      </c>
      <c r="L62" s="65">
        <v>1500000</v>
      </c>
      <c r="M62" s="65">
        <v>1275000</v>
      </c>
      <c r="N62" s="64">
        <v>2022</v>
      </c>
      <c r="O62" s="64">
        <v>2027</v>
      </c>
      <c r="P62" s="64"/>
      <c r="Q62" s="64"/>
      <c r="R62" s="64"/>
      <c r="S62" s="64"/>
      <c r="T62" s="64"/>
      <c r="U62" s="64"/>
      <c r="V62" s="64" t="s">
        <v>126</v>
      </c>
      <c r="W62" s="64"/>
      <c r="X62" s="64"/>
      <c r="Y62" s="64" t="s">
        <v>122</v>
      </c>
      <c r="Z62" s="63" t="s">
        <v>121</v>
      </c>
    </row>
    <row r="63" spans="1:26" ht="96" x14ac:dyDescent="0.25">
      <c r="A63" s="99">
        <v>59</v>
      </c>
      <c r="B63" s="64" t="s">
        <v>337</v>
      </c>
      <c r="C63" s="64" t="s">
        <v>338</v>
      </c>
      <c r="D63" s="64">
        <v>71006079</v>
      </c>
      <c r="E63" s="64" t="s">
        <v>413</v>
      </c>
      <c r="F63" s="64">
        <v>650053672</v>
      </c>
      <c r="G63" s="64" t="s">
        <v>369</v>
      </c>
      <c r="H63" s="64" t="s">
        <v>102</v>
      </c>
      <c r="I63" s="64" t="s">
        <v>131</v>
      </c>
      <c r="J63" s="64" t="s">
        <v>343</v>
      </c>
      <c r="K63" s="64" t="s">
        <v>370</v>
      </c>
      <c r="L63" s="65">
        <v>40000000</v>
      </c>
      <c r="M63" s="65">
        <v>34000000</v>
      </c>
      <c r="N63" s="64">
        <v>2022</v>
      </c>
      <c r="O63" s="64">
        <v>2027</v>
      </c>
      <c r="P63" s="64"/>
      <c r="Q63" s="64"/>
      <c r="R63" s="64"/>
      <c r="S63" s="64"/>
      <c r="T63" s="64"/>
      <c r="U63" s="64"/>
      <c r="V63" s="64" t="s">
        <v>126</v>
      </c>
      <c r="W63" s="64"/>
      <c r="X63" s="64"/>
      <c r="Y63" s="64" t="s">
        <v>356</v>
      </c>
      <c r="Z63" s="63" t="s">
        <v>121</v>
      </c>
    </row>
    <row r="64" spans="1:26" ht="96" x14ac:dyDescent="0.25">
      <c r="A64" s="99">
        <v>60</v>
      </c>
      <c r="B64" s="64" t="s">
        <v>337</v>
      </c>
      <c r="C64" s="64" t="s">
        <v>338</v>
      </c>
      <c r="D64" s="64">
        <v>71006079</v>
      </c>
      <c r="E64" s="64" t="s">
        <v>413</v>
      </c>
      <c r="F64" s="64">
        <v>650053672</v>
      </c>
      <c r="G64" s="64" t="s">
        <v>371</v>
      </c>
      <c r="H64" s="64" t="s">
        <v>102</v>
      </c>
      <c r="I64" s="64" t="s">
        <v>131</v>
      </c>
      <c r="J64" s="64" t="s">
        <v>343</v>
      </c>
      <c r="K64" s="64" t="s">
        <v>372</v>
      </c>
      <c r="L64" s="65">
        <v>2000000</v>
      </c>
      <c r="M64" s="65">
        <v>1700000</v>
      </c>
      <c r="N64" s="64">
        <v>2022</v>
      </c>
      <c r="O64" s="64">
        <v>2027</v>
      </c>
      <c r="P64" s="64"/>
      <c r="Q64" s="64"/>
      <c r="R64" s="64"/>
      <c r="S64" s="64"/>
      <c r="T64" s="64"/>
      <c r="U64" s="64"/>
      <c r="V64" s="64" t="s">
        <v>126</v>
      </c>
      <c r="W64" s="64"/>
      <c r="X64" s="64"/>
      <c r="Y64" s="64" t="s">
        <v>122</v>
      </c>
      <c r="Z64" s="63" t="s">
        <v>121</v>
      </c>
    </row>
    <row r="65" spans="1:26" ht="96" x14ac:dyDescent="0.25">
      <c r="A65" s="99">
        <v>61</v>
      </c>
      <c r="B65" s="64" t="s">
        <v>337</v>
      </c>
      <c r="C65" s="64" t="s">
        <v>338</v>
      </c>
      <c r="D65" s="64">
        <v>71006079</v>
      </c>
      <c r="E65" s="64" t="s">
        <v>413</v>
      </c>
      <c r="F65" s="64">
        <v>650053672</v>
      </c>
      <c r="G65" s="64" t="s">
        <v>373</v>
      </c>
      <c r="H65" s="64" t="s">
        <v>102</v>
      </c>
      <c r="I65" s="64" t="s">
        <v>131</v>
      </c>
      <c r="J65" s="64" t="s">
        <v>343</v>
      </c>
      <c r="K65" s="64" t="s">
        <v>374</v>
      </c>
      <c r="L65" s="65">
        <v>2500000</v>
      </c>
      <c r="M65" s="65">
        <v>2125000</v>
      </c>
      <c r="N65" s="64">
        <v>2022</v>
      </c>
      <c r="O65" s="64">
        <v>2027</v>
      </c>
      <c r="P65" s="64"/>
      <c r="Q65" s="64"/>
      <c r="R65" s="64" t="s">
        <v>126</v>
      </c>
      <c r="S65" s="64"/>
      <c r="T65" s="64"/>
      <c r="U65" s="64"/>
      <c r="V65" s="64"/>
      <c r="W65" s="64" t="s">
        <v>126</v>
      </c>
      <c r="X65" s="64" t="s">
        <v>126</v>
      </c>
      <c r="Y65" s="64" t="s">
        <v>122</v>
      </c>
      <c r="Z65" s="63" t="s">
        <v>121</v>
      </c>
    </row>
    <row r="66" spans="1:26" ht="96" x14ac:dyDescent="0.25">
      <c r="A66" s="99">
        <v>62</v>
      </c>
      <c r="B66" s="64" t="s">
        <v>337</v>
      </c>
      <c r="C66" s="64" t="s">
        <v>338</v>
      </c>
      <c r="D66" s="64">
        <v>71006079</v>
      </c>
      <c r="E66" s="64" t="s">
        <v>413</v>
      </c>
      <c r="F66" s="64">
        <v>650053672</v>
      </c>
      <c r="G66" s="64" t="s">
        <v>375</v>
      </c>
      <c r="H66" s="64" t="s">
        <v>102</v>
      </c>
      <c r="I66" s="64" t="s">
        <v>131</v>
      </c>
      <c r="J66" s="64" t="s">
        <v>343</v>
      </c>
      <c r="K66" s="64" t="s">
        <v>376</v>
      </c>
      <c r="L66" s="65">
        <v>1500000</v>
      </c>
      <c r="M66" s="65">
        <v>1275000</v>
      </c>
      <c r="N66" s="64">
        <v>2022</v>
      </c>
      <c r="O66" s="64">
        <v>2027</v>
      </c>
      <c r="P66" s="64"/>
      <c r="Q66" s="64"/>
      <c r="R66" s="64"/>
      <c r="S66" s="64"/>
      <c r="T66" s="64"/>
      <c r="U66" s="64"/>
      <c r="V66" s="64"/>
      <c r="W66" s="64"/>
      <c r="X66" s="64"/>
      <c r="Y66" s="64" t="s">
        <v>122</v>
      </c>
      <c r="Z66" s="63" t="s">
        <v>121</v>
      </c>
    </row>
    <row r="67" spans="1:26" ht="96" x14ac:dyDescent="0.25">
      <c r="A67" s="99">
        <v>63</v>
      </c>
      <c r="B67" s="64" t="s">
        <v>337</v>
      </c>
      <c r="C67" s="64" t="s">
        <v>338</v>
      </c>
      <c r="D67" s="64">
        <v>71006079</v>
      </c>
      <c r="E67" s="64" t="s">
        <v>413</v>
      </c>
      <c r="F67" s="64">
        <v>650053672</v>
      </c>
      <c r="G67" s="64" t="s">
        <v>377</v>
      </c>
      <c r="H67" s="64" t="s">
        <v>102</v>
      </c>
      <c r="I67" s="64" t="s">
        <v>131</v>
      </c>
      <c r="J67" s="64" t="s">
        <v>343</v>
      </c>
      <c r="K67" s="64" t="s">
        <v>374</v>
      </c>
      <c r="L67" s="65">
        <v>4500000</v>
      </c>
      <c r="M67" s="65">
        <v>3825000</v>
      </c>
      <c r="N67" s="64">
        <v>2022</v>
      </c>
      <c r="O67" s="64">
        <v>2027</v>
      </c>
      <c r="P67" s="64"/>
      <c r="Q67" s="64"/>
      <c r="R67" s="64" t="s">
        <v>126</v>
      </c>
      <c r="S67" s="64"/>
      <c r="T67" s="64"/>
      <c r="U67" s="64"/>
      <c r="V67" s="64" t="s">
        <v>126</v>
      </c>
      <c r="W67" s="64"/>
      <c r="X67" s="64"/>
      <c r="Y67" s="64" t="s">
        <v>212</v>
      </c>
      <c r="Z67" s="63" t="s">
        <v>121</v>
      </c>
    </row>
    <row r="68" spans="1:26" ht="96" x14ac:dyDescent="0.25">
      <c r="A68" s="99">
        <v>64</v>
      </c>
      <c r="B68" s="64" t="s">
        <v>337</v>
      </c>
      <c r="C68" s="64" t="s">
        <v>338</v>
      </c>
      <c r="D68" s="64">
        <v>71006079</v>
      </c>
      <c r="E68" s="64" t="s">
        <v>413</v>
      </c>
      <c r="F68" s="64">
        <v>650053672</v>
      </c>
      <c r="G68" s="64" t="s">
        <v>378</v>
      </c>
      <c r="H68" s="64" t="s">
        <v>102</v>
      </c>
      <c r="I68" s="64" t="s">
        <v>131</v>
      </c>
      <c r="J68" s="64" t="s">
        <v>348</v>
      </c>
      <c r="K68" s="64" t="s">
        <v>379</v>
      </c>
      <c r="L68" s="65">
        <v>7500000</v>
      </c>
      <c r="M68" s="65">
        <v>6375000</v>
      </c>
      <c r="N68" s="64">
        <v>2021</v>
      </c>
      <c r="O68" s="64">
        <v>2027</v>
      </c>
      <c r="P68" s="64"/>
      <c r="Q68" s="64"/>
      <c r="R68" s="64"/>
      <c r="S68" s="64"/>
      <c r="T68" s="64"/>
      <c r="U68" s="64"/>
      <c r="V68" s="64"/>
      <c r="W68" s="64"/>
      <c r="X68" s="64"/>
      <c r="Y68" s="64" t="s">
        <v>212</v>
      </c>
      <c r="Z68" s="63" t="s">
        <v>121</v>
      </c>
    </row>
    <row r="69" spans="1:26" ht="96" x14ac:dyDescent="0.25">
      <c r="A69" s="99">
        <v>65</v>
      </c>
      <c r="B69" s="64" t="s">
        <v>337</v>
      </c>
      <c r="C69" s="64" t="s">
        <v>338</v>
      </c>
      <c r="D69" s="64">
        <v>71006079</v>
      </c>
      <c r="E69" s="64" t="s">
        <v>413</v>
      </c>
      <c r="F69" s="64">
        <v>650053672</v>
      </c>
      <c r="G69" s="64" t="s">
        <v>380</v>
      </c>
      <c r="H69" s="64" t="s">
        <v>102</v>
      </c>
      <c r="I69" s="64" t="s">
        <v>131</v>
      </c>
      <c r="J69" s="64" t="s">
        <v>348</v>
      </c>
      <c r="K69" s="64" t="s">
        <v>381</v>
      </c>
      <c r="L69" s="65">
        <v>1200000</v>
      </c>
      <c r="M69" s="65">
        <v>1020000</v>
      </c>
      <c r="N69" s="64">
        <v>2021</v>
      </c>
      <c r="O69" s="64">
        <v>2026</v>
      </c>
      <c r="P69" s="64"/>
      <c r="Q69" s="64"/>
      <c r="R69" s="64"/>
      <c r="S69" s="64"/>
      <c r="T69" s="64"/>
      <c r="U69" s="64"/>
      <c r="V69" s="64"/>
      <c r="W69" s="64"/>
      <c r="X69" s="64"/>
      <c r="Y69" s="64" t="s">
        <v>212</v>
      </c>
      <c r="Z69" s="63" t="s">
        <v>121</v>
      </c>
    </row>
    <row r="70" spans="1:26" ht="96" x14ac:dyDescent="0.25">
      <c r="A70" s="99">
        <v>66</v>
      </c>
      <c r="B70" s="64" t="s">
        <v>337</v>
      </c>
      <c r="C70" s="64" t="s">
        <v>338</v>
      </c>
      <c r="D70" s="64">
        <v>71006079</v>
      </c>
      <c r="E70" s="64" t="s">
        <v>413</v>
      </c>
      <c r="F70" s="64">
        <v>650053672</v>
      </c>
      <c r="G70" s="64" t="s">
        <v>382</v>
      </c>
      <c r="H70" s="64" t="s">
        <v>102</v>
      </c>
      <c r="I70" s="64" t="s">
        <v>131</v>
      </c>
      <c r="J70" s="64" t="s">
        <v>348</v>
      </c>
      <c r="K70" s="64" t="s">
        <v>383</v>
      </c>
      <c r="L70" s="65">
        <v>2000000</v>
      </c>
      <c r="M70" s="65">
        <v>1700000</v>
      </c>
      <c r="N70" s="64">
        <v>2021</v>
      </c>
      <c r="O70" s="64">
        <v>2026</v>
      </c>
      <c r="P70" s="64"/>
      <c r="Q70" s="64"/>
      <c r="R70" s="64" t="s">
        <v>126</v>
      </c>
      <c r="S70" s="64"/>
      <c r="T70" s="64"/>
      <c r="U70" s="64"/>
      <c r="V70" s="64" t="s">
        <v>126</v>
      </c>
      <c r="W70" s="64"/>
      <c r="X70" s="64"/>
      <c r="Y70" s="64" t="s">
        <v>122</v>
      </c>
      <c r="Z70" s="63" t="s">
        <v>121</v>
      </c>
    </row>
    <row r="71" spans="1:26" ht="96" x14ac:dyDescent="0.25">
      <c r="A71" s="99">
        <v>67</v>
      </c>
      <c r="B71" s="64" t="s">
        <v>337</v>
      </c>
      <c r="C71" s="64" t="s">
        <v>338</v>
      </c>
      <c r="D71" s="64">
        <v>71006079</v>
      </c>
      <c r="E71" s="64" t="s">
        <v>413</v>
      </c>
      <c r="F71" s="64">
        <v>650053672</v>
      </c>
      <c r="G71" s="64" t="s">
        <v>384</v>
      </c>
      <c r="H71" s="64" t="s">
        <v>102</v>
      </c>
      <c r="I71" s="64" t="s">
        <v>131</v>
      </c>
      <c r="J71" s="64" t="s">
        <v>348</v>
      </c>
      <c r="K71" s="64" t="s">
        <v>385</v>
      </c>
      <c r="L71" s="65">
        <v>1500000</v>
      </c>
      <c r="M71" s="65">
        <v>1275000</v>
      </c>
      <c r="N71" s="64">
        <v>2021</v>
      </c>
      <c r="O71" s="64">
        <v>2026</v>
      </c>
      <c r="P71" s="64"/>
      <c r="Q71" s="64"/>
      <c r="R71" s="64" t="s">
        <v>126</v>
      </c>
      <c r="S71" s="64"/>
      <c r="T71" s="64"/>
      <c r="U71" s="64"/>
      <c r="V71" s="64" t="s">
        <v>126</v>
      </c>
      <c r="W71" s="64"/>
      <c r="X71" s="64"/>
      <c r="Y71" s="64" t="s">
        <v>212</v>
      </c>
      <c r="Z71" s="63" t="s">
        <v>121</v>
      </c>
    </row>
    <row r="72" spans="1:26" ht="120" x14ac:dyDescent="0.25">
      <c r="A72" s="99">
        <v>68</v>
      </c>
      <c r="B72" s="64" t="s">
        <v>337</v>
      </c>
      <c r="C72" s="64" t="s">
        <v>338</v>
      </c>
      <c r="D72" s="64">
        <v>71006079</v>
      </c>
      <c r="E72" s="64" t="s">
        <v>413</v>
      </c>
      <c r="F72" s="64">
        <v>650053672</v>
      </c>
      <c r="G72" s="64" t="s">
        <v>386</v>
      </c>
      <c r="H72" s="64" t="s">
        <v>102</v>
      </c>
      <c r="I72" s="64" t="s">
        <v>131</v>
      </c>
      <c r="J72" s="64" t="s">
        <v>348</v>
      </c>
      <c r="K72" s="64" t="s">
        <v>387</v>
      </c>
      <c r="L72" s="65">
        <v>2000000</v>
      </c>
      <c r="M72" s="65">
        <v>1700000</v>
      </c>
      <c r="N72" s="64">
        <v>2021</v>
      </c>
      <c r="O72" s="64">
        <v>2026</v>
      </c>
      <c r="P72" s="64"/>
      <c r="Q72" s="64" t="s">
        <v>126</v>
      </c>
      <c r="R72" s="64" t="s">
        <v>126</v>
      </c>
      <c r="S72" s="64"/>
      <c r="T72" s="64"/>
      <c r="U72" s="64"/>
      <c r="V72" s="64" t="s">
        <v>126</v>
      </c>
      <c r="W72" s="64" t="s">
        <v>126</v>
      </c>
      <c r="X72" s="64"/>
      <c r="Y72" s="64" t="s">
        <v>122</v>
      </c>
      <c r="Z72" s="63" t="s">
        <v>121</v>
      </c>
    </row>
    <row r="73" spans="1:26" ht="96" x14ac:dyDescent="0.25">
      <c r="A73" s="99">
        <v>69</v>
      </c>
      <c r="B73" s="64" t="s">
        <v>337</v>
      </c>
      <c r="C73" s="64" t="s">
        <v>338</v>
      </c>
      <c r="D73" s="64">
        <v>71006079</v>
      </c>
      <c r="E73" s="64" t="s">
        <v>413</v>
      </c>
      <c r="F73" s="64">
        <v>650053672</v>
      </c>
      <c r="G73" s="64" t="s">
        <v>388</v>
      </c>
      <c r="H73" s="64" t="s">
        <v>102</v>
      </c>
      <c r="I73" s="64" t="s">
        <v>131</v>
      </c>
      <c r="J73" s="64" t="s">
        <v>348</v>
      </c>
      <c r="K73" s="64" t="s">
        <v>364</v>
      </c>
      <c r="L73" s="65">
        <v>750000</v>
      </c>
      <c r="M73" s="65">
        <v>637500</v>
      </c>
      <c r="N73" s="64">
        <v>2021</v>
      </c>
      <c r="O73" s="64">
        <v>2027</v>
      </c>
      <c r="P73" s="64"/>
      <c r="Q73" s="64"/>
      <c r="R73" s="64"/>
      <c r="S73" s="64"/>
      <c r="T73" s="64"/>
      <c r="U73" s="64"/>
      <c r="V73" s="64"/>
      <c r="W73" s="64"/>
      <c r="X73" s="64"/>
      <c r="Y73" s="64" t="s">
        <v>122</v>
      </c>
      <c r="Z73" s="63" t="s">
        <v>121</v>
      </c>
    </row>
    <row r="74" spans="1:26" ht="96" x14ac:dyDescent="0.25">
      <c r="A74" s="99">
        <v>70</v>
      </c>
      <c r="B74" s="64" t="s">
        <v>337</v>
      </c>
      <c r="C74" s="64" t="s">
        <v>338</v>
      </c>
      <c r="D74" s="64">
        <v>71006079</v>
      </c>
      <c r="E74" s="64" t="s">
        <v>413</v>
      </c>
      <c r="F74" s="64">
        <v>650053672</v>
      </c>
      <c r="G74" s="64" t="s">
        <v>389</v>
      </c>
      <c r="H74" s="64" t="s">
        <v>102</v>
      </c>
      <c r="I74" s="64" t="s">
        <v>131</v>
      </c>
      <c r="J74" s="64" t="s">
        <v>348</v>
      </c>
      <c r="K74" s="64" t="s">
        <v>390</v>
      </c>
      <c r="L74" s="65">
        <v>60000000</v>
      </c>
      <c r="M74" s="65">
        <v>51000000</v>
      </c>
      <c r="N74" s="64">
        <v>2021</v>
      </c>
      <c r="O74" s="64">
        <v>2027</v>
      </c>
      <c r="P74" s="64" t="s">
        <v>126</v>
      </c>
      <c r="Q74" s="64" t="s">
        <v>126</v>
      </c>
      <c r="R74" s="64" t="s">
        <v>126</v>
      </c>
      <c r="S74" s="64" t="s">
        <v>126</v>
      </c>
      <c r="T74" s="64"/>
      <c r="U74" s="64" t="s">
        <v>126</v>
      </c>
      <c r="V74" s="64" t="s">
        <v>126</v>
      </c>
      <c r="W74" s="64" t="s">
        <v>126</v>
      </c>
      <c r="X74" s="64" t="s">
        <v>126</v>
      </c>
      <c r="Y74" s="64" t="s">
        <v>356</v>
      </c>
      <c r="Z74" s="63" t="s">
        <v>121</v>
      </c>
    </row>
    <row r="75" spans="1:26" ht="96" x14ac:dyDescent="0.25">
      <c r="A75" s="99">
        <v>71</v>
      </c>
      <c r="B75" s="64" t="s">
        <v>337</v>
      </c>
      <c r="C75" s="64" t="s">
        <v>338</v>
      </c>
      <c r="D75" s="64">
        <v>71006079</v>
      </c>
      <c r="E75" s="64" t="s">
        <v>413</v>
      </c>
      <c r="F75" s="64">
        <v>650053672</v>
      </c>
      <c r="G75" s="64" t="s">
        <v>391</v>
      </c>
      <c r="H75" s="64" t="s">
        <v>102</v>
      </c>
      <c r="I75" s="64" t="s">
        <v>131</v>
      </c>
      <c r="J75" s="64" t="s">
        <v>348</v>
      </c>
      <c r="K75" s="64" t="s">
        <v>392</v>
      </c>
      <c r="L75" s="65">
        <v>2000000</v>
      </c>
      <c r="M75" s="65">
        <v>1700000</v>
      </c>
      <c r="N75" s="64">
        <v>2021</v>
      </c>
      <c r="O75" s="64">
        <v>2027</v>
      </c>
      <c r="P75" s="64"/>
      <c r="Q75" s="64"/>
      <c r="R75" s="64"/>
      <c r="S75" s="64"/>
      <c r="T75" s="64"/>
      <c r="U75" s="64"/>
      <c r="V75" s="64" t="s">
        <v>126</v>
      </c>
      <c r="W75" s="64"/>
      <c r="X75" s="64"/>
      <c r="Y75" s="64" t="s">
        <v>212</v>
      </c>
      <c r="Z75" s="63" t="s">
        <v>121</v>
      </c>
    </row>
    <row r="76" spans="1:26" ht="96" x14ac:dyDescent="0.25">
      <c r="A76" s="99">
        <v>72</v>
      </c>
      <c r="B76" s="64" t="s">
        <v>337</v>
      </c>
      <c r="C76" s="64" t="s">
        <v>338</v>
      </c>
      <c r="D76" s="64">
        <v>71006079</v>
      </c>
      <c r="E76" s="64" t="s">
        <v>413</v>
      </c>
      <c r="F76" s="64">
        <v>650053672</v>
      </c>
      <c r="G76" s="64" t="s">
        <v>393</v>
      </c>
      <c r="H76" s="64" t="s">
        <v>102</v>
      </c>
      <c r="I76" s="64" t="s">
        <v>131</v>
      </c>
      <c r="J76" s="64" t="s">
        <v>348</v>
      </c>
      <c r="K76" s="64" t="s">
        <v>372</v>
      </c>
      <c r="L76" s="65">
        <v>3000000</v>
      </c>
      <c r="M76" s="65">
        <v>2550000</v>
      </c>
      <c r="N76" s="64">
        <v>2021</v>
      </c>
      <c r="O76" s="64">
        <v>2027</v>
      </c>
      <c r="P76" s="64" t="s">
        <v>126</v>
      </c>
      <c r="Q76" s="64"/>
      <c r="R76" s="64"/>
      <c r="S76" s="64"/>
      <c r="T76" s="64"/>
      <c r="U76" s="64"/>
      <c r="V76" s="64" t="s">
        <v>126</v>
      </c>
      <c r="W76" s="64"/>
      <c r="X76" s="64" t="s">
        <v>126</v>
      </c>
      <c r="Y76" s="64" t="s">
        <v>212</v>
      </c>
      <c r="Z76" s="63" t="s">
        <v>121</v>
      </c>
    </row>
    <row r="77" spans="1:26" ht="96" x14ac:dyDescent="0.25">
      <c r="A77" s="99">
        <v>73</v>
      </c>
      <c r="B77" s="64" t="s">
        <v>337</v>
      </c>
      <c r="C77" s="64" t="s">
        <v>338</v>
      </c>
      <c r="D77" s="64">
        <v>71006079</v>
      </c>
      <c r="E77" s="64" t="s">
        <v>413</v>
      </c>
      <c r="F77" s="64">
        <v>650053672</v>
      </c>
      <c r="G77" s="64" t="s">
        <v>394</v>
      </c>
      <c r="H77" s="64" t="s">
        <v>102</v>
      </c>
      <c r="I77" s="64" t="s">
        <v>131</v>
      </c>
      <c r="J77" s="64" t="s">
        <v>340</v>
      </c>
      <c r="K77" s="64" t="s">
        <v>395</v>
      </c>
      <c r="L77" s="65">
        <v>6500000</v>
      </c>
      <c r="M77" s="65">
        <v>5525000</v>
      </c>
      <c r="N77" s="64">
        <v>2021</v>
      </c>
      <c r="O77" s="64">
        <v>2027</v>
      </c>
      <c r="P77" s="64"/>
      <c r="Q77" s="64"/>
      <c r="R77" s="64"/>
      <c r="S77" s="64"/>
      <c r="T77" s="64"/>
      <c r="U77" s="64"/>
      <c r="V77" s="64" t="s">
        <v>126</v>
      </c>
      <c r="W77" s="64"/>
      <c r="X77" s="64"/>
      <c r="Y77" s="64" t="s">
        <v>122</v>
      </c>
      <c r="Z77" s="63" t="s">
        <v>121</v>
      </c>
    </row>
    <row r="78" spans="1:26" ht="96" x14ac:dyDescent="0.25">
      <c r="A78" s="99">
        <v>74</v>
      </c>
      <c r="B78" s="64" t="s">
        <v>337</v>
      </c>
      <c r="C78" s="64" t="s">
        <v>338</v>
      </c>
      <c r="D78" s="64">
        <v>71006079</v>
      </c>
      <c r="E78" s="64" t="s">
        <v>413</v>
      </c>
      <c r="F78" s="64">
        <v>650053672</v>
      </c>
      <c r="G78" s="64" t="s">
        <v>396</v>
      </c>
      <c r="H78" s="64" t="s">
        <v>102</v>
      </c>
      <c r="I78" s="64" t="s">
        <v>131</v>
      </c>
      <c r="J78" s="64" t="s">
        <v>348</v>
      </c>
      <c r="K78" s="64" t="s">
        <v>397</v>
      </c>
      <c r="L78" s="65">
        <v>60000000</v>
      </c>
      <c r="M78" s="65">
        <v>51000000</v>
      </c>
      <c r="N78" s="64">
        <v>2021</v>
      </c>
      <c r="O78" s="64">
        <v>2027</v>
      </c>
      <c r="P78" s="64"/>
      <c r="Q78" s="64"/>
      <c r="R78" s="64"/>
      <c r="S78" s="64"/>
      <c r="T78" s="64"/>
      <c r="U78" s="64"/>
      <c r="V78" s="64" t="s">
        <v>126</v>
      </c>
      <c r="W78" s="64"/>
      <c r="X78" s="64"/>
      <c r="Y78" s="64" t="s">
        <v>212</v>
      </c>
      <c r="Z78" s="63" t="s">
        <v>121</v>
      </c>
    </row>
    <row r="79" spans="1:26" ht="96" x14ac:dyDescent="0.25">
      <c r="A79" s="99">
        <v>75</v>
      </c>
      <c r="B79" s="64" t="s">
        <v>337</v>
      </c>
      <c r="C79" s="64" t="s">
        <v>338</v>
      </c>
      <c r="D79" s="64">
        <v>71006079</v>
      </c>
      <c r="E79" s="64" t="s">
        <v>413</v>
      </c>
      <c r="F79" s="64">
        <v>650053672</v>
      </c>
      <c r="G79" s="64" t="s">
        <v>398</v>
      </c>
      <c r="H79" s="64" t="s">
        <v>102</v>
      </c>
      <c r="I79" s="64" t="s">
        <v>131</v>
      </c>
      <c r="J79" s="64" t="s">
        <v>348</v>
      </c>
      <c r="K79" s="64" t="s">
        <v>399</v>
      </c>
      <c r="L79" s="65">
        <v>4500000</v>
      </c>
      <c r="M79" s="65">
        <v>3825000</v>
      </c>
      <c r="N79" s="64">
        <v>2021</v>
      </c>
      <c r="O79" s="64">
        <v>2027</v>
      </c>
      <c r="P79" s="64"/>
      <c r="Q79" s="64"/>
      <c r="R79" s="64"/>
      <c r="S79" s="64"/>
      <c r="T79" s="64"/>
      <c r="U79" s="64"/>
      <c r="V79" s="64"/>
      <c r="W79" s="64"/>
      <c r="X79" s="64"/>
      <c r="Y79" s="64" t="s">
        <v>212</v>
      </c>
      <c r="Z79" s="63" t="s">
        <v>121</v>
      </c>
    </row>
    <row r="80" spans="1:26" ht="96" x14ac:dyDescent="0.25">
      <c r="A80" s="99">
        <v>76</v>
      </c>
      <c r="B80" s="64" t="s">
        <v>337</v>
      </c>
      <c r="C80" s="64" t="s">
        <v>338</v>
      </c>
      <c r="D80" s="64">
        <v>71006079</v>
      </c>
      <c r="E80" s="64" t="s">
        <v>413</v>
      </c>
      <c r="F80" s="64">
        <v>650053672</v>
      </c>
      <c r="G80" s="64" t="s">
        <v>400</v>
      </c>
      <c r="H80" s="64" t="s">
        <v>102</v>
      </c>
      <c r="I80" s="64" t="s">
        <v>131</v>
      </c>
      <c r="J80" s="64" t="s">
        <v>340</v>
      </c>
      <c r="K80" s="64" t="s">
        <v>401</v>
      </c>
      <c r="L80" s="65">
        <v>900000</v>
      </c>
      <c r="M80" s="65">
        <v>765000</v>
      </c>
      <c r="N80" s="64">
        <v>2021</v>
      </c>
      <c r="O80" s="64">
        <v>2027</v>
      </c>
      <c r="P80" s="64"/>
      <c r="Q80" s="64"/>
      <c r="R80" s="64"/>
      <c r="S80" s="64"/>
      <c r="T80" s="64"/>
      <c r="U80" s="64"/>
      <c r="V80" s="64"/>
      <c r="W80" s="64"/>
      <c r="X80" s="64"/>
      <c r="Y80" s="64" t="s">
        <v>212</v>
      </c>
      <c r="Z80" s="63" t="s">
        <v>121</v>
      </c>
    </row>
    <row r="81" spans="1:26" ht="96" x14ac:dyDescent="0.25">
      <c r="A81" s="99">
        <v>77</v>
      </c>
      <c r="B81" s="64" t="s">
        <v>337</v>
      </c>
      <c r="C81" s="64" t="s">
        <v>338</v>
      </c>
      <c r="D81" s="64">
        <v>71006079</v>
      </c>
      <c r="E81" s="64" t="s">
        <v>413</v>
      </c>
      <c r="F81" s="64">
        <v>650053672</v>
      </c>
      <c r="G81" s="64" t="s">
        <v>402</v>
      </c>
      <c r="H81" s="64" t="s">
        <v>102</v>
      </c>
      <c r="I81" s="64" t="s">
        <v>131</v>
      </c>
      <c r="J81" s="64" t="s">
        <v>343</v>
      </c>
      <c r="K81" s="64" t="s">
        <v>403</v>
      </c>
      <c r="L81" s="65">
        <v>50000000</v>
      </c>
      <c r="M81" s="65">
        <v>42500000</v>
      </c>
      <c r="N81" s="64">
        <v>2021</v>
      </c>
      <c r="O81" s="64">
        <v>2027</v>
      </c>
      <c r="P81" s="64"/>
      <c r="Q81" s="64"/>
      <c r="R81" s="64"/>
      <c r="S81" s="64"/>
      <c r="T81" s="64"/>
      <c r="U81" s="64" t="s">
        <v>126</v>
      </c>
      <c r="V81" s="64" t="s">
        <v>126</v>
      </c>
      <c r="W81" s="64" t="s">
        <v>126</v>
      </c>
      <c r="X81" s="64" t="s">
        <v>126</v>
      </c>
      <c r="Y81" s="64" t="s">
        <v>356</v>
      </c>
      <c r="Z81" s="63" t="s">
        <v>121</v>
      </c>
    </row>
    <row r="82" spans="1:26" ht="96" x14ac:dyDescent="0.25">
      <c r="A82" s="99">
        <v>78</v>
      </c>
      <c r="B82" s="64" t="s">
        <v>337</v>
      </c>
      <c r="C82" s="64" t="s">
        <v>338</v>
      </c>
      <c r="D82" s="64">
        <v>71006079</v>
      </c>
      <c r="E82" s="64" t="s">
        <v>413</v>
      </c>
      <c r="F82" s="64">
        <v>650053672</v>
      </c>
      <c r="G82" s="64" t="s">
        <v>404</v>
      </c>
      <c r="H82" s="64" t="s">
        <v>102</v>
      </c>
      <c r="I82" s="64" t="s">
        <v>131</v>
      </c>
      <c r="J82" s="64" t="s">
        <v>340</v>
      </c>
      <c r="K82" s="64" t="s">
        <v>405</v>
      </c>
      <c r="L82" s="65">
        <v>2000000</v>
      </c>
      <c r="M82" s="65">
        <v>1700000</v>
      </c>
      <c r="N82" s="64">
        <v>2021</v>
      </c>
      <c r="O82" s="64">
        <v>2027</v>
      </c>
      <c r="P82" s="64" t="s">
        <v>126</v>
      </c>
      <c r="Q82" s="64" t="s">
        <v>126</v>
      </c>
      <c r="R82" s="64"/>
      <c r="S82" s="64"/>
      <c r="T82" s="64"/>
      <c r="U82" s="64"/>
      <c r="V82" s="64" t="s">
        <v>126</v>
      </c>
      <c r="W82" s="64"/>
      <c r="X82" s="64" t="s">
        <v>126</v>
      </c>
      <c r="Y82" s="64" t="s">
        <v>122</v>
      </c>
      <c r="Z82" s="63" t="s">
        <v>121</v>
      </c>
    </row>
    <row r="83" spans="1:26" ht="96" x14ac:dyDescent="0.25">
      <c r="A83" s="99">
        <v>79</v>
      </c>
      <c r="B83" s="64" t="s">
        <v>337</v>
      </c>
      <c r="C83" s="64" t="s">
        <v>338</v>
      </c>
      <c r="D83" s="64">
        <v>71006079</v>
      </c>
      <c r="E83" s="64" t="s">
        <v>413</v>
      </c>
      <c r="F83" s="64">
        <v>650053672</v>
      </c>
      <c r="G83" s="64" t="s">
        <v>406</v>
      </c>
      <c r="H83" s="64" t="s">
        <v>102</v>
      </c>
      <c r="I83" s="64" t="s">
        <v>131</v>
      </c>
      <c r="J83" s="64" t="s">
        <v>340</v>
      </c>
      <c r="K83" s="64" t="s">
        <v>405</v>
      </c>
      <c r="L83" s="65">
        <v>2000000</v>
      </c>
      <c r="M83" s="65">
        <v>1700000</v>
      </c>
      <c r="N83" s="64">
        <v>2021</v>
      </c>
      <c r="O83" s="64">
        <v>2027</v>
      </c>
      <c r="P83" s="64" t="s">
        <v>126</v>
      </c>
      <c r="Q83" s="64" t="s">
        <v>126</v>
      </c>
      <c r="R83" s="64" t="s">
        <v>126</v>
      </c>
      <c r="S83" s="64"/>
      <c r="T83" s="64"/>
      <c r="U83" s="64"/>
      <c r="V83" s="64" t="s">
        <v>126</v>
      </c>
      <c r="W83" s="64"/>
      <c r="X83" s="64" t="s">
        <v>126</v>
      </c>
      <c r="Y83" s="64" t="s">
        <v>122</v>
      </c>
      <c r="Z83" s="63" t="s">
        <v>121</v>
      </c>
    </row>
    <row r="84" spans="1:26" ht="96" x14ac:dyDescent="0.25">
      <c r="A84" s="99">
        <v>80</v>
      </c>
      <c r="B84" s="64" t="s">
        <v>337</v>
      </c>
      <c r="C84" s="64" t="s">
        <v>338</v>
      </c>
      <c r="D84" s="64">
        <v>71006079</v>
      </c>
      <c r="E84" s="64" t="s">
        <v>413</v>
      </c>
      <c r="F84" s="64">
        <v>650053672</v>
      </c>
      <c r="G84" s="64" t="s">
        <v>407</v>
      </c>
      <c r="H84" s="64" t="s">
        <v>102</v>
      </c>
      <c r="I84" s="64" t="s">
        <v>131</v>
      </c>
      <c r="J84" s="64" t="s">
        <v>343</v>
      </c>
      <c r="K84" s="64" t="s">
        <v>408</v>
      </c>
      <c r="L84" s="65">
        <v>3000000</v>
      </c>
      <c r="M84" s="65">
        <v>2550000</v>
      </c>
      <c r="N84" s="64">
        <v>2022</v>
      </c>
      <c r="O84" s="64">
        <v>2027</v>
      </c>
      <c r="P84" s="64"/>
      <c r="Q84" s="64"/>
      <c r="R84" s="64"/>
      <c r="S84" s="64"/>
      <c r="T84" s="64"/>
      <c r="U84" s="64"/>
      <c r="V84" s="64"/>
      <c r="W84" s="64"/>
      <c r="X84" s="64"/>
      <c r="Y84" s="64" t="s">
        <v>122</v>
      </c>
      <c r="Z84" s="63" t="s">
        <v>121</v>
      </c>
    </row>
    <row r="85" spans="1:26" ht="96" x14ac:dyDescent="0.25">
      <c r="A85" s="99">
        <v>81</v>
      </c>
      <c r="B85" s="64" t="s">
        <v>337</v>
      </c>
      <c r="C85" s="64" t="s">
        <v>338</v>
      </c>
      <c r="D85" s="64">
        <v>71006079</v>
      </c>
      <c r="E85" s="64" t="s">
        <v>413</v>
      </c>
      <c r="F85" s="64">
        <v>650053672</v>
      </c>
      <c r="G85" s="64" t="s">
        <v>409</v>
      </c>
      <c r="H85" s="64" t="s">
        <v>102</v>
      </c>
      <c r="I85" s="64" t="s">
        <v>131</v>
      </c>
      <c r="J85" s="64" t="s">
        <v>343</v>
      </c>
      <c r="K85" s="64" t="s">
        <v>410</v>
      </c>
      <c r="L85" s="65">
        <v>10000000</v>
      </c>
      <c r="M85" s="65">
        <v>8500000</v>
      </c>
      <c r="N85" s="64">
        <v>2022</v>
      </c>
      <c r="O85" s="64">
        <v>2027</v>
      </c>
      <c r="P85" s="64"/>
      <c r="Q85" s="64"/>
      <c r="R85" s="64"/>
      <c r="S85" s="64"/>
      <c r="T85" s="64"/>
      <c r="U85" s="64"/>
      <c r="V85" s="64"/>
      <c r="W85" s="64"/>
      <c r="X85" s="64"/>
      <c r="Y85" s="64" t="s">
        <v>122</v>
      </c>
      <c r="Z85" s="63" t="s">
        <v>121</v>
      </c>
    </row>
    <row r="86" spans="1:26" ht="96" x14ac:dyDescent="0.25">
      <c r="A86" s="99">
        <v>82</v>
      </c>
      <c r="B86" s="64" t="s">
        <v>337</v>
      </c>
      <c r="C86" s="64" t="s">
        <v>338</v>
      </c>
      <c r="D86" s="64">
        <v>71006079</v>
      </c>
      <c r="E86" s="64" t="s">
        <v>413</v>
      </c>
      <c r="F86" s="64">
        <v>650053672</v>
      </c>
      <c r="G86" s="64" t="s">
        <v>411</v>
      </c>
      <c r="H86" s="64" t="s">
        <v>102</v>
      </c>
      <c r="I86" s="64" t="s">
        <v>131</v>
      </c>
      <c r="J86" s="64" t="s">
        <v>343</v>
      </c>
      <c r="K86" s="64" t="s">
        <v>351</v>
      </c>
      <c r="L86" s="65">
        <v>3000000</v>
      </c>
      <c r="M86" s="65">
        <v>2550000</v>
      </c>
      <c r="N86" s="64">
        <v>2022</v>
      </c>
      <c r="O86" s="64">
        <v>2027</v>
      </c>
      <c r="P86" s="64"/>
      <c r="Q86" s="64"/>
      <c r="R86" s="64"/>
      <c r="S86" s="64"/>
      <c r="T86" s="64"/>
      <c r="U86" s="64"/>
      <c r="V86" s="64"/>
      <c r="W86" s="64"/>
      <c r="X86" s="64"/>
      <c r="Y86" s="64" t="s">
        <v>122</v>
      </c>
      <c r="Z86" s="63" t="s">
        <v>121</v>
      </c>
    </row>
    <row r="87" spans="1:26" ht="96" x14ac:dyDescent="0.25">
      <c r="A87" s="99">
        <v>83</v>
      </c>
      <c r="B87" s="64" t="s">
        <v>337</v>
      </c>
      <c r="C87" s="64" t="s">
        <v>338</v>
      </c>
      <c r="D87" s="64">
        <v>71006079</v>
      </c>
      <c r="E87" s="64" t="s">
        <v>413</v>
      </c>
      <c r="F87" s="64">
        <v>650053672</v>
      </c>
      <c r="G87" s="64" t="s">
        <v>412</v>
      </c>
      <c r="H87" s="64" t="s">
        <v>102</v>
      </c>
      <c r="I87" s="64" t="s">
        <v>131</v>
      </c>
      <c r="J87" s="64" t="s">
        <v>343</v>
      </c>
      <c r="K87" s="64" t="s">
        <v>349</v>
      </c>
      <c r="L87" s="65">
        <v>700000</v>
      </c>
      <c r="M87" s="65">
        <v>595000</v>
      </c>
      <c r="N87" s="64">
        <v>2022</v>
      </c>
      <c r="O87" s="64">
        <v>2027</v>
      </c>
      <c r="P87" s="64" t="s">
        <v>126</v>
      </c>
      <c r="Q87" s="64" t="s">
        <v>126</v>
      </c>
      <c r="R87" s="64"/>
      <c r="S87" s="64" t="s">
        <v>126</v>
      </c>
      <c r="T87" s="64"/>
      <c r="U87" s="64"/>
      <c r="V87" s="64"/>
      <c r="W87" s="64"/>
      <c r="X87" s="64" t="s">
        <v>126</v>
      </c>
      <c r="Y87" s="64" t="s">
        <v>122</v>
      </c>
      <c r="Z87" s="63" t="s">
        <v>121</v>
      </c>
    </row>
    <row r="88" spans="1:26" s="81" customFormat="1" ht="240" x14ac:dyDescent="0.25">
      <c r="A88" s="99">
        <v>84</v>
      </c>
      <c r="B88" s="64" t="s">
        <v>625</v>
      </c>
      <c r="C88" s="64" t="s">
        <v>439</v>
      </c>
      <c r="D88" s="64">
        <v>70157341</v>
      </c>
      <c r="E88" s="64">
        <v>2506556</v>
      </c>
      <c r="F88" s="64">
        <v>600100880</v>
      </c>
      <c r="G88" s="64" t="s">
        <v>626</v>
      </c>
      <c r="H88" s="64" t="s">
        <v>102</v>
      </c>
      <c r="I88" s="64" t="s">
        <v>131</v>
      </c>
      <c r="J88" s="64" t="s">
        <v>627</v>
      </c>
      <c r="K88" s="64" t="s">
        <v>628</v>
      </c>
      <c r="L88" s="65">
        <v>19880000</v>
      </c>
      <c r="M88" s="65">
        <v>16898000</v>
      </c>
      <c r="N88" s="64">
        <v>2022</v>
      </c>
      <c r="O88" s="64">
        <v>2024</v>
      </c>
      <c r="P88" s="64"/>
      <c r="Q88" s="64" t="s">
        <v>126</v>
      </c>
      <c r="R88" s="64"/>
      <c r="S88" s="64" t="s">
        <v>126</v>
      </c>
      <c r="T88" s="64" t="s">
        <v>126</v>
      </c>
      <c r="U88" s="64"/>
      <c r="V88" s="64" t="s">
        <v>126</v>
      </c>
      <c r="W88" s="64" t="s">
        <v>126</v>
      </c>
      <c r="X88" s="64" t="s">
        <v>126</v>
      </c>
      <c r="Y88" s="64" t="s">
        <v>122</v>
      </c>
      <c r="Z88" s="63" t="s">
        <v>121</v>
      </c>
    </row>
    <row r="89" spans="1:26" ht="84" x14ac:dyDescent="0.25">
      <c r="A89" s="99">
        <v>85</v>
      </c>
      <c r="B89" s="73" t="s">
        <v>442</v>
      </c>
      <c r="C89" s="73" t="s">
        <v>443</v>
      </c>
      <c r="D89" s="73">
        <v>70991855</v>
      </c>
      <c r="E89" s="73">
        <v>102642249</v>
      </c>
      <c r="F89" s="73">
        <v>650047958</v>
      </c>
      <c r="G89" s="73" t="s">
        <v>444</v>
      </c>
      <c r="H89" s="117" t="s">
        <v>102</v>
      </c>
      <c r="I89" s="117" t="s">
        <v>131</v>
      </c>
      <c r="J89" s="117" t="s">
        <v>445</v>
      </c>
      <c r="K89" s="117" t="s">
        <v>446</v>
      </c>
      <c r="L89" s="78">
        <v>20000000</v>
      </c>
      <c r="M89" s="78">
        <v>17000000</v>
      </c>
      <c r="N89" s="73">
        <v>2022</v>
      </c>
      <c r="O89" s="73">
        <v>2026</v>
      </c>
      <c r="P89" s="73" t="s">
        <v>126</v>
      </c>
      <c r="Q89" s="73" t="s">
        <v>126</v>
      </c>
      <c r="R89" s="73" t="s">
        <v>126</v>
      </c>
      <c r="S89" s="73" t="s">
        <v>126</v>
      </c>
      <c r="T89" s="73" t="s">
        <v>126</v>
      </c>
      <c r="U89" s="73"/>
      <c r="V89" s="73" t="s">
        <v>126</v>
      </c>
      <c r="W89" s="73" t="s">
        <v>126</v>
      </c>
      <c r="X89" s="73" t="s">
        <v>126</v>
      </c>
      <c r="Y89" s="73" t="s">
        <v>122</v>
      </c>
      <c r="Z89" s="74" t="s">
        <v>121</v>
      </c>
    </row>
    <row r="90" spans="1:26" ht="84" x14ac:dyDescent="0.25">
      <c r="A90" s="99">
        <v>86</v>
      </c>
      <c r="B90" s="73" t="s">
        <v>442</v>
      </c>
      <c r="C90" s="73" t="s">
        <v>443</v>
      </c>
      <c r="D90" s="73">
        <v>70991855</v>
      </c>
      <c r="E90" s="73">
        <v>102642249</v>
      </c>
      <c r="F90" s="73">
        <v>650047958</v>
      </c>
      <c r="G90" s="73" t="s">
        <v>447</v>
      </c>
      <c r="H90" s="117" t="s">
        <v>102</v>
      </c>
      <c r="I90" s="117" t="s">
        <v>131</v>
      </c>
      <c r="J90" s="117" t="s">
        <v>445</v>
      </c>
      <c r="K90" s="117" t="s">
        <v>448</v>
      </c>
      <c r="L90" s="78">
        <v>8000000</v>
      </c>
      <c r="M90" s="78">
        <v>6800000</v>
      </c>
      <c r="N90" s="73">
        <v>2023</v>
      </c>
      <c r="O90" s="73">
        <v>2025</v>
      </c>
      <c r="P90" s="73" t="s">
        <v>126</v>
      </c>
      <c r="Q90" s="73" t="s">
        <v>126</v>
      </c>
      <c r="R90" s="73" t="s">
        <v>126</v>
      </c>
      <c r="S90" s="73" t="s">
        <v>126</v>
      </c>
      <c r="T90" s="73" t="s">
        <v>126</v>
      </c>
      <c r="U90" s="73"/>
      <c r="V90" s="73" t="s">
        <v>126</v>
      </c>
      <c r="W90" s="73" t="s">
        <v>126</v>
      </c>
      <c r="X90" s="73"/>
      <c r="Y90" s="73" t="s">
        <v>122</v>
      </c>
      <c r="Z90" s="74" t="s">
        <v>121</v>
      </c>
    </row>
    <row r="91" spans="1:26" ht="84" x14ac:dyDescent="0.25">
      <c r="A91" s="99">
        <v>87</v>
      </c>
      <c r="B91" s="73" t="s">
        <v>442</v>
      </c>
      <c r="C91" s="73" t="s">
        <v>443</v>
      </c>
      <c r="D91" s="73">
        <v>70991855</v>
      </c>
      <c r="E91" s="73">
        <v>102642249</v>
      </c>
      <c r="F91" s="73">
        <v>650047958</v>
      </c>
      <c r="G91" s="73" t="s">
        <v>449</v>
      </c>
      <c r="H91" s="117" t="s">
        <v>102</v>
      </c>
      <c r="I91" s="117" t="s">
        <v>131</v>
      </c>
      <c r="J91" s="117" t="s">
        <v>445</v>
      </c>
      <c r="K91" s="73" t="s">
        <v>450</v>
      </c>
      <c r="L91" s="78">
        <v>20000000</v>
      </c>
      <c r="M91" s="78">
        <v>17000000</v>
      </c>
      <c r="N91" s="73">
        <v>2025</v>
      </c>
      <c r="O91" s="73">
        <v>2027</v>
      </c>
      <c r="P91" s="73" t="s">
        <v>126</v>
      </c>
      <c r="Q91" s="73" t="s">
        <v>126</v>
      </c>
      <c r="R91" s="73" t="s">
        <v>126</v>
      </c>
      <c r="S91" s="73" t="s">
        <v>126</v>
      </c>
      <c r="T91" s="73" t="s">
        <v>126</v>
      </c>
      <c r="U91" s="73"/>
      <c r="V91" s="73" t="s">
        <v>126</v>
      </c>
      <c r="W91" s="73" t="s">
        <v>126</v>
      </c>
      <c r="X91" s="73" t="s">
        <v>126</v>
      </c>
      <c r="Y91" s="73" t="s">
        <v>122</v>
      </c>
      <c r="Z91" s="74" t="s">
        <v>121</v>
      </c>
    </row>
    <row r="92" spans="1:26" ht="84" x14ac:dyDescent="0.25">
      <c r="A92" s="99">
        <v>88</v>
      </c>
      <c r="B92" s="73" t="s">
        <v>442</v>
      </c>
      <c r="C92" s="73" t="s">
        <v>443</v>
      </c>
      <c r="D92" s="73">
        <v>70991855</v>
      </c>
      <c r="E92" s="73">
        <v>102642249</v>
      </c>
      <c r="F92" s="73">
        <v>650047958</v>
      </c>
      <c r="G92" s="73" t="s">
        <v>451</v>
      </c>
      <c r="H92" s="73" t="s">
        <v>102</v>
      </c>
      <c r="I92" s="73" t="s">
        <v>131</v>
      </c>
      <c r="J92" s="73" t="s">
        <v>445</v>
      </c>
      <c r="K92" s="73" t="s">
        <v>452</v>
      </c>
      <c r="L92" s="78">
        <v>40000000</v>
      </c>
      <c r="M92" s="78">
        <v>34000000</v>
      </c>
      <c r="N92" s="73">
        <v>2022</v>
      </c>
      <c r="O92" s="73">
        <v>2027</v>
      </c>
      <c r="P92" s="73" t="s">
        <v>126</v>
      </c>
      <c r="Q92" s="73"/>
      <c r="R92" s="73"/>
      <c r="S92" s="73"/>
      <c r="T92" s="73" t="s">
        <v>126</v>
      </c>
      <c r="U92" s="73"/>
      <c r="V92" s="73" t="s">
        <v>126</v>
      </c>
      <c r="W92" s="73" t="s">
        <v>126</v>
      </c>
      <c r="X92" s="73"/>
      <c r="Y92" s="73" t="s">
        <v>122</v>
      </c>
      <c r="Z92" s="74" t="s">
        <v>121</v>
      </c>
    </row>
    <row r="93" spans="1:26" ht="48" x14ac:dyDescent="0.25">
      <c r="A93" s="99">
        <v>89</v>
      </c>
      <c r="B93" s="94" t="s">
        <v>458</v>
      </c>
      <c r="C93" s="97" t="s">
        <v>454</v>
      </c>
      <c r="D93" s="97">
        <v>70989991</v>
      </c>
      <c r="E93" s="97">
        <v>2506432</v>
      </c>
      <c r="F93" s="97">
        <v>600100383</v>
      </c>
      <c r="G93" s="97" t="s">
        <v>459</v>
      </c>
      <c r="H93" s="97" t="s">
        <v>102</v>
      </c>
      <c r="I93" s="97" t="s">
        <v>131</v>
      </c>
      <c r="J93" s="97" t="s">
        <v>456</v>
      </c>
      <c r="K93" s="97" t="s">
        <v>460</v>
      </c>
      <c r="L93" s="112">
        <v>3000000</v>
      </c>
      <c r="M93" s="112">
        <f>L93/100*85</f>
        <v>2550000</v>
      </c>
      <c r="N93" s="97">
        <v>2021</v>
      </c>
      <c r="O93" s="97">
        <v>2027</v>
      </c>
      <c r="P93" s="97"/>
      <c r="Q93" s="97"/>
      <c r="R93" s="97"/>
      <c r="S93" s="97"/>
      <c r="T93" s="97"/>
      <c r="U93" s="97"/>
      <c r="V93" s="97"/>
      <c r="W93" s="97"/>
      <c r="X93" s="97"/>
      <c r="Y93" s="97" t="s">
        <v>122</v>
      </c>
      <c r="Z93" s="98" t="s">
        <v>461</v>
      </c>
    </row>
    <row r="94" spans="1:26" ht="48" x14ac:dyDescent="0.25">
      <c r="A94" s="99">
        <v>90</v>
      </c>
      <c r="B94" s="94" t="s">
        <v>458</v>
      </c>
      <c r="C94" s="73" t="s">
        <v>454</v>
      </c>
      <c r="D94" s="73">
        <v>70989991</v>
      </c>
      <c r="E94" s="73">
        <v>2506432</v>
      </c>
      <c r="F94" s="73">
        <v>600100383</v>
      </c>
      <c r="G94" s="73" t="s">
        <v>462</v>
      </c>
      <c r="H94" s="73" t="s">
        <v>102</v>
      </c>
      <c r="I94" s="73" t="s">
        <v>131</v>
      </c>
      <c r="J94" s="73" t="s">
        <v>456</v>
      </c>
      <c r="K94" s="73" t="s">
        <v>463</v>
      </c>
      <c r="L94" s="78">
        <v>1000000</v>
      </c>
      <c r="M94" s="112">
        <f t="shared" ref="M94:M96" si="4">L94/100*85</f>
        <v>850000</v>
      </c>
      <c r="N94" s="73">
        <v>2021</v>
      </c>
      <c r="O94" s="73">
        <v>2027</v>
      </c>
      <c r="P94" s="73" t="s">
        <v>126</v>
      </c>
      <c r="Q94" s="73" t="s">
        <v>126</v>
      </c>
      <c r="R94" s="73" t="s">
        <v>126</v>
      </c>
      <c r="S94" s="73" t="s">
        <v>126</v>
      </c>
      <c r="T94" s="73"/>
      <c r="U94" s="73"/>
      <c r="V94" s="73"/>
      <c r="W94" s="73" t="s">
        <v>126</v>
      </c>
      <c r="X94" s="73" t="s">
        <v>126</v>
      </c>
      <c r="Y94" s="73" t="s">
        <v>122</v>
      </c>
      <c r="Z94" s="74" t="s">
        <v>461</v>
      </c>
    </row>
    <row r="95" spans="1:26" ht="48" x14ac:dyDescent="0.25">
      <c r="A95" s="99">
        <v>91</v>
      </c>
      <c r="B95" s="94" t="s">
        <v>458</v>
      </c>
      <c r="C95" s="73" t="s">
        <v>454</v>
      </c>
      <c r="D95" s="73">
        <v>70989991</v>
      </c>
      <c r="E95" s="73">
        <v>2506432</v>
      </c>
      <c r="F95" s="73">
        <v>600100383</v>
      </c>
      <c r="G95" s="73" t="s">
        <v>464</v>
      </c>
      <c r="H95" s="73" t="s">
        <v>102</v>
      </c>
      <c r="I95" s="73" t="s">
        <v>131</v>
      </c>
      <c r="J95" s="73" t="s">
        <v>456</v>
      </c>
      <c r="K95" s="73" t="s">
        <v>465</v>
      </c>
      <c r="L95" s="78">
        <v>8000000</v>
      </c>
      <c r="M95" s="112">
        <f t="shared" si="4"/>
        <v>6800000</v>
      </c>
      <c r="N95" s="73">
        <v>2021</v>
      </c>
      <c r="O95" s="73">
        <v>2027</v>
      </c>
      <c r="P95" s="73"/>
      <c r="Q95" s="73"/>
      <c r="R95" s="73"/>
      <c r="S95" s="73"/>
      <c r="T95" s="73" t="s">
        <v>126</v>
      </c>
      <c r="U95" s="73"/>
      <c r="V95" s="73" t="s">
        <v>126</v>
      </c>
      <c r="W95" s="73"/>
      <c r="X95" s="73" t="s">
        <v>126</v>
      </c>
      <c r="Y95" s="73" t="s">
        <v>122</v>
      </c>
      <c r="Z95" s="74" t="s">
        <v>461</v>
      </c>
    </row>
    <row r="96" spans="1:26" ht="48" x14ac:dyDescent="0.25">
      <c r="A96" s="99">
        <v>92</v>
      </c>
      <c r="B96" s="94" t="s">
        <v>458</v>
      </c>
      <c r="C96" s="73" t="s">
        <v>454</v>
      </c>
      <c r="D96" s="73">
        <v>70989991</v>
      </c>
      <c r="E96" s="73">
        <v>2506432</v>
      </c>
      <c r="F96" s="73">
        <v>600100383</v>
      </c>
      <c r="G96" s="73" t="s">
        <v>466</v>
      </c>
      <c r="H96" s="73" t="s">
        <v>102</v>
      </c>
      <c r="I96" s="73" t="s">
        <v>131</v>
      </c>
      <c r="J96" s="73" t="s">
        <v>456</v>
      </c>
      <c r="K96" s="73" t="s">
        <v>467</v>
      </c>
      <c r="L96" s="78">
        <v>1000000</v>
      </c>
      <c r="M96" s="112">
        <f t="shared" si="4"/>
        <v>850000</v>
      </c>
      <c r="N96" s="73">
        <v>2021</v>
      </c>
      <c r="O96" s="73">
        <v>2027</v>
      </c>
      <c r="P96" s="73" t="s">
        <v>126</v>
      </c>
      <c r="Q96" s="73" t="s">
        <v>126</v>
      </c>
      <c r="R96" s="73" t="s">
        <v>126</v>
      </c>
      <c r="S96" s="73" t="s">
        <v>126</v>
      </c>
      <c r="T96" s="73"/>
      <c r="U96" s="73"/>
      <c r="V96" s="73" t="s">
        <v>126</v>
      </c>
      <c r="W96" s="73" t="s">
        <v>126</v>
      </c>
      <c r="X96" s="73" t="s">
        <v>126</v>
      </c>
      <c r="Y96" s="73" t="s">
        <v>468</v>
      </c>
      <c r="Z96" s="74" t="s">
        <v>461</v>
      </c>
    </row>
    <row r="97" spans="1:26" ht="36" x14ac:dyDescent="0.25">
      <c r="A97" s="99">
        <v>93</v>
      </c>
      <c r="B97" s="73" t="s">
        <v>509</v>
      </c>
      <c r="C97" s="73" t="s">
        <v>505</v>
      </c>
      <c r="D97" s="73">
        <v>61235059</v>
      </c>
      <c r="E97" s="73">
        <v>102642982</v>
      </c>
      <c r="F97" s="73">
        <v>600104788</v>
      </c>
      <c r="G97" s="73" t="s">
        <v>510</v>
      </c>
      <c r="H97" s="73" t="s">
        <v>102</v>
      </c>
      <c r="I97" s="73" t="s">
        <v>131</v>
      </c>
      <c r="J97" s="73" t="s">
        <v>507</v>
      </c>
      <c r="K97" s="73" t="s">
        <v>511</v>
      </c>
      <c r="L97" s="78">
        <v>25000000</v>
      </c>
      <c r="M97" s="78">
        <f>L97/100*85</f>
        <v>21250000</v>
      </c>
      <c r="N97" s="73">
        <v>2022</v>
      </c>
      <c r="O97" s="73">
        <v>2025</v>
      </c>
      <c r="P97" s="73" t="s">
        <v>126</v>
      </c>
      <c r="Q97" s="73" t="s">
        <v>126</v>
      </c>
      <c r="R97" s="73" t="s">
        <v>126</v>
      </c>
      <c r="S97" s="73"/>
      <c r="T97" s="73"/>
      <c r="U97" s="73"/>
      <c r="V97" s="73" t="s">
        <v>126</v>
      </c>
      <c r="W97" s="73" t="s">
        <v>126</v>
      </c>
      <c r="X97" s="73"/>
      <c r="Y97" s="73" t="s">
        <v>163</v>
      </c>
      <c r="Z97" s="74" t="s">
        <v>121</v>
      </c>
    </row>
    <row r="98" spans="1:26" ht="36" x14ac:dyDescent="0.25">
      <c r="A98" s="99">
        <v>94</v>
      </c>
      <c r="B98" s="73" t="s">
        <v>509</v>
      </c>
      <c r="C98" s="73" t="s">
        <v>505</v>
      </c>
      <c r="D98" s="73">
        <v>61235059</v>
      </c>
      <c r="E98" s="73">
        <v>102642982</v>
      </c>
      <c r="F98" s="73">
        <v>600104788</v>
      </c>
      <c r="G98" s="73" t="s">
        <v>512</v>
      </c>
      <c r="H98" s="73" t="s">
        <v>102</v>
      </c>
      <c r="I98" s="73" t="s">
        <v>131</v>
      </c>
      <c r="J98" s="73" t="s">
        <v>507</v>
      </c>
      <c r="K98" s="73" t="s">
        <v>513</v>
      </c>
      <c r="L98" s="78">
        <v>70000</v>
      </c>
      <c r="M98" s="78">
        <f>L98/100*85</f>
        <v>59500</v>
      </c>
      <c r="N98" s="73">
        <v>2022</v>
      </c>
      <c r="O98" s="73">
        <v>2022</v>
      </c>
      <c r="P98" s="73"/>
      <c r="Q98" s="73"/>
      <c r="R98" s="73"/>
      <c r="S98" s="73"/>
      <c r="T98" s="73"/>
      <c r="U98" s="73"/>
      <c r="V98" s="73"/>
      <c r="W98" s="73"/>
      <c r="X98" s="73"/>
      <c r="Y98" s="73" t="s">
        <v>141</v>
      </c>
      <c r="Z98" s="74" t="s">
        <v>121</v>
      </c>
    </row>
    <row r="99" spans="1:26" ht="84" x14ac:dyDescent="0.25">
      <c r="A99" s="99">
        <v>95</v>
      </c>
      <c r="B99" s="73" t="s">
        <v>514</v>
      </c>
      <c r="C99" s="73" t="s">
        <v>515</v>
      </c>
      <c r="D99" s="73">
        <v>75016176</v>
      </c>
      <c r="E99" s="73">
        <v>2506637</v>
      </c>
      <c r="F99" s="73">
        <v>600100464</v>
      </c>
      <c r="G99" s="73" t="s">
        <v>516</v>
      </c>
      <c r="H99" s="73" t="s">
        <v>130</v>
      </c>
      <c r="I99" s="73" t="s">
        <v>131</v>
      </c>
      <c r="J99" s="73" t="s">
        <v>517</v>
      </c>
      <c r="K99" s="73" t="s">
        <v>518</v>
      </c>
      <c r="L99" s="78">
        <v>2500000</v>
      </c>
      <c r="M99" s="78">
        <f t="shared" ref="M99:M112" si="5">L99/100*85</f>
        <v>2125000</v>
      </c>
      <c r="N99" s="73">
        <v>2022</v>
      </c>
      <c r="O99" s="73">
        <v>2025</v>
      </c>
      <c r="P99" s="73"/>
      <c r="Q99" s="73"/>
      <c r="R99" s="73" t="s">
        <v>126</v>
      </c>
      <c r="S99" s="73"/>
      <c r="T99" s="73" t="s">
        <v>126</v>
      </c>
      <c r="U99" s="73"/>
      <c r="V99" s="73"/>
      <c r="W99" s="73"/>
      <c r="X99" s="73"/>
      <c r="Y99" s="73" t="s">
        <v>519</v>
      </c>
      <c r="Z99" s="74" t="s">
        <v>121</v>
      </c>
    </row>
    <row r="100" spans="1:26" ht="84" x14ac:dyDescent="0.25">
      <c r="A100" s="99">
        <v>96</v>
      </c>
      <c r="B100" s="73" t="s">
        <v>514</v>
      </c>
      <c r="C100" s="73" t="s">
        <v>515</v>
      </c>
      <c r="D100" s="97">
        <v>75016176</v>
      </c>
      <c r="E100" s="97">
        <v>2506637</v>
      </c>
      <c r="F100" s="97">
        <v>600100464</v>
      </c>
      <c r="G100" s="73" t="s">
        <v>520</v>
      </c>
      <c r="H100" s="73" t="s">
        <v>130</v>
      </c>
      <c r="I100" s="73" t="s">
        <v>131</v>
      </c>
      <c r="J100" s="73" t="s">
        <v>517</v>
      </c>
      <c r="K100" s="73" t="s">
        <v>521</v>
      </c>
      <c r="L100" s="112">
        <v>2000000</v>
      </c>
      <c r="M100" s="112">
        <f t="shared" si="5"/>
        <v>1700000</v>
      </c>
      <c r="N100" s="97">
        <v>2022</v>
      </c>
      <c r="O100" s="97">
        <v>2025</v>
      </c>
      <c r="P100" s="97"/>
      <c r="Q100" s="97" t="s">
        <v>126</v>
      </c>
      <c r="R100" s="97" t="s">
        <v>126</v>
      </c>
      <c r="S100" s="97"/>
      <c r="T100" s="97"/>
      <c r="U100" s="97"/>
      <c r="V100" s="97"/>
      <c r="W100" s="97" t="s">
        <v>126</v>
      </c>
      <c r="X100" s="97"/>
      <c r="Y100" s="73" t="s">
        <v>519</v>
      </c>
      <c r="Z100" s="98" t="s">
        <v>121</v>
      </c>
    </row>
    <row r="101" spans="1:26" ht="84" x14ac:dyDescent="0.25">
      <c r="A101" s="99">
        <v>97</v>
      </c>
      <c r="B101" s="73" t="s">
        <v>514</v>
      </c>
      <c r="C101" s="73" t="s">
        <v>515</v>
      </c>
      <c r="D101" s="97">
        <v>75016176</v>
      </c>
      <c r="E101" s="97">
        <v>2506637</v>
      </c>
      <c r="F101" s="97">
        <v>600100464</v>
      </c>
      <c r="G101" s="73" t="s">
        <v>522</v>
      </c>
      <c r="H101" s="73" t="s">
        <v>130</v>
      </c>
      <c r="I101" s="73" t="s">
        <v>131</v>
      </c>
      <c r="J101" s="73" t="s">
        <v>517</v>
      </c>
      <c r="K101" s="73" t="s">
        <v>523</v>
      </c>
      <c r="L101" s="112">
        <v>80000</v>
      </c>
      <c r="M101" s="112">
        <f t="shared" si="5"/>
        <v>68000</v>
      </c>
      <c r="N101" s="97">
        <v>2021</v>
      </c>
      <c r="O101" s="97">
        <v>2023</v>
      </c>
      <c r="P101" s="97"/>
      <c r="Q101" s="97"/>
      <c r="R101" s="97"/>
      <c r="S101" s="97"/>
      <c r="T101" s="97"/>
      <c r="U101" s="97" t="s">
        <v>126</v>
      </c>
      <c r="V101" s="97" t="s">
        <v>126</v>
      </c>
      <c r="W101" s="97"/>
      <c r="X101" s="97"/>
      <c r="Y101" s="73" t="s">
        <v>519</v>
      </c>
      <c r="Z101" s="98" t="s">
        <v>121</v>
      </c>
    </row>
    <row r="102" spans="1:26" ht="84" x14ac:dyDescent="0.25">
      <c r="A102" s="99">
        <v>98</v>
      </c>
      <c r="B102" s="73" t="s">
        <v>514</v>
      </c>
      <c r="C102" s="73" t="s">
        <v>515</v>
      </c>
      <c r="D102" s="97">
        <v>75016176</v>
      </c>
      <c r="E102" s="97">
        <v>2506637</v>
      </c>
      <c r="F102" s="97">
        <v>600100464</v>
      </c>
      <c r="G102" s="73" t="s">
        <v>524</v>
      </c>
      <c r="H102" s="73" t="s">
        <v>130</v>
      </c>
      <c r="I102" s="73" t="s">
        <v>131</v>
      </c>
      <c r="J102" s="73" t="s">
        <v>517</v>
      </c>
      <c r="K102" s="73" t="s">
        <v>525</v>
      </c>
      <c r="L102" s="112">
        <v>2000000</v>
      </c>
      <c r="M102" s="112">
        <f t="shared" si="5"/>
        <v>1700000</v>
      </c>
      <c r="N102" s="97">
        <v>2022</v>
      </c>
      <c r="O102" s="97">
        <v>2024</v>
      </c>
      <c r="P102" s="97" t="s">
        <v>126</v>
      </c>
      <c r="Q102" s="97" t="s">
        <v>126</v>
      </c>
      <c r="R102" s="97"/>
      <c r="S102" s="97" t="s">
        <v>126</v>
      </c>
      <c r="T102" s="97" t="s">
        <v>126</v>
      </c>
      <c r="U102" s="97"/>
      <c r="V102" s="97"/>
      <c r="W102" s="97"/>
      <c r="X102" s="97"/>
      <c r="Y102" s="73" t="s">
        <v>519</v>
      </c>
      <c r="Z102" s="98" t="s">
        <v>121</v>
      </c>
    </row>
    <row r="103" spans="1:26" ht="84" x14ac:dyDescent="0.25">
      <c r="A103" s="99">
        <v>99</v>
      </c>
      <c r="B103" s="73" t="s">
        <v>514</v>
      </c>
      <c r="C103" s="73" t="s">
        <v>515</v>
      </c>
      <c r="D103" s="97">
        <v>75016176</v>
      </c>
      <c r="E103" s="97">
        <v>2506637</v>
      </c>
      <c r="F103" s="97">
        <v>600100464</v>
      </c>
      <c r="G103" s="73" t="s">
        <v>526</v>
      </c>
      <c r="H103" s="73" t="s">
        <v>130</v>
      </c>
      <c r="I103" s="73" t="s">
        <v>131</v>
      </c>
      <c r="J103" s="73" t="s">
        <v>517</v>
      </c>
      <c r="K103" s="73" t="s">
        <v>527</v>
      </c>
      <c r="L103" s="112">
        <v>2000000</v>
      </c>
      <c r="M103" s="112">
        <f t="shared" si="5"/>
        <v>1700000</v>
      </c>
      <c r="N103" s="97">
        <v>2022</v>
      </c>
      <c r="O103" s="97">
        <v>2024</v>
      </c>
      <c r="P103" s="97"/>
      <c r="Q103" s="97"/>
      <c r="R103" s="97"/>
      <c r="S103" s="97"/>
      <c r="T103" s="97" t="s">
        <v>126</v>
      </c>
      <c r="U103" s="97"/>
      <c r="V103" s="97"/>
      <c r="W103" s="97" t="s">
        <v>126</v>
      </c>
      <c r="X103" s="97"/>
      <c r="Y103" s="73" t="s">
        <v>519</v>
      </c>
      <c r="Z103" s="98" t="s">
        <v>121</v>
      </c>
    </row>
    <row r="104" spans="1:26" ht="84" x14ac:dyDescent="0.25">
      <c r="A104" s="99">
        <v>100</v>
      </c>
      <c r="B104" s="73" t="s">
        <v>514</v>
      </c>
      <c r="C104" s="73" t="s">
        <v>515</v>
      </c>
      <c r="D104" s="97">
        <v>75016176</v>
      </c>
      <c r="E104" s="97">
        <v>2506637</v>
      </c>
      <c r="F104" s="97">
        <v>600100464</v>
      </c>
      <c r="G104" s="73" t="s">
        <v>528</v>
      </c>
      <c r="H104" s="73" t="s">
        <v>130</v>
      </c>
      <c r="I104" s="73" t="s">
        <v>131</v>
      </c>
      <c r="J104" s="73" t="s">
        <v>517</v>
      </c>
      <c r="K104" s="73" t="s">
        <v>529</v>
      </c>
      <c r="L104" s="112">
        <v>1500000</v>
      </c>
      <c r="M104" s="112">
        <f t="shared" si="5"/>
        <v>1275000</v>
      </c>
      <c r="N104" s="97">
        <v>2022</v>
      </c>
      <c r="O104" s="97">
        <v>2024</v>
      </c>
      <c r="P104" s="97"/>
      <c r="Q104" s="97"/>
      <c r="R104" s="97" t="s">
        <v>126</v>
      </c>
      <c r="S104" s="97"/>
      <c r="T104" s="97"/>
      <c r="U104" s="97"/>
      <c r="V104" s="97" t="s">
        <v>126</v>
      </c>
      <c r="W104" s="97" t="s">
        <v>126</v>
      </c>
      <c r="X104" s="97"/>
      <c r="Y104" s="73" t="s">
        <v>519</v>
      </c>
      <c r="Z104" s="98" t="s">
        <v>121</v>
      </c>
    </row>
    <row r="105" spans="1:26" ht="84" x14ac:dyDescent="0.25">
      <c r="A105" s="99">
        <v>101</v>
      </c>
      <c r="B105" s="73" t="s">
        <v>514</v>
      </c>
      <c r="C105" s="73" t="s">
        <v>515</v>
      </c>
      <c r="D105" s="97">
        <v>75016176</v>
      </c>
      <c r="E105" s="97">
        <v>2506637</v>
      </c>
      <c r="F105" s="97">
        <v>600100464</v>
      </c>
      <c r="G105" s="73" t="s">
        <v>530</v>
      </c>
      <c r="H105" s="73" t="s">
        <v>130</v>
      </c>
      <c r="I105" s="73" t="s">
        <v>131</v>
      </c>
      <c r="J105" s="73" t="s">
        <v>517</v>
      </c>
      <c r="K105" s="73" t="s">
        <v>531</v>
      </c>
      <c r="L105" s="112">
        <v>400000</v>
      </c>
      <c r="M105" s="112">
        <f t="shared" si="5"/>
        <v>340000</v>
      </c>
      <c r="N105" s="97">
        <v>2022</v>
      </c>
      <c r="O105" s="97">
        <v>2024</v>
      </c>
      <c r="P105" s="97" t="s">
        <v>126</v>
      </c>
      <c r="Q105" s="97" t="s">
        <v>126</v>
      </c>
      <c r="R105" s="97"/>
      <c r="S105" s="97" t="s">
        <v>126</v>
      </c>
      <c r="T105" s="97" t="s">
        <v>126</v>
      </c>
      <c r="U105" s="97"/>
      <c r="V105" s="97"/>
      <c r="W105" s="97"/>
      <c r="X105" s="97"/>
      <c r="Y105" s="73" t="s">
        <v>519</v>
      </c>
      <c r="Z105" s="98" t="s">
        <v>121</v>
      </c>
    </row>
    <row r="106" spans="1:26" ht="120" x14ac:dyDescent="0.25">
      <c r="A106" s="99">
        <v>102</v>
      </c>
      <c r="B106" s="73" t="s">
        <v>514</v>
      </c>
      <c r="C106" s="73" t="s">
        <v>515</v>
      </c>
      <c r="D106" s="97">
        <v>75016176</v>
      </c>
      <c r="E106" s="97">
        <v>2506637</v>
      </c>
      <c r="F106" s="97">
        <v>600100464</v>
      </c>
      <c r="G106" s="73" t="s">
        <v>532</v>
      </c>
      <c r="H106" s="73" t="s">
        <v>130</v>
      </c>
      <c r="I106" s="73" t="s">
        <v>131</v>
      </c>
      <c r="J106" s="73" t="s">
        <v>517</v>
      </c>
      <c r="K106" s="73" t="s">
        <v>533</v>
      </c>
      <c r="L106" s="112">
        <v>300000</v>
      </c>
      <c r="M106" s="112">
        <f t="shared" si="5"/>
        <v>255000</v>
      </c>
      <c r="N106" s="97">
        <v>2022</v>
      </c>
      <c r="O106" s="97">
        <v>2024</v>
      </c>
      <c r="P106" s="97"/>
      <c r="Q106" s="97" t="s">
        <v>126</v>
      </c>
      <c r="R106" s="97"/>
      <c r="S106" s="97"/>
      <c r="T106" s="97"/>
      <c r="U106" s="97"/>
      <c r="V106" s="97"/>
      <c r="W106" s="97"/>
      <c r="X106" s="97"/>
      <c r="Y106" s="73" t="s">
        <v>519</v>
      </c>
      <c r="Z106" s="98" t="s">
        <v>121</v>
      </c>
    </row>
    <row r="107" spans="1:26" ht="84" x14ac:dyDescent="0.25">
      <c r="A107" s="99">
        <v>103</v>
      </c>
      <c r="B107" s="73" t="s">
        <v>514</v>
      </c>
      <c r="C107" s="73" t="s">
        <v>515</v>
      </c>
      <c r="D107" s="97">
        <v>75016176</v>
      </c>
      <c r="E107" s="97">
        <v>2506637</v>
      </c>
      <c r="F107" s="97">
        <v>600100464</v>
      </c>
      <c r="G107" s="73" t="s">
        <v>534</v>
      </c>
      <c r="H107" s="73" t="s">
        <v>130</v>
      </c>
      <c r="I107" s="73" t="s">
        <v>131</v>
      </c>
      <c r="J107" s="73" t="s">
        <v>517</v>
      </c>
      <c r="K107" s="73" t="s">
        <v>535</v>
      </c>
      <c r="L107" s="112">
        <v>600000</v>
      </c>
      <c r="M107" s="112">
        <f t="shared" si="5"/>
        <v>510000</v>
      </c>
      <c r="N107" s="97">
        <v>2022</v>
      </c>
      <c r="O107" s="97">
        <v>2024</v>
      </c>
      <c r="P107" s="97"/>
      <c r="Q107" s="97"/>
      <c r="R107" s="97"/>
      <c r="S107" s="97"/>
      <c r="T107" s="97" t="s">
        <v>126</v>
      </c>
      <c r="U107" s="97"/>
      <c r="V107" s="97"/>
      <c r="W107" s="97"/>
      <c r="X107" s="97"/>
      <c r="Y107" s="73" t="s">
        <v>163</v>
      </c>
      <c r="Z107" s="98" t="s">
        <v>169</v>
      </c>
    </row>
    <row r="108" spans="1:26" ht="84" x14ac:dyDescent="0.25">
      <c r="A108" s="99">
        <v>104</v>
      </c>
      <c r="B108" s="73" t="s">
        <v>514</v>
      </c>
      <c r="C108" s="73" t="s">
        <v>515</v>
      </c>
      <c r="D108" s="97">
        <v>75016176</v>
      </c>
      <c r="E108" s="97">
        <v>2506637</v>
      </c>
      <c r="F108" s="97">
        <v>600100464</v>
      </c>
      <c r="G108" s="73" t="s">
        <v>536</v>
      </c>
      <c r="H108" s="73" t="s">
        <v>130</v>
      </c>
      <c r="I108" s="73" t="s">
        <v>131</v>
      </c>
      <c r="J108" s="73" t="s">
        <v>517</v>
      </c>
      <c r="K108" s="73" t="s">
        <v>537</v>
      </c>
      <c r="L108" s="112">
        <v>500000</v>
      </c>
      <c r="M108" s="112">
        <f t="shared" si="5"/>
        <v>425000</v>
      </c>
      <c r="N108" s="97">
        <v>2022</v>
      </c>
      <c r="O108" s="97">
        <v>2024</v>
      </c>
      <c r="P108" s="97"/>
      <c r="Q108" s="97"/>
      <c r="R108" s="97"/>
      <c r="S108" s="97"/>
      <c r="T108" s="97"/>
      <c r="U108" s="97"/>
      <c r="V108" s="97"/>
      <c r="W108" s="97"/>
      <c r="X108" s="97"/>
      <c r="Y108" s="73" t="s">
        <v>519</v>
      </c>
      <c r="Z108" s="98" t="s">
        <v>121</v>
      </c>
    </row>
    <row r="109" spans="1:26" ht="84" x14ac:dyDescent="0.25">
      <c r="A109" s="99">
        <v>105</v>
      </c>
      <c r="B109" s="73" t="s">
        <v>514</v>
      </c>
      <c r="C109" s="73" t="s">
        <v>515</v>
      </c>
      <c r="D109" s="97">
        <v>75016176</v>
      </c>
      <c r="E109" s="97">
        <v>2506637</v>
      </c>
      <c r="F109" s="97">
        <v>600100464</v>
      </c>
      <c r="G109" s="73" t="s">
        <v>538</v>
      </c>
      <c r="H109" s="73" t="s">
        <v>130</v>
      </c>
      <c r="I109" s="73" t="s">
        <v>131</v>
      </c>
      <c r="J109" s="73" t="s">
        <v>517</v>
      </c>
      <c r="K109" s="73" t="s">
        <v>539</v>
      </c>
      <c r="L109" s="112">
        <v>500000</v>
      </c>
      <c r="M109" s="112">
        <f t="shared" si="5"/>
        <v>425000</v>
      </c>
      <c r="N109" s="97">
        <v>2022</v>
      </c>
      <c r="O109" s="97">
        <v>2024</v>
      </c>
      <c r="P109" s="97"/>
      <c r="Q109" s="97"/>
      <c r="R109" s="97"/>
      <c r="S109" s="97"/>
      <c r="T109" s="97" t="s">
        <v>126</v>
      </c>
      <c r="U109" s="97"/>
      <c r="V109" s="97"/>
      <c r="W109" s="97"/>
      <c r="X109" s="97"/>
      <c r="Y109" s="73" t="s">
        <v>519</v>
      </c>
      <c r="Z109" s="98" t="s">
        <v>121</v>
      </c>
    </row>
    <row r="110" spans="1:26" ht="84" x14ac:dyDescent="0.25">
      <c r="A110" s="99">
        <v>106</v>
      </c>
      <c r="B110" s="73" t="s">
        <v>514</v>
      </c>
      <c r="C110" s="73" t="s">
        <v>515</v>
      </c>
      <c r="D110" s="97">
        <v>75016176</v>
      </c>
      <c r="E110" s="97">
        <v>2506637</v>
      </c>
      <c r="F110" s="97">
        <v>600100464</v>
      </c>
      <c r="G110" s="73" t="s">
        <v>540</v>
      </c>
      <c r="H110" s="73" t="s">
        <v>130</v>
      </c>
      <c r="I110" s="73" t="s">
        <v>131</v>
      </c>
      <c r="J110" s="73" t="s">
        <v>517</v>
      </c>
      <c r="K110" s="73" t="s">
        <v>541</v>
      </c>
      <c r="L110" s="112">
        <v>300000</v>
      </c>
      <c r="M110" s="112">
        <f t="shared" si="5"/>
        <v>255000</v>
      </c>
      <c r="N110" s="97">
        <v>2022</v>
      </c>
      <c r="O110" s="97">
        <v>2025</v>
      </c>
      <c r="P110" s="97"/>
      <c r="Q110" s="97"/>
      <c r="R110" s="97"/>
      <c r="S110" s="97"/>
      <c r="T110" s="97"/>
      <c r="U110" s="97"/>
      <c r="V110" s="97"/>
      <c r="W110" s="97"/>
      <c r="X110" s="97"/>
      <c r="Y110" s="73" t="s">
        <v>519</v>
      </c>
      <c r="Z110" s="98" t="s">
        <v>121</v>
      </c>
    </row>
    <row r="111" spans="1:26" ht="108" x14ac:dyDescent="0.25">
      <c r="A111" s="99">
        <v>107</v>
      </c>
      <c r="B111" s="73" t="s">
        <v>514</v>
      </c>
      <c r="C111" s="73" t="s">
        <v>515</v>
      </c>
      <c r="D111" s="97">
        <v>75016176</v>
      </c>
      <c r="E111" s="97">
        <v>2506637</v>
      </c>
      <c r="F111" s="97">
        <v>600100464</v>
      </c>
      <c r="G111" s="73" t="s">
        <v>542</v>
      </c>
      <c r="H111" s="73" t="s">
        <v>130</v>
      </c>
      <c r="I111" s="73" t="s">
        <v>131</v>
      </c>
      <c r="J111" s="73" t="s">
        <v>517</v>
      </c>
      <c r="K111" s="73" t="s">
        <v>543</v>
      </c>
      <c r="L111" s="112">
        <v>250000</v>
      </c>
      <c r="M111" s="112">
        <f t="shared" si="5"/>
        <v>212500</v>
      </c>
      <c r="N111" s="97">
        <v>2022</v>
      </c>
      <c r="O111" s="97">
        <v>2024</v>
      </c>
      <c r="P111" s="97" t="s">
        <v>126</v>
      </c>
      <c r="Q111" s="97" t="s">
        <v>126</v>
      </c>
      <c r="R111" s="97" t="s">
        <v>126</v>
      </c>
      <c r="S111" s="97" t="s">
        <v>126</v>
      </c>
      <c r="T111" s="97"/>
      <c r="U111" s="97" t="s">
        <v>126</v>
      </c>
      <c r="V111" s="97" t="s">
        <v>126</v>
      </c>
      <c r="W111" s="97" t="s">
        <v>126</v>
      </c>
      <c r="X111" s="97"/>
      <c r="Y111" s="73" t="s">
        <v>519</v>
      </c>
      <c r="Z111" s="98" t="s">
        <v>121</v>
      </c>
    </row>
    <row r="112" spans="1:26" ht="84" x14ac:dyDescent="0.25">
      <c r="A112" s="99">
        <v>108</v>
      </c>
      <c r="B112" s="73" t="s">
        <v>514</v>
      </c>
      <c r="C112" s="73" t="s">
        <v>515</v>
      </c>
      <c r="D112" s="97">
        <v>75016176</v>
      </c>
      <c r="E112" s="97">
        <v>2506637</v>
      </c>
      <c r="F112" s="97">
        <v>600100464</v>
      </c>
      <c r="G112" s="73" t="s">
        <v>544</v>
      </c>
      <c r="H112" s="73" t="s">
        <v>130</v>
      </c>
      <c r="I112" s="73" t="s">
        <v>131</v>
      </c>
      <c r="J112" s="73" t="s">
        <v>517</v>
      </c>
      <c r="K112" s="73" t="s">
        <v>545</v>
      </c>
      <c r="L112" s="112">
        <v>100000</v>
      </c>
      <c r="M112" s="112">
        <f t="shared" si="5"/>
        <v>85000</v>
      </c>
      <c r="N112" s="97">
        <v>2022</v>
      </c>
      <c r="O112" s="97">
        <v>2024</v>
      </c>
      <c r="P112" s="97"/>
      <c r="Q112" s="97"/>
      <c r="R112" s="97"/>
      <c r="S112" s="97"/>
      <c r="T112" s="97"/>
      <c r="U112" s="97"/>
      <c r="V112" s="97"/>
      <c r="W112" s="97"/>
      <c r="X112" s="97"/>
      <c r="Y112" s="73" t="s">
        <v>519</v>
      </c>
      <c r="Z112" s="98" t="s">
        <v>121</v>
      </c>
    </row>
    <row r="113" spans="1:26" ht="84" x14ac:dyDescent="0.25">
      <c r="A113" s="99">
        <v>109</v>
      </c>
      <c r="B113" s="73" t="s">
        <v>514</v>
      </c>
      <c r="C113" s="73" t="s">
        <v>515</v>
      </c>
      <c r="D113" s="97">
        <v>75016176</v>
      </c>
      <c r="E113" s="97">
        <v>2506637</v>
      </c>
      <c r="F113" s="97">
        <v>600100464</v>
      </c>
      <c r="G113" s="73" t="s">
        <v>546</v>
      </c>
      <c r="H113" s="73" t="s">
        <v>130</v>
      </c>
      <c r="I113" s="73" t="s">
        <v>131</v>
      </c>
      <c r="J113" s="73" t="s">
        <v>517</v>
      </c>
      <c r="K113" s="73" t="s">
        <v>547</v>
      </c>
      <c r="L113" s="112">
        <v>150000</v>
      </c>
      <c r="M113" s="112">
        <f>L113/100*85</f>
        <v>127500</v>
      </c>
      <c r="N113" s="97">
        <v>2022</v>
      </c>
      <c r="O113" s="97">
        <v>2024</v>
      </c>
      <c r="P113" s="97"/>
      <c r="Q113" s="97"/>
      <c r="R113" s="97"/>
      <c r="S113" s="97"/>
      <c r="T113" s="97"/>
      <c r="U113" s="97" t="s">
        <v>126</v>
      </c>
      <c r="V113" s="97" t="s">
        <v>126</v>
      </c>
      <c r="W113" s="97"/>
      <c r="X113" s="97"/>
      <c r="Y113" s="73" t="s">
        <v>519</v>
      </c>
      <c r="Z113" s="98" t="s">
        <v>121</v>
      </c>
    </row>
    <row r="114" spans="1:26" ht="84" x14ac:dyDescent="0.25">
      <c r="A114" s="99">
        <v>110</v>
      </c>
      <c r="B114" s="73" t="s">
        <v>514</v>
      </c>
      <c r="C114" s="73" t="s">
        <v>515</v>
      </c>
      <c r="D114" s="97">
        <v>75016176</v>
      </c>
      <c r="E114" s="97">
        <v>2506637</v>
      </c>
      <c r="F114" s="97">
        <v>600100464</v>
      </c>
      <c r="G114" s="73" t="s">
        <v>548</v>
      </c>
      <c r="H114" s="73" t="s">
        <v>130</v>
      </c>
      <c r="I114" s="73" t="s">
        <v>131</v>
      </c>
      <c r="J114" s="73" t="s">
        <v>517</v>
      </c>
      <c r="K114" s="73" t="s">
        <v>549</v>
      </c>
      <c r="L114" s="112">
        <v>300000</v>
      </c>
      <c r="M114" s="112">
        <f>L114/100*85</f>
        <v>255000</v>
      </c>
      <c r="N114" s="97">
        <v>2022</v>
      </c>
      <c r="O114" s="97">
        <v>2024</v>
      </c>
      <c r="P114" s="97"/>
      <c r="Q114" s="97" t="s">
        <v>126</v>
      </c>
      <c r="R114" s="97"/>
      <c r="S114" s="97"/>
      <c r="T114" s="97"/>
      <c r="U114" s="97"/>
      <c r="V114" s="97"/>
      <c r="W114" s="97"/>
      <c r="X114" s="97"/>
      <c r="Y114" s="73" t="s">
        <v>519</v>
      </c>
      <c r="Z114" s="98" t="s">
        <v>121</v>
      </c>
    </row>
    <row r="115" spans="1:26" ht="84" x14ac:dyDescent="0.25">
      <c r="A115" s="99">
        <v>111</v>
      </c>
      <c r="B115" s="73" t="s">
        <v>514</v>
      </c>
      <c r="C115" s="73" t="s">
        <v>515</v>
      </c>
      <c r="D115" s="97">
        <v>75016176</v>
      </c>
      <c r="E115" s="97">
        <v>2506637</v>
      </c>
      <c r="F115" s="97">
        <v>600100464</v>
      </c>
      <c r="G115" s="73" t="s">
        <v>550</v>
      </c>
      <c r="H115" s="73" t="s">
        <v>130</v>
      </c>
      <c r="I115" s="73" t="s">
        <v>131</v>
      </c>
      <c r="J115" s="73" t="s">
        <v>517</v>
      </c>
      <c r="K115" s="73" t="s">
        <v>551</v>
      </c>
      <c r="L115" s="112">
        <v>500000</v>
      </c>
      <c r="M115" s="112">
        <f>L115/100*85</f>
        <v>425000</v>
      </c>
      <c r="N115" s="97">
        <v>2022</v>
      </c>
      <c r="O115" s="97">
        <v>2025</v>
      </c>
      <c r="P115" s="97"/>
      <c r="Q115" s="97"/>
      <c r="R115" s="97"/>
      <c r="S115" s="97"/>
      <c r="T115" s="97" t="s">
        <v>126</v>
      </c>
      <c r="U115" s="97"/>
      <c r="V115" s="97"/>
      <c r="W115" s="97"/>
      <c r="X115" s="97"/>
      <c r="Y115" s="73" t="s">
        <v>163</v>
      </c>
      <c r="Z115" s="98" t="s">
        <v>169</v>
      </c>
    </row>
    <row r="116" spans="1:26" ht="84" x14ac:dyDescent="0.25">
      <c r="A116" s="99">
        <v>112</v>
      </c>
      <c r="B116" s="73" t="s">
        <v>514</v>
      </c>
      <c r="C116" s="73" t="s">
        <v>515</v>
      </c>
      <c r="D116" s="97">
        <v>75016176</v>
      </c>
      <c r="E116" s="97">
        <v>2506637</v>
      </c>
      <c r="F116" s="97">
        <v>600100464</v>
      </c>
      <c r="G116" s="73" t="s">
        <v>552</v>
      </c>
      <c r="H116" s="73" t="s">
        <v>130</v>
      </c>
      <c r="I116" s="73" t="s">
        <v>131</v>
      </c>
      <c r="J116" s="73" t="s">
        <v>517</v>
      </c>
      <c r="K116" s="73" t="s">
        <v>553</v>
      </c>
      <c r="L116" s="112">
        <v>200000</v>
      </c>
      <c r="M116" s="112">
        <f>L116/100*85</f>
        <v>170000</v>
      </c>
      <c r="N116" s="97">
        <v>2022</v>
      </c>
      <c r="O116" s="97">
        <v>2024</v>
      </c>
      <c r="P116" s="97" t="s">
        <v>126</v>
      </c>
      <c r="Q116" s="97" t="s">
        <v>126</v>
      </c>
      <c r="R116" s="97" t="s">
        <v>126</v>
      </c>
      <c r="S116" s="97" t="s">
        <v>126</v>
      </c>
      <c r="T116" s="97"/>
      <c r="U116" s="97"/>
      <c r="V116" s="97"/>
      <c r="W116" s="97" t="s">
        <v>126</v>
      </c>
      <c r="X116" s="97"/>
      <c r="Y116" s="73" t="s">
        <v>519</v>
      </c>
      <c r="Z116" s="98" t="s">
        <v>121</v>
      </c>
    </row>
    <row r="117" spans="1:26" ht="84" x14ac:dyDescent="0.25">
      <c r="A117" s="99">
        <v>113</v>
      </c>
      <c r="B117" s="73" t="s">
        <v>514</v>
      </c>
      <c r="C117" s="73" t="s">
        <v>515</v>
      </c>
      <c r="D117" s="97">
        <v>75016176</v>
      </c>
      <c r="E117" s="97">
        <v>2506637</v>
      </c>
      <c r="F117" s="97">
        <v>600100464</v>
      </c>
      <c r="G117" s="73" t="s">
        <v>554</v>
      </c>
      <c r="H117" s="73" t="s">
        <v>130</v>
      </c>
      <c r="I117" s="73" t="s">
        <v>131</v>
      </c>
      <c r="J117" s="73" t="s">
        <v>517</v>
      </c>
      <c r="K117" s="73" t="s">
        <v>555</v>
      </c>
      <c r="L117" s="112">
        <v>4500000</v>
      </c>
      <c r="M117" s="112">
        <f>L117/100*85</f>
        <v>3825000</v>
      </c>
      <c r="N117" s="97">
        <v>2022</v>
      </c>
      <c r="O117" s="97">
        <v>2024</v>
      </c>
      <c r="P117" s="97"/>
      <c r="Q117" s="97"/>
      <c r="R117" s="97"/>
      <c r="S117" s="97"/>
      <c r="T117" s="97"/>
      <c r="U117" s="97"/>
      <c r="V117" s="97"/>
      <c r="W117" s="97"/>
      <c r="X117" s="97"/>
      <c r="Y117" s="73" t="s">
        <v>163</v>
      </c>
      <c r="Z117" s="98" t="s">
        <v>556</v>
      </c>
    </row>
    <row r="118" spans="1:26" ht="84" x14ac:dyDescent="0.25">
      <c r="A118" s="99">
        <v>114</v>
      </c>
      <c r="B118" s="73" t="s">
        <v>514</v>
      </c>
      <c r="C118" s="73" t="s">
        <v>515</v>
      </c>
      <c r="D118" s="97">
        <v>75016176</v>
      </c>
      <c r="E118" s="97">
        <v>2506637</v>
      </c>
      <c r="F118" s="97">
        <v>600100464</v>
      </c>
      <c r="G118" s="73" t="s">
        <v>557</v>
      </c>
      <c r="H118" s="73" t="s">
        <v>130</v>
      </c>
      <c r="I118" s="73" t="s">
        <v>131</v>
      </c>
      <c r="J118" s="73" t="s">
        <v>517</v>
      </c>
      <c r="K118" s="73" t="s">
        <v>558</v>
      </c>
      <c r="L118" s="112">
        <v>2000000</v>
      </c>
      <c r="M118" s="112">
        <f t="shared" ref="M118" si="6">L118/100*85</f>
        <v>1700000</v>
      </c>
      <c r="N118" s="97">
        <v>2022</v>
      </c>
      <c r="O118" s="97">
        <v>2026</v>
      </c>
      <c r="P118" s="97"/>
      <c r="Q118" s="97"/>
      <c r="R118" s="97"/>
      <c r="S118" s="97"/>
      <c r="T118" s="97"/>
      <c r="U118" s="97"/>
      <c r="V118" s="97"/>
      <c r="W118" s="97"/>
      <c r="X118" s="97"/>
      <c r="Y118" s="73" t="s">
        <v>559</v>
      </c>
      <c r="Z118" s="98" t="s">
        <v>121</v>
      </c>
    </row>
    <row r="119" spans="1:26" ht="60" x14ac:dyDescent="0.25">
      <c r="A119" s="99">
        <v>115</v>
      </c>
      <c r="B119" s="73" t="s">
        <v>572</v>
      </c>
      <c r="C119" s="73" t="s">
        <v>568</v>
      </c>
      <c r="D119" s="73">
        <v>75018055</v>
      </c>
      <c r="E119" s="73">
        <v>2506483</v>
      </c>
      <c r="F119" s="73">
        <v>600100863</v>
      </c>
      <c r="G119" s="73" t="s">
        <v>573</v>
      </c>
      <c r="H119" s="73" t="s">
        <v>102</v>
      </c>
      <c r="I119" s="73" t="s">
        <v>131</v>
      </c>
      <c r="J119" s="73" t="s">
        <v>570</v>
      </c>
      <c r="K119" s="73" t="s">
        <v>574</v>
      </c>
      <c r="L119" s="78">
        <v>150000</v>
      </c>
      <c r="M119" s="78">
        <f>L119/100*85</f>
        <v>127500</v>
      </c>
      <c r="N119" s="73">
        <v>2022</v>
      </c>
      <c r="O119" s="73">
        <v>2023</v>
      </c>
      <c r="P119" s="73"/>
      <c r="Q119" s="73"/>
      <c r="R119" s="73"/>
      <c r="S119" s="73"/>
      <c r="T119" s="73"/>
      <c r="U119" s="73"/>
      <c r="V119" s="73"/>
      <c r="W119" s="73"/>
      <c r="X119" s="73"/>
      <c r="Y119" s="73" t="s">
        <v>122</v>
      </c>
      <c r="Z119" s="74" t="s">
        <v>121</v>
      </c>
    </row>
    <row r="120" spans="1:26" ht="60" x14ac:dyDescent="0.25">
      <c r="A120" s="99">
        <v>116</v>
      </c>
      <c r="B120" s="73" t="s">
        <v>572</v>
      </c>
      <c r="C120" s="73" t="s">
        <v>568</v>
      </c>
      <c r="D120" s="73">
        <v>75018055</v>
      </c>
      <c r="E120" s="73">
        <v>2506483</v>
      </c>
      <c r="F120" s="73">
        <v>600100863</v>
      </c>
      <c r="G120" s="73" t="s">
        <v>575</v>
      </c>
      <c r="H120" s="73" t="s">
        <v>102</v>
      </c>
      <c r="I120" s="73" t="s">
        <v>131</v>
      </c>
      <c r="J120" s="73" t="s">
        <v>570</v>
      </c>
      <c r="K120" s="73" t="s">
        <v>576</v>
      </c>
      <c r="L120" s="78">
        <v>5000000</v>
      </c>
      <c r="M120" s="78">
        <f>L120/100*85</f>
        <v>4250000</v>
      </c>
      <c r="N120" s="73">
        <v>2023</v>
      </c>
      <c r="O120" s="73">
        <v>2025</v>
      </c>
      <c r="P120" s="73" t="s">
        <v>126</v>
      </c>
      <c r="Q120" s="73" t="s">
        <v>126</v>
      </c>
      <c r="R120" s="73" t="s">
        <v>126</v>
      </c>
      <c r="S120" s="73" t="s">
        <v>126</v>
      </c>
      <c r="T120" s="73" t="s">
        <v>126</v>
      </c>
      <c r="U120" s="73"/>
      <c r="V120" s="73" t="s">
        <v>126</v>
      </c>
      <c r="W120" s="73"/>
      <c r="X120" s="73" t="s">
        <v>126</v>
      </c>
      <c r="Y120" s="73" t="s">
        <v>577</v>
      </c>
      <c r="Z120" s="74" t="s">
        <v>121</v>
      </c>
    </row>
    <row r="121" spans="1:26" s="81" customFormat="1" ht="36" x14ac:dyDescent="0.25">
      <c r="A121" s="99">
        <v>117</v>
      </c>
      <c r="B121" s="73" t="s">
        <v>579</v>
      </c>
      <c r="C121" s="73" t="s">
        <v>580</v>
      </c>
      <c r="D121" s="73">
        <v>4840704</v>
      </c>
      <c r="E121" s="137">
        <v>181077701</v>
      </c>
      <c r="F121" s="73">
        <v>691009317</v>
      </c>
      <c r="G121" s="73" t="s">
        <v>581</v>
      </c>
      <c r="H121" s="73" t="s">
        <v>102</v>
      </c>
      <c r="I121" s="73" t="s">
        <v>131</v>
      </c>
      <c r="J121" s="73" t="s">
        <v>131</v>
      </c>
      <c r="K121" s="73" t="s">
        <v>582</v>
      </c>
      <c r="L121" s="78">
        <v>100000</v>
      </c>
      <c r="M121" s="78">
        <f>L121*0.85</f>
        <v>85000</v>
      </c>
      <c r="N121" s="73">
        <v>2022</v>
      </c>
      <c r="O121" s="73">
        <v>2027</v>
      </c>
      <c r="P121" s="73" t="s">
        <v>126</v>
      </c>
      <c r="Q121" s="73"/>
      <c r="R121" s="73" t="s">
        <v>126</v>
      </c>
      <c r="S121" s="73" t="s">
        <v>126</v>
      </c>
      <c r="T121" s="73"/>
      <c r="U121" s="73"/>
      <c r="V121" s="73"/>
      <c r="W121" s="73"/>
      <c r="X121" s="73" t="s">
        <v>126</v>
      </c>
      <c r="Y121" s="73" t="s">
        <v>122</v>
      </c>
      <c r="Z121" s="74" t="s">
        <v>121</v>
      </c>
    </row>
    <row r="122" spans="1:26" s="81" customFormat="1" ht="36" x14ac:dyDescent="0.25">
      <c r="A122" s="99">
        <v>118</v>
      </c>
      <c r="B122" s="73" t="s">
        <v>579</v>
      </c>
      <c r="C122" s="73" t="s">
        <v>580</v>
      </c>
      <c r="D122" s="73">
        <v>4840704</v>
      </c>
      <c r="E122" s="137">
        <v>181077701</v>
      </c>
      <c r="F122" s="73">
        <v>691009317</v>
      </c>
      <c r="G122" s="73" t="s">
        <v>583</v>
      </c>
      <c r="H122" s="73" t="s">
        <v>102</v>
      </c>
      <c r="I122" s="73" t="s">
        <v>131</v>
      </c>
      <c r="J122" s="73" t="s">
        <v>131</v>
      </c>
      <c r="K122" s="73" t="s">
        <v>584</v>
      </c>
      <c r="L122" s="78">
        <v>8000000</v>
      </c>
      <c r="M122" s="78">
        <f t="shared" ref="M122:M127" si="7">L122*0.85</f>
        <v>6800000</v>
      </c>
      <c r="N122" s="73">
        <v>2022</v>
      </c>
      <c r="O122" s="73">
        <v>2027</v>
      </c>
      <c r="P122" s="73"/>
      <c r="Q122" s="73" t="s">
        <v>126</v>
      </c>
      <c r="R122" s="73" t="s">
        <v>126</v>
      </c>
      <c r="S122" s="73" t="s">
        <v>126</v>
      </c>
      <c r="T122" s="73"/>
      <c r="U122" s="73" t="s">
        <v>126</v>
      </c>
      <c r="V122" s="73"/>
      <c r="W122" s="73"/>
      <c r="X122" s="73" t="s">
        <v>126</v>
      </c>
      <c r="Y122" s="73" t="s">
        <v>122</v>
      </c>
      <c r="Z122" s="74" t="s">
        <v>121</v>
      </c>
    </row>
    <row r="123" spans="1:26" s="81" customFormat="1" ht="36" x14ac:dyDescent="0.25">
      <c r="A123" s="99">
        <v>119</v>
      </c>
      <c r="B123" s="73" t="s">
        <v>579</v>
      </c>
      <c r="C123" s="73" t="s">
        <v>580</v>
      </c>
      <c r="D123" s="73">
        <v>4840704</v>
      </c>
      <c r="E123" s="137">
        <v>181077701</v>
      </c>
      <c r="F123" s="73">
        <v>691009317</v>
      </c>
      <c r="G123" s="73" t="s">
        <v>585</v>
      </c>
      <c r="H123" s="73" t="s">
        <v>102</v>
      </c>
      <c r="I123" s="73" t="s">
        <v>131</v>
      </c>
      <c r="J123" s="73" t="s">
        <v>131</v>
      </c>
      <c r="K123" s="73" t="s">
        <v>586</v>
      </c>
      <c r="L123" s="78">
        <v>600000</v>
      </c>
      <c r="M123" s="78">
        <f t="shared" si="7"/>
        <v>510000</v>
      </c>
      <c r="N123" s="73">
        <v>2022</v>
      </c>
      <c r="O123" s="73">
        <v>2027</v>
      </c>
      <c r="P123" s="73"/>
      <c r="Q123" s="73"/>
      <c r="R123" s="73"/>
      <c r="S123" s="73"/>
      <c r="T123" s="73"/>
      <c r="U123" s="73"/>
      <c r="V123" s="73" t="s">
        <v>126</v>
      </c>
      <c r="W123" s="73" t="s">
        <v>126</v>
      </c>
      <c r="X123" s="73"/>
      <c r="Y123" s="73" t="s">
        <v>122</v>
      </c>
      <c r="Z123" s="74" t="s">
        <v>121</v>
      </c>
    </row>
    <row r="124" spans="1:26" s="81" customFormat="1" ht="36" x14ac:dyDescent="0.25">
      <c r="A124" s="99">
        <v>120</v>
      </c>
      <c r="B124" s="73" t="s">
        <v>579</v>
      </c>
      <c r="C124" s="73" t="s">
        <v>580</v>
      </c>
      <c r="D124" s="73">
        <v>4840704</v>
      </c>
      <c r="E124" s="137">
        <v>181077701</v>
      </c>
      <c r="F124" s="73">
        <v>691009317</v>
      </c>
      <c r="G124" s="73" t="s">
        <v>587</v>
      </c>
      <c r="H124" s="73" t="s">
        <v>102</v>
      </c>
      <c r="I124" s="73" t="s">
        <v>131</v>
      </c>
      <c r="J124" s="73" t="s">
        <v>131</v>
      </c>
      <c r="K124" s="73" t="s">
        <v>588</v>
      </c>
      <c r="L124" s="78">
        <v>800000</v>
      </c>
      <c r="M124" s="78">
        <f t="shared" si="7"/>
        <v>680000</v>
      </c>
      <c r="N124" s="73">
        <v>2022</v>
      </c>
      <c r="O124" s="73">
        <v>2027</v>
      </c>
      <c r="P124" s="73" t="s">
        <v>126</v>
      </c>
      <c r="Q124" s="73" t="s">
        <v>126</v>
      </c>
      <c r="R124" s="73"/>
      <c r="S124" s="73"/>
      <c r="T124" s="73"/>
      <c r="U124" s="73"/>
      <c r="V124" s="73"/>
      <c r="W124" s="73"/>
      <c r="X124" s="73"/>
      <c r="Y124" s="73" t="s">
        <v>122</v>
      </c>
      <c r="Z124" s="74" t="s">
        <v>121</v>
      </c>
    </row>
    <row r="125" spans="1:26" s="81" customFormat="1" ht="36" x14ac:dyDescent="0.25">
      <c r="A125" s="99">
        <v>121</v>
      </c>
      <c r="B125" s="73" t="s">
        <v>579</v>
      </c>
      <c r="C125" s="73" t="s">
        <v>580</v>
      </c>
      <c r="D125" s="73">
        <v>4840704</v>
      </c>
      <c r="E125" s="73">
        <v>181077701</v>
      </c>
      <c r="F125" s="73">
        <v>691009317</v>
      </c>
      <c r="G125" s="73" t="s">
        <v>589</v>
      </c>
      <c r="H125" s="73" t="s">
        <v>102</v>
      </c>
      <c r="I125" s="73" t="s">
        <v>131</v>
      </c>
      <c r="J125" s="73" t="s">
        <v>131</v>
      </c>
      <c r="K125" s="73" t="s">
        <v>590</v>
      </c>
      <c r="L125" s="78">
        <v>150000</v>
      </c>
      <c r="M125" s="78">
        <f t="shared" si="7"/>
        <v>127500</v>
      </c>
      <c r="N125" s="73">
        <v>2022</v>
      </c>
      <c r="O125" s="73">
        <v>2027</v>
      </c>
      <c r="P125" s="73"/>
      <c r="Q125" s="73" t="s">
        <v>126</v>
      </c>
      <c r="R125" s="73" t="s">
        <v>126</v>
      </c>
      <c r="S125" s="73" t="s">
        <v>126</v>
      </c>
      <c r="T125" s="73"/>
      <c r="U125" s="73"/>
      <c r="V125" s="73"/>
      <c r="W125" s="73" t="s">
        <v>126</v>
      </c>
      <c r="X125" s="73" t="s">
        <v>126</v>
      </c>
      <c r="Y125" s="73" t="s">
        <v>122</v>
      </c>
      <c r="Z125" s="74" t="s">
        <v>121</v>
      </c>
    </row>
    <row r="126" spans="1:26" s="81" customFormat="1" ht="48" x14ac:dyDescent="0.25">
      <c r="A126" s="99">
        <v>122</v>
      </c>
      <c r="B126" s="73" t="s">
        <v>579</v>
      </c>
      <c r="C126" s="73" t="s">
        <v>580</v>
      </c>
      <c r="D126" s="73">
        <v>4840704</v>
      </c>
      <c r="E126" s="73">
        <v>181077701</v>
      </c>
      <c r="F126" s="73">
        <v>691009317</v>
      </c>
      <c r="G126" s="73" t="s">
        <v>591</v>
      </c>
      <c r="H126" s="73" t="s">
        <v>102</v>
      </c>
      <c r="I126" s="73" t="s">
        <v>131</v>
      </c>
      <c r="J126" s="73" t="s">
        <v>131</v>
      </c>
      <c r="K126" s="73" t="s">
        <v>592</v>
      </c>
      <c r="L126" s="78">
        <v>100000</v>
      </c>
      <c r="M126" s="78">
        <f t="shared" si="7"/>
        <v>85000</v>
      </c>
      <c r="N126" s="73">
        <v>2022</v>
      </c>
      <c r="O126" s="73">
        <v>2027</v>
      </c>
      <c r="P126" s="73"/>
      <c r="Q126" s="73" t="s">
        <v>126</v>
      </c>
      <c r="R126" s="73" t="s">
        <v>126</v>
      </c>
      <c r="S126" s="73" t="s">
        <v>126</v>
      </c>
      <c r="T126" s="73"/>
      <c r="U126" s="73"/>
      <c r="V126" s="73"/>
      <c r="W126" s="73" t="s">
        <v>126</v>
      </c>
      <c r="X126" s="73" t="s">
        <v>126</v>
      </c>
      <c r="Y126" s="73" t="s">
        <v>122</v>
      </c>
      <c r="Z126" s="74" t="s">
        <v>121</v>
      </c>
    </row>
    <row r="127" spans="1:26" s="81" customFormat="1" ht="36.75" thickBot="1" x14ac:dyDescent="0.3">
      <c r="A127" s="99">
        <v>123</v>
      </c>
      <c r="B127" s="76" t="s">
        <v>579</v>
      </c>
      <c r="C127" s="76" t="s">
        <v>580</v>
      </c>
      <c r="D127" s="76">
        <v>4840704</v>
      </c>
      <c r="E127" s="76">
        <v>181077701</v>
      </c>
      <c r="F127" s="76">
        <v>691009317</v>
      </c>
      <c r="G127" s="76" t="s">
        <v>593</v>
      </c>
      <c r="H127" s="76" t="s">
        <v>102</v>
      </c>
      <c r="I127" s="76" t="s">
        <v>131</v>
      </c>
      <c r="J127" s="76" t="s">
        <v>131</v>
      </c>
      <c r="K127" s="76" t="s">
        <v>594</v>
      </c>
      <c r="L127" s="80">
        <v>200000</v>
      </c>
      <c r="M127" s="80">
        <f t="shared" si="7"/>
        <v>170000</v>
      </c>
      <c r="N127" s="76">
        <v>2022</v>
      </c>
      <c r="O127" s="76">
        <v>2027</v>
      </c>
      <c r="P127" s="76"/>
      <c r="Q127" s="76"/>
      <c r="R127" s="76"/>
      <c r="S127" s="76"/>
      <c r="T127" s="76"/>
      <c r="U127" s="76"/>
      <c r="V127" s="76"/>
      <c r="W127" s="76" t="s">
        <v>126</v>
      </c>
      <c r="X127" s="76"/>
      <c r="Y127" s="76" t="s">
        <v>122</v>
      </c>
      <c r="Z127" s="77" t="s">
        <v>121</v>
      </c>
    </row>
    <row r="128" spans="1:26" s="81" customFormat="1" ht="3.6" customHeight="1" x14ac:dyDescent="0.25">
      <c r="A128" s="130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2"/>
      <c r="M128" s="132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</row>
    <row r="129" spans="1:26" s="81" customFormat="1" hidden="1" x14ac:dyDescent="0.25">
      <c r="A129" s="130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2"/>
      <c r="M129" s="132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</row>
    <row r="130" spans="1:26" s="81" customFormat="1" hidden="1" x14ac:dyDescent="0.25">
      <c r="A130" s="130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2"/>
      <c r="M130" s="132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</row>
    <row r="131" spans="1:26" s="81" customFormat="1" hidden="1" x14ac:dyDescent="0.25">
      <c r="A131" s="130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2"/>
      <c r="M131" s="132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</row>
    <row r="132" spans="1:26" s="81" customFormat="1" hidden="1" x14ac:dyDescent="0.25">
      <c r="A132" s="130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2"/>
      <c r="M132" s="132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</row>
    <row r="133" spans="1:26" s="81" customFormat="1" hidden="1" x14ac:dyDescent="0.25">
      <c r="A133" s="130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2"/>
      <c r="M133" s="132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</row>
    <row r="134" spans="1:26" s="81" customFormat="1" hidden="1" x14ac:dyDescent="0.25">
      <c r="A134" s="130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2"/>
      <c r="M134" s="132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</row>
    <row r="135" spans="1:26" s="81" customFormat="1" hidden="1" x14ac:dyDescent="0.25">
      <c r="A135" s="130"/>
      <c r="B135" s="131"/>
      <c r="C135" s="131"/>
      <c r="D135" s="131"/>
      <c r="E135" s="131"/>
      <c r="F135" s="131"/>
      <c r="G135" s="131"/>
      <c r="H135" s="131"/>
      <c r="I135" s="131"/>
      <c r="J135" s="131"/>
      <c r="K135" s="131"/>
      <c r="L135" s="132"/>
      <c r="M135" s="132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</row>
    <row r="136" spans="1:26" s="81" customFormat="1" hidden="1" x14ac:dyDescent="0.25">
      <c r="A136" s="130"/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2"/>
      <c r="M136" s="132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</row>
    <row r="137" spans="1:26" ht="12" customHeight="1" x14ac:dyDescent="0.25">
      <c r="A137" s="66"/>
    </row>
    <row r="138" spans="1:26" s="81" customFormat="1" x14ac:dyDescent="0.25">
      <c r="A138" s="81" t="s">
        <v>648</v>
      </c>
      <c r="L138" s="84"/>
      <c r="M138" s="84"/>
    </row>
    <row r="139" spans="1:26" s="81" customFormat="1" ht="15.75" thickBot="1" x14ac:dyDescent="0.3">
      <c r="L139" s="84"/>
      <c r="M139" s="84"/>
    </row>
    <row r="140" spans="1:26" x14ac:dyDescent="0.25">
      <c r="A140" s="85"/>
      <c r="G140" s="138"/>
      <c r="H140" s="139"/>
      <c r="I140" s="139"/>
      <c r="J140" s="140"/>
    </row>
    <row r="141" spans="1:26" x14ac:dyDescent="0.25">
      <c r="A141" s="86"/>
      <c r="G141" s="141"/>
      <c r="H141" s="18"/>
      <c r="I141" s="18"/>
      <c r="J141" s="142"/>
    </row>
    <row r="142" spans="1:26" hidden="1" x14ac:dyDescent="0.25">
      <c r="A142" s="85"/>
      <c r="G142" s="141"/>
      <c r="H142" s="18"/>
      <c r="I142" s="18"/>
      <c r="J142" s="142"/>
    </row>
    <row r="143" spans="1:26" ht="9.6" customHeight="1" x14ac:dyDescent="0.25">
      <c r="A143" s="85"/>
      <c r="G143" s="141"/>
      <c r="H143" s="18"/>
      <c r="I143" s="18"/>
      <c r="J143" s="142"/>
    </row>
    <row r="144" spans="1:26" ht="15.6" customHeight="1" thickBot="1" x14ac:dyDescent="0.3">
      <c r="A144" s="81"/>
      <c r="G144" s="143"/>
      <c r="H144" s="144"/>
      <c r="I144" s="144"/>
      <c r="J144" s="145"/>
    </row>
    <row r="145" spans="1:1" x14ac:dyDescent="0.25">
      <c r="A145" s="81"/>
    </row>
    <row r="146" spans="1:1" x14ac:dyDescent="0.25">
      <c r="A146" s="81"/>
    </row>
    <row r="147" spans="1:1" x14ac:dyDescent="0.25">
      <c r="A147" s="87"/>
    </row>
    <row r="148" spans="1:1" x14ac:dyDescent="0.25">
      <c r="A148" s="87"/>
    </row>
    <row r="149" spans="1:1" x14ac:dyDescent="0.25">
      <c r="A149" s="87"/>
    </row>
    <row r="150" spans="1:1" x14ac:dyDescent="0.25">
      <c r="A150" s="87"/>
    </row>
    <row r="151" spans="1:1" x14ac:dyDescent="0.25">
      <c r="A151" s="85" t="s">
        <v>32</v>
      </c>
    </row>
    <row r="152" spans="1:1" x14ac:dyDescent="0.25">
      <c r="A152" s="86" t="s">
        <v>47</v>
      </c>
    </row>
    <row r="153" spans="1:1" x14ac:dyDescent="0.25">
      <c r="A153" s="85" t="s">
        <v>33</v>
      </c>
    </row>
    <row r="154" spans="1:1" x14ac:dyDescent="0.25">
      <c r="A154" s="85" t="s">
        <v>115</v>
      </c>
    </row>
    <row r="155" spans="1:1" x14ac:dyDescent="0.25">
      <c r="A155" s="81"/>
    </row>
    <row r="156" spans="1:1" x14ac:dyDescent="0.25">
      <c r="A156" s="81" t="s">
        <v>48</v>
      </c>
    </row>
    <row r="157" spans="1:1" x14ac:dyDescent="0.25">
      <c r="A157" s="81"/>
    </row>
    <row r="158" spans="1:1" x14ac:dyDescent="0.25">
      <c r="A158" s="87" t="s">
        <v>81</v>
      </c>
    </row>
    <row r="159" spans="1:1" x14ac:dyDescent="0.25">
      <c r="A159" s="87" t="s">
        <v>77</v>
      </c>
    </row>
    <row r="160" spans="1:1" x14ac:dyDescent="0.25">
      <c r="A160" s="87" t="s">
        <v>73</v>
      </c>
    </row>
    <row r="161" spans="1:1" x14ac:dyDescent="0.25">
      <c r="A161" s="87" t="s">
        <v>74</v>
      </c>
    </row>
    <row r="162" spans="1:1" x14ac:dyDescent="0.25">
      <c r="A162" s="87" t="s">
        <v>75</v>
      </c>
    </row>
    <row r="163" spans="1:1" x14ac:dyDescent="0.25">
      <c r="A163" s="87" t="s">
        <v>76</v>
      </c>
    </row>
    <row r="164" spans="1:1" x14ac:dyDescent="0.25">
      <c r="A164" s="87" t="s">
        <v>79</v>
      </c>
    </row>
    <row r="165" spans="1:1" x14ac:dyDescent="0.25">
      <c r="A165" s="83" t="s">
        <v>78</v>
      </c>
    </row>
    <row r="166" spans="1:1" x14ac:dyDescent="0.25">
      <c r="A166" s="87" t="s">
        <v>80</v>
      </c>
    </row>
    <row r="167" spans="1:1" x14ac:dyDescent="0.25">
      <c r="A167" s="87" t="s">
        <v>50</v>
      </c>
    </row>
    <row r="168" spans="1:1" x14ac:dyDescent="0.25">
      <c r="A168" s="87"/>
    </row>
    <row r="169" spans="1:1" x14ac:dyDescent="0.25">
      <c r="A169" s="87" t="s">
        <v>82</v>
      </c>
    </row>
    <row r="170" spans="1:1" x14ac:dyDescent="0.25">
      <c r="A170" s="87" t="s">
        <v>69</v>
      </c>
    </row>
    <row r="171" spans="1:1" x14ac:dyDescent="0.25">
      <c r="A171" s="81"/>
    </row>
    <row r="172" spans="1:1" x14ac:dyDescent="0.25">
      <c r="A172" s="81" t="s">
        <v>51</v>
      </c>
    </row>
    <row r="173" spans="1:1" x14ac:dyDescent="0.25">
      <c r="A173" s="82" t="s">
        <v>52</v>
      </c>
    </row>
    <row r="174" spans="1:1" x14ac:dyDescent="0.25">
      <c r="A174" s="81" t="s">
        <v>53</v>
      </c>
    </row>
    <row r="175" spans="1:1" x14ac:dyDescent="0.25">
      <c r="A175" s="85"/>
    </row>
    <row r="176" spans="1:1" x14ac:dyDescent="0.25">
      <c r="A176" s="86"/>
    </row>
    <row r="177" spans="1:1" x14ac:dyDescent="0.25">
      <c r="A177" s="85"/>
    </row>
    <row r="178" spans="1:1" x14ac:dyDescent="0.25">
      <c r="A178" s="85"/>
    </row>
    <row r="179" spans="1:1" x14ac:dyDescent="0.25">
      <c r="A179" s="81"/>
    </row>
    <row r="180" spans="1:1" x14ac:dyDescent="0.25">
      <c r="A180" s="81"/>
    </row>
    <row r="181" spans="1:1" x14ac:dyDescent="0.25">
      <c r="A181" s="81"/>
    </row>
    <row r="182" spans="1:1" x14ac:dyDescent="0.25">
      <c r="A182" s="87"/>
    </row>
    <row r="183" spans="1:1" x14ac:dyDescent="0.25">
      <c r="A183" s="87"/>
    </row>
    <row r="184" spans="1:1" x14ac:dyDescent="0.25">
      <c r="A184" s="87"/>
    </row>
    <row r="185" spans="1:1" x14ac:dyDescent="0.25">
      <c r="A185" s="87"/>
    </row>
    <row r="186" spans="1:1" x14ac:dyDescent="0.25">
      <c r="A186" s="87"/>
    </row>
    <row r="187" spans="1:1" x14ac:dyDescent="0.25">
      <c r="A187" s="87"/>
    </row>
    <row r="188" spans="1:1" x14ac:dyDescent="0.25">
      <c r="A188" s="87"/>
    </row>
    <row r="189" spans="1:1" x14ac:dyDescent="0.25">
      <c r="A189" s="83"/>
    </row>
    <row r="190" spans="1:1" x14ac:dyDescent="0.25">
      <c r="A190" s="87"/>
    </row>
    <row r="191" spans="1:1" x14ac:dyDescent="0.25">
      <c r="A191" s="87"/>
    </row>
    <row r="192" spans="1:1" x14ac:dyDescent="0.25">
      <c r="A192" s="87"/>
    </row>
    <row r="193" spans="1:1" x14ac:dyDescent="0.25">
      <c r="A193" s="87"/>
    </row>
    <row r="194" spans="1:1" x14ac:dyDescent="0.25">
      <c r="A194" s="87"/>
    </row>
    <row r="195" spans="1:1" x14ac:dyDescent="0.25">
      <c r="A195" s="81"/>
    </row>
    <row r="196" spans="1:1" x14ac:dyDescent="0.25">
      <c r="A196" s="81"/>
    </row>
    <row r="197" spans="1:1" x14ac:dyDescent="0.25">
      <c r="A197" s="82"/>
    </row>
    <row r="198" spans="1:1" x14ac:dyDescent="0.25">
      <c r="A198" s="8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31" type="noConversion"/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topLeftCell="B10" zoomScaleNormal="100" workbookViewId="0">
      <selection activeCell="D21" sqref="D21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1" customWidth="1"/>
    <col min="11" max="11" width="12.5703125" style="11" customWidth="1"/>
    <col min="12" max="12" width="13" style="11" customWidth="1"/>
    <col min="13" max="13" width="9" style="1" customWidth="1"/>
    <col min="14" max="14" width="8.5703125" style="1"/>
    <col min="15" max="18" width="11.28515625" style="1" customWidth="1"/>
    <col min="19" max="20" width="10.5703125" style="1" customWidth="1"/>
    <col min="21" max="16384" width="8.5703125" style="1"/>
  </cols>
  <sheetData>
    <row r="1" spans="1:20" ht="21.75" customHeight="1" thickBot="1" x14ac:dyDescent="0.35">
      <c r="A1" s="228" t="s">
        <v>54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30"/>
    </row>
    <row r="2" spans="1:20" ht="30" customHeight="1" thickBot="1" x14ac:dyDescent="0.3">
      <c r="A2" s="156" t="s">
        <v>55</v>
      </c>
      <c r="B2" s="154" t="s">
        <v>10</v>
      </c>
      <c r="C2" s="175" t="s">
        <v>56</v>
      </c>
      <c r="D2" s="171"/>
      <c r="E2" s="171"/>
      <c r="F2" s="233" t="s">
        <v>12</v>
      </c>
      <c r="G2" s="224" t="s">
        <v>38</v>
      </c>
      <c r="H2" s="163" t="s">
        <v>70</v>
      </c>
      <c r="I2" s="161" t="s">
        <v>14</v>
      </c>
      <c r="J2" s="237" t="s">
        <v>15</v>
      </c>
      <c r="K2" s="159" t="s">
        <v>57</v>
      </c>
      <c r="L2" s="160"/>
      <c r="M2" s="240" t="s">
        <v>17</v>
      </c>
      <c r="N2" s="241"/>
      <c r="O2" s="247" t="s">
        <v>58</v>
      </c>
      <c r="P2" s="248"/>
      <c r="Q2" s="248"/>
      <c r="R2" s="248"/>
      <c r="S2" s="240" t="s">
        <v>19</v>
      </c>
      <c r="T2" s="241"/>
    </row>
    <row r="3" spans="1:20" ht="22.35" customHeight="1" thickBot="1" x14ac:dyDescent="0.3">
      <c r="A3" s="231"/>
      <c r="B3" s="244"/>
      <c r="C3" s="245" t="s">
        <v>59</v>
      </c>
      <c r="D3" s="220" t="s">
        <v>60</v>
      </c>
      <c r="E3" s="220" t="s">
        <v>61</v>
      </c>
      <c r="F3" s="234"/>
      <c r="G3" s="225"/>
      <c r="H3" s="227"/>
      <c r="I3" s="236"/>
      <c r="J3" s="238"/>
      <c r="K3" s="222" t="s">
        <v>62</v>
      </c>
      <c r="L3" s="222" t="s">
        <v>114</v>
      </c>
      <c r="M3" s="202" t="s">
        <v>26</v>
      </c>
      <c r="N3" s="204" t="s">
        <v>27</v>
      </c>
      <c r="O3" s="249" t="s">
        <v>41</v>
      </c>
      <c r="P3" s="250"/>
      <c r="Q3" s="250"/>
      <c r="R3" s="250"/>
      <c r="S3" s="242" t="s">
        <v>63</v>
      </c>
      <c r="T3" s="243" t="s">
        <v>31</v>
      </c>
    </row>
    <row r="4" spans="1:20" ht="68.25" customHeight="1" thickBot="1" x14ac:dyDescent="0.3">
      <c r="A4" s="232"/>
      <c r="B4" s="155"/>
      <c r="C4" s="246"/>
      <c r="D4" s="221"/>
      <c r="E4" s="221"/>
      <c r="F4" s="235"/>
      <c r="G4" s="226"/>
      <c r="H4" s="164"/>
      <c r="I4" s="162"/>
      <c r="J4" s="239"/>
      <c r="K4" s="223"/>
      <c r="L4" s="223"/>
      <c r="M4" s="203"/>
      <c r="N4" s="205"/>
      <c r="O4" s="56" t="s">
        <v>64</v>
      </c>
      <c r="P4" s="57" t="s">
        <v>44</v>
      </c>
      <c r="Q4" s="58" t="s">
        <v>45</v>
      </c>
      <c r="R4" s="59" t="s">
        <v>65</v>
      </c>
      <c r="S4" s="211"/>
      <c r="T4" s="213"/>
    </row>
    <row r="5" spans="1:20" ht="24" x14ac:dyDescent="0.25">
      <c r="A5" s="18">
        <v>1</v>
      </c>
      <c r="B5" s="3">
        <v>1</v>
      </c>
      <c r="C5" s="124" t="s">
        <v>222</v>
      </c>
      <c r="D5" s="106" t="s">
        <v>223</v>
      </c>
      <c r="E5" s="106">
        <v>75015137</v>
      </c>
      <c r="F5" s="106" t="s">
        <v>224</v>
      </c>
      <c r="G5" s="106" t="s">
        <v>102</v>
      </c>
      <c r="H5" s="106" t="s">
        <v>131</v>
      </c>
      <c r="I5" s="106" t="s">
        <v>131</v>
      </c>
      <c r="J5" s="106" t="s">
        <v>225</v>
      </c>
      <c r="K5" s="68">
        <v>650000</v>
      </c>
      <c r="L5" s="68">
        <v>550000</v>
      </c>
      <c r="M5" s="92">
        <v>2022</v>
      </c>
      <c r="N5" s="92">
        <v>2023</v>
      </c>
      <c r="O5" s="92"/>
      <c r="P5" s="92" t="s">
        <v>126</v>
      </c>
      <c r="Q5" s="92" t="s">
        <v>126</v>
      </c>
      <c r="R5" s="92"/>
      <c r="S5" s="92" t="s">
        <v>163</v>
      </c>
      <c r="T5" s="93" t="s">
        <v>121</v>
      </c>
    </row>
    <row r="6" spans="1:20" ht="15.75" thickBot="1" x14ac:dyDescent="0.3">
      <c r="A6" s="18">
        <v>2</v>
      </c>
      <c r="B6" s="4">
        <v>2</v>
      </c>
      <c r="C6" s="99" t="s">
        <v>568</v>
      </c>
      <c r="D6" s="97" t="s">
        <v>568</v>
      </c>
      <c r="E6" s="97">
        <v>277550</v>
      </c>
      <c r="F6" s="97" t="s">
        <v>569</v>
      </c>
      <c r="G6" s="97" t="s">
        <v>102</v>
      </c>
      <c r="H6" s="97" t="s">
        <v>131</v>
      </c>
      <c r="I6" s="97" t="s">
        <v>570</v>
      </c>
      <c r="J6" s="97" t="s">
        <v>571</v>
      </c>
      <c r="K6" s="112">
        <v>2000000</v>
      </c>
      <c r="L6" s="112">
        <f>K6/100*85</f>
        <v>1700000</v>
      </c>
      <c r="M6" s="97">
        <v>2022</v>
      </c>
      <c r="N6" s="97">
        <v>2023</v>
      </c>
      <c r="O6" s="97"/>
      <c r="P6" s="97" t="s">
        <v>126</v>
      </c>
      <c r="Q6" s="97" t="s">
        <v>126</v>
      </c>
      <c r="R6" s="97"/>
      <c r="S6" s="97" t="s">
        <v>122</v>
      </c>
      <c r="T6" s="98" t="s">
        <v>121</v>
      </c>
    </row>
    <row r="7" spans="1:20" s="81" customFormat="1" ht="48" x14ac:dyDescent="0.25">
      <c r="A7" s="18"/>
      <c r="B7" s="3">
        <v>3</v>
      </c>
      <c r="C7" s="72" t="s">
        <v>595</v>
      </c>
      <c r="D7" s="97" t="s">
        <v>223</v>
      </c>
      <c r="E7" s="97">
        <v>47487259</v>
      </c>
      <c r="F7" s="73" t="s">
        <v>596</v>
      </c>
      <c r="G7" s="97" t="s">
        <v>102</v>
      </c>
      <c r="H7" s="97" t="s">
        <v>131</v>
      </c>
      <c r="I7" s="97" t="s">
        <v>131</v>
      </c>
      <c r="J7" s="73" t="s">
        <v>597</v>
      </c>
      <c r="K7" s="112">
        <v>1500000</v>
      </c>
      <c r="L7" s="112">
        <f>K7/100*85</f>
        <v>1275000</v>
      </c>
      <c r="M7" s="97">
        <v>2022</v>
      </c>
      <c r="N7" s="97">
        <v>2024</v>
      </c>
      <c r="O7" s="97"/>
      <c r="P7" s="97"/>
      <c r="Q7" s="97"/>
      <c r="R7" s="97"/>
      <c r="S7" s="97" t="s">
        <v>598</v>
      </c>
      <c r="T7" s="98" t="s">
        <v>121</v>
      </c>
    </row>
    <row r="8" spans="1:20" s="81" customFormat="1" ht="60.75" thickBot="1" x14ac:dyDescent="0.3">
      <c r="A8" s="18"/>
      <c r="B8" s="4">
        <v>4</v>
      </c>
      <c r="C8" s="72" t="s">
        <v>595</v>
      </c>
      <c r="D8" s="97" t="s">
        <v>223</v>
      </c>
      <c r="E8" s="97">
        <v>47487259</v>
      </c>
      <c r="F8" s="73" t="s">
        <v>599</v>
      </c>
      <c r="G8" s="97" t="s">
        <v>102</v>
      </c>
      <c r="H8" s="97" t="s">
        <v>131</v>
      </c>
      <c r="I8" s="97" t="s">
        <v>131</v>
      </c>
      <c r="J8" s="73" t="s">
        <v>600</v>
      </c>
      <c r="K8" s="112">
        <v>2500000</v>
      </c>
      <c r="L8" s="112">
        <f t="shared" ref="L8:L13" si="0">K8/100*85</f>
        <v>2125000</v>
      </c>
      <c r="M8" s="97">
        <v>2022</v>
      </c>
      <c r="N8" s="97">
        <v>2024</v>
      </c>
      <c r="O8" s="97"/>
      <c r="P8" s="97"/>
      <c r="Q8" s="97"/>
      <c r="R8" s="97"/>
      <c r="S8" s="97" t="s">
        <v>122</v>
      </c>
      <c r="T8" s="98" t="s">
        <v>121</v>
      </c>
    </row>
    <row r="9" spans="1:20" s="81" customFormat="1" ht="48" x14ac:dyDescent="0.25">
      <c r="A9" s="18"/>
      <c r="B9" s="3">
        <v>5</v>
      </c>
      <c r="C9" s="72" t="s">
        <v>595</v>
      </c>
      <c r="D9" s="97" t="s">
        <v>223</v>
      </c>
      <c r="E9" s="97">
        <v>47487259</v>
      </c>
      <c r="F9" s="73" t="s">
        <v>601</v>
      </c>
      <c r="G9" s="97" t="s">
        <v>102</v>
      </c>
      <c r="H9" s="97" t="s">
        <v>131</v>
      </c>
      <c r="I9" s="97" t="s">
        <v>131</v>
      </c>
      <c r="J9" s="73" t="s">
        <v>602</v>
      </c>
      <c r="K9" s="112">
        <v>450000</v>
      </c>
      <c r="L9" s="112">
        <f t="shared" si="0"/>
        <v>382500</v>
      </c>
      <c r="M9" s="97">
        <v>2022</v>
      </c>
      <c r="N9" s="97">
        <v>2024</v>
      </c>
      <c r="O9" s="97"/>
      <c r="P9" s="97"/>
      <c r="Q9" s="97"/>
      <c r="R9" s="97" t="s">
        <v>126</v>
      </c>
      <c r="S9" s="133" t="s">
        <v>122</v>
      </c>
      <c r="T9" s="98" t="s">
        <v>121</v>
      </c>
    </row>
    <row r="10" spans="1:20" s="81" customFormat="1" ht="48.75" thickBot="1" x14ac:dyDescent="0.3">
      <c r="A10" s="18"/>
      <c r="B10" s="4">
        <v>6</v>
      </c>
      <c r="C10" s="72" t="s">
        <v>595</v>
      </c>
      <c r="D10" s="97" t="s">
        <v>223</v>
      </c>
      <c r="E10" s="97">
        <v>47487259</v>
      </c>
      <c r="F10" s="73" t="s">
        <v>603</v>
      </c>
      <c r="G10" s="97" t="s">
        <v>102</v>
      </c>
      <c r="H10" s="97" t="s">
        <v>131</v>
      </c>
      <c r="I10" s="97" t="s">
        <v>131</v>
      </c>
      <c r="J10" s="73" t="s">
        <v>604</v>
      </c>
      <c r="K10" s="112">
        <v>100000</v>
      </c>
      <c r="L10" s="112">
        <f t="shared" si="0"/>
        <v>85000</v>
      </c>
      <c r="M10" s="97">
        <v>2022</v>
      </c>
      <c r="N10" s="97">
        <v>2024</v>
      </c>
      <c r="O10" s="97"/>
      <c r="P10" s="97"/>
      <c r="Q10" s="97"/>
      <c r="R10" s="97"/>
      <c r="S10" s="133" t="s">
        <v>122</v>
      </c>
      <c r="T10" s="98" t="s">
        <v>121</v>
      </c>
    </row>
    <row r="11" spans="1:20" s="81" customFormat="1" ht="72" x14ac:dyDescent="0.25">
      <c r="A11" s="18"/>
      <c r="B11" s="3">
        <v>7</v>
      </c>
      <c r="C11" s="72" t="s">
        <v>595</v>
      </c>
      <c r="D11" s="97" t="s">
        <v>223</v>
      </c>
      <c r="E11" s="97">
        <v>47487259</v>
      </c>
      <c r="F11" s="73" t="s">
        <v>605</v>
      </c>
      <c r="G11" s="97" t="s">
        <v>102</v>
      </c>
      <c r="H11" s="97" t="s">
        <v>131</v>
      </c>
      <c r="I11" s="97" t="s">
        <v>131</v>
      </c>
      <c r="J11" s="73" t="s">
        <v>606</v>
      </c>
      <c r="K11" s="112">
        <v>15000000</v>
      </c>
      <c r="L11" s="112">
        <f t="shared" si="0"/>
        <v>12750000</v>
      </c>
      <c r="M11" s="97">
        <v>2022</v>
      </c>
      <c r="N11" s="97">
        <v>2024</v>
      </c>
      <c r="O11" s="97"/>
      <c r="P11" s="97"/>
      <c r="Q11" s="97"/>
      <c r="R11" s="97"/>
      <c r="S11" s="97" t="s">
        <v>598</v>
      </c>
      <c r="T11" s="98" t="s">
        <v>121</v>
      </c>
    </row>
    <row r="12" spans="1:20" s="81" customFormat="1" ht="36.75" thickBot="1" x14ac:dyDescent="0.3">
      <c r="A12" s="18"/>
      <c r="B12" s="4">
        <v>8</v>
      </c>
      <c r="C12" s="72" t="s">
        <v>595</v>
      </c>
      <c r="D12" s="97" t="s">
        <v>223</v>
      </c>
      <c r="E12" s="97">
        <v>47487259</v>
      </c>
      <c r="F12" s="73" t="s">
        <v>607</v>
      </c>
      <c r="G12" s="97" t="s">
        <v>102</v>
      </c>
      <c r="H12" s="97" t="s">
        <v>131</v>
      </c>
      <c r="I12" s="97" t="s">
        <v>131</v>
      </c>
      <c r="J12" s="73" t="s">
        <v>608</v>
      </c>
      <c r="K12" s="112">
        <v>650000</v>
      </c>
      <c r="L12" s="112">
        <f t="shared" si="0"/>
        <v>552500</v>
      </c>
      <c r="M12" s="97">
        <v>2022</v>
      </c>
      <c r="N12" s="97">
        <v>2024</v>
      </c>
      <c r="O12" s="97"/>
      <c r="P12" s="97"/>
      <c r="Q12" s="97"/>
      <c r="R12" s="97"/>
      <c r="S12" s="97" t="s">
        <v>122</v>
      </c>
      <c r="T12" s="98" t="s">
        <v>121</v>
      </c>
    </row>
    <row r="13" spans="1:20" ht="36" x14ac:dyDescent="0.25">
      <c r="A13" s="18">
        <v>3</v>
      </c>
      <c r="B13" s="3">
        <v>9</v>
      </c>
      <c r="C13" s="72" t="s">
        <v>595</v>
      </c>
      <c r="D13" s="97" t="s">
        <v>223</v>
      </c>
      <c r="E13" s="97">
        <v>47487259</v>
      </c>
      <c r="F13" s="73" t="s">
        <v>609</v>
      </c>
      <c r="G13" s="97" t="s">
        <v>102</v>
      </c>
      <c r="H13" s="97" t="s">
        <v>131</v>
      </c>
      <c r="I13" s="97" t="s">
        <v>131</v>
      </c>
      <c r="J13" s="73" t="s">
        <v>610</v>
      </c>
      <c r="K13" s="112">
        <v>180000</v>
      </c>
      <c r="L13" s="112">
        <f t="shared" si="0"/>
        <v>153000</v>
      </c>
      <c r="M13" s="97">
        <v>2022</v>
      </c>
      <c r="N13" s="97">
        <v>2024</v>
      </c>
      <c r="O13" s="97"/>
      <c r="P13" s="97"/>
      <c r="Q13" s="97"/>
      <c r="R13" s="97" t="s">
        <v>126</v>
      </c>
      <c r="S13" s="97" t="s">
        <v>122</v>
      </c>
      <c r="T13" s="98" t="s">
        <v>121</v>
      </c>
    </row>
    <row r="14" spans="1:20" s="81" customFormat="1" ht="15.75" thickBot="1" x14ac:dyDescent="0.3">
      <c r="A14" s="18"/>
      <c r="B14" s="4">
        <v>10</v>
      </c>
      <c r="C14" s="5"/>
      <c r="D14" s="6"/>
      <c r="E14" s="6"/>
      <c r="F14" s="6"/>
      <c r="G14" s="6"/>
      <c r="H14" s="6"/>
      <c r="I14" s="6"/>
      <c r="J14" s="6"/>
      <c r="K14" s="134"/>
      <c r="L14" s="134"/>
      <c r="M14" s="6"/>
      <c r="N14" s="6"/>
      <c r="O14" s="6"/>
      <c r="P14" s="6"/>
      <c r="Q14" s="6"/>
      <c r="R14" s="6"/>
      <c r="S14" s="6"/>
      <c r="T14" s="7"/>
    </row>
    <row r="15" spans="1:20" ht="15.75" thickBot="1" x14ac:dyDescent="0.3">
      <c r="A15" s="18"/>
      <c r="B15" s="3">
        <v>11</v>
      </c>
      <c r="C15" s="8"/>
      <c r="D15" s="9"/>
      <c r="E15" s="9"/>
      <c r="F15" s="9"/>
      <c r="G15" s="9"/>
      <c r="H15" s="9"/>
      <c r="I15" s="9"/>
      <c r="J15" s="9"/>
      <c r="K15" s="135"/>
      <c r="L15" s="135"/>
      <c r="M15" s="9"/>
      <c r="N15" s="9"/>
      <c r="O15" s="9"/>
      <c r="P15" s="9"/>
      <c r="Q15" s="9"/>
      <c r="R15" s="9"/>
      <c r="S15" s="9"/>
      <c r="T15" s="10"/>
    </row>
    <row r="16" spans="1:20" x14ac:dyDescent="0.25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20"/>
      <c r="L16" s="20"/>
      <c r="M16" s="18"/>
      <c r="N16" s="18"/>
      <c r="O16" s="18"/>
      <c r="P16" s="18"/>
      <c r="Q16" s="18"/>
      <c r="R16" s="18"/>
      <c r="S16" s="18"/>
      <c r="T16" s="18"/>
    </row>
    <row r="17" spans="1:20" s="81" customFormat="1" ht="15.75" thickBot="1" x14ac:dyDescent="0.3">
      <c r="A17" s="81" t="s">
        <v>578</v>
      </c>
      <c r="B17" s="81" t="s">
        <v>648</v>
      </c>
      <c r="L17" s="84"/>
      <c r="M17" s="84"/>
    </row>
    <row r="18" spans="1:20" x14ac:dyDescent="0.25">
      <c r="A18" s="18"/>
      <c r="B18" s="19"/>
      <c r="C18" s="18"/>
      <c r="D18" s="18"/>
      <c r="E18" s="18"/>
      <c r="F18" s="138"/>
      <c r="G18" s="139"/>
      <c r="H18" s="139"/>
      <c r="I18" s="140"/>
      <c r="J18" s="18"/>
      <c r="K18" s="20"/>
      <c r="L18" s="20"/>
      <c r="M18" s="18"/>
      <c r="N18" s="18"/>
      <c r="O18" s="18"/>
      <c r="P18" s="18"/>
      <c r="Q18" s="18"/>
      <c r="R18" s="18"/>
      <c r="S18" s="18"/>
      <c r="T18" s="18"/>
    </row>
    <row r="19" spans="1:20" x14ac:dyDescent="0.25">
      <c r="F19" s="141"/>
      <c r="G19" s="18"/>
      <c r="H19" s="18"/>
      <c r="I19" s="142"/>
    </row>
    <row r="20" spans="1:20" x14ac:dyDescent="0.25">
      <c r="F20" s="141"/>
      <c r="G20" s="18"/>
      <c r="H20" s="18"/>
      <c r="I20" s="142"/>
    </row>
    <row r="21" spans="1:20" x14ac:dyDescent="0.25">
      <c r="F21" s="141"/>
      <c r="G21" s="18"/>
      <c r="H21" s="18"/>
      <c r="I21" s="142"/>
    </row>
    <row r="22" spans="1:20" ht="15.75" thickBot="1" x14ac:dyDescent="0.3">
      <c r="F22" s="143"/>
      <c r="G22" s="144"/>
      <c r="H22" s="144"/>
      <c r="I22" s="145"/>
    </row>
    <row r="23" spans="1:20" x14ac:dyDescent="0.25">
      <c r="A23" s="18" t="s">
        <v>66</v>
      </c>
      <c r="B23" s="18"/>
    </row>
    <row r="24" spans="1:20" x14ac:dyDescent="0.25">
      <c r="A24" s="18"/>
      <c r="B24" s="21" t="s">
        <v>67</v>
      </c>
    </row>
    <row r="25" spans="1:20" ht="16.149999999999999" customHeight="1" x14ac:dyDescent="0.25">
      <c r="B25" s="1" t="s">
        <v>68</v>
      </c>
    </row>
    <row r="26" spans="1:20" x14ac:dyDescent="0.25">
      <c r="B26" s="12" t="s">
        <v>33</v>
      </c>
    </row>
    <row r="27" spans="1:20" x14ac:dyDescent="0.25">
      <c r="B27" s="12" t="s">
        <v>115</v>
      </c>
    </row>
    <row r="29" spans="1:20" x14ac:dyDescent="0.25">
      <c r="B29" s="1" t="s">
        <v>48</v>
      </c>
    </row>
    <row r="31" spans="1:20" x14ac:dyDescent="0.25">
      <c r="A31" s="2" t="s">
        <v>49</v>
      </c>
      <c r="B31" s="15" t="s">
        <v>84</v>
      </c>
      <c r="C31" s="15"/>
      <c r="D31" s="15"/>
      <c r="E31" s="15"/>
      <c r="F31" s="15"/>
      <c r="G31" s="15"/>
      <c r="H31" s="15"/>
      <c r="I31" s="15"/>
      <c r="J31" s="15"/>
      <c r="K31" s="16"/>
      <c r="L31" s="16"/>
    </row>
    <row r="32" spans="1:20" x14ac:dyDescent="0.25">
      <c r="A32" s="2" t="s">
        <v>50</v>
      </c>
      <c r="B32" s="15" t="s">
        <v>77</v>
      </c>
      <c r="C32" s="15"/>
      <c r="D32" s="15"/>
      <c r="E32" s="15"/>
      <c r="F32" s="15"/>
      <c r="G32" s="15"/>
      <c r="H32" s="15"/>
      <c r="I32" s="15"/>
      <c r="J32" s="15"/>
      <c r="K32" s="16"/>
      <c r="L32" s="16"/>
    </row>
    <row r="33" spans="1:12" x14ac:dyDescent="0.25">
      <c r="A33" s="2"/>
      <c r="B33" s="15" t="s">
        <v>73</v>
      </c>
      <c r="C33" s="15"/>
      <c r="D33" s="15"/>
      <c r="E33" s="15"/>
      <c r="F33" s="15"/>
      <c r="G33" s="15"/>
      <c r="H33" s="15"/>
      <c r="I33" s="15"/>
      <c r="J33" s="15"/>
      <c r="K33" s="16"/>
      <c r="L33" s="16"/>
    </row>
    <row r="34" spans="1:12" x14ac:dyDescent="0.25">
      <c r="A34" s="2"/>
      <c r="B34" s="15" t="s">
        <v>74</v>
      </c>
      <c r="C34" s="15"/>
      <c r="D34" s="15"/>
      <c r="E34" s="15"/>
      <c r="F34" s="15"/>
      <c r="G34" s="15"/>
      <c r="H34" s="15"/>
      <c r="I34" s="15"/>
      <c r="J34" s="15"/>
      <c r="K34" s="16"/>
      <c r="L34" s="16"/>
    </row>
    <row r="35" spans="1:12" x14ac:dyDescent="0.25">
      <c r="A35" s="2"/>
      <c r="B35" s="15" t="s">
        <v>75</v>
      </c>
      <c r="C35" s="15"/>
      <c r="D35" s="15"/>
      <c r="E35" s="15"/>
      <c r="F35" s="15"/>
      <c r="G35" s="15"/>
      <c r="H35" s="15"/>
      <c r="I35" s="15"/>
      <c r="J35" s="15"/>
      <c r="K35" s="16"/>
      <c r="L35" s="16"/>
    </row>
    <row r="36" spans="1:12" x14ac:dyDescent="0.25">
      <c r="A36" s="2"/>
      <c r="B36" s="15" t="s">
        <v>76</v>
      </c>
      <c r="C36" s="15"/>
      <c r="D36" s="15"/>
      <c r="E36" s="15"/>
      <c r="F36" s="15"/>
      <c r="G36" s="15"/>
      <c r="H36" s="15"/>
      <c r="I36" s="15"/>
      <c r="J36" s="15"/>
      <c r="K36" s="16"/>
      <c r="L36" s="16"/>
    </row>
    <row r="37" spans="1:12" x14ac:dyDescent="0.25">
      <c r="A37" s="2"/>
      <c r="B37" s="15" t="s">
        <v>79</v>
      </c>
      <c r="C37" s="15"/>
      <c r="D37" s="15"/>
      <c r="E37" s="15"/>
      <c r="F37" s="15"/>
      <c r="G37" s="15"/>
      <c r="H37" s="15"/>
      <c r="I37" s="15"/>
      <c r="J37" s="15"/>
      <c r="K37" s="16"/>
      <c r="L37" s="16"/>
    </row>
    <row r="38" spans="1:12" x14ac:dyDescent="0.25">
      <c r="A38" s="2"/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6"/>
    </row>
    <row r="39" spans="1:12" x14ac:dyDescent="0.25">
      <c r="A39" s="2"/>
      <c r="B39" s="15" t="s">
        <v>83</v>
      </c>
      <c r="C39" s="15"/>
      <c r="D39" s="15"/>
      <c r="E39" s="15"/>
      <c r="F39" s="15"/>
      <c r="G39" s="15"/>
      <c r="H39" s="15"/>
      <c r="I39" s="15"/>
      <c r="J39" s="15"/>
      <c r="K39" s="16"/>
      <c r="L39" s="16"/>
    </row>
    <row r="40" spans="1:12" x14ac:dyDescent="0.25">
      <c r="A40" s="2"/>
      <c r="B40" s="15" t="s">
        <v>50</v>
      </c>
      <c r="C40" s="15"/>
      <c r="D40" s="15"/>
      <c r="E40" s="15"/>
      <c r="F40" s="15"/>
      <c r="G40" s="15"/>
      <c r="H40" s="15"/>
      <c r="I40" s="15"/>
      <c r="J40" s="15"/>
      <c r="K40" s="16"/>
      <c r="L40" s="16"/>
    </row>
    <row r="41" spans="1:12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6"/>
      <c r="L41" s="16"/>
    </row>
    <row r="42" spans="1:12" x14ac:dyDescent="0.25">
      <c r="B42" s="15" t="s">
        <v>82</v>
      </c>
      <c r="C42" s="15"/>
      <c r="D42" s="15"/>
      <c r="E42" s="15"/>
      <c r="F42" s="15"/>
      <c r="G42" s="15"/>
      <c r="H42" s="15"/>
      <c r="I42" s="15"/>
      <c r="J42" s="15"/>
      <c r="K42" s="16"/>
      <c r="L42" s="16"/>
    </row>
    <row r="43" spans="1:12" x14ac:dyDescent="0.25">
      <c r="B43" s="15" t="s">
        <v>69</v>
      </c>
      <c r="C43" s="15"/>
      <c r="D43" s="15"/>
      <c r="E43" s="15"/>
      <c r="F43" s="15"/>
      <c r="G43" s="15"/>
      <c r="H43" s="15"/>
      <c r="I43" s="15"/>
      <c r="J43" s="15"/>
      <c r="K43" s="16"/>
      <c r="L43" s="16"/>
    </row>
    <row r="44" spans="1:12" ht="16.149999999999999" customHeight="1" x14ac:dyDescent="0.25"/>
    <row r="45" spans="1:12" x14ac:dyDescent="0.25">
      <c r="B45" s="1" t="s">
        <v>51</v>
      </c>
    </row>
    <row r="46" spans="1:12" x14ac:dyDescent="0.25">
      <c r="B46" s="1" t="s">
        <v>52</v>
      </c>
    </row>
    <row r="47" spans="1:12" x14ac:dyDescent="0.25">
      <c r="B47" s="1" t="s">
        <v>53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Miroslav Smejkal</cp:lastModifiedBy>
  <cp:revision/>
  <cp:lastPrinted>2022-01-31T12:52:44Z</cp:lastPrinted>
  <dcterms:created xsi:type="dcterms:W3CDTF">2020-07-22T07:46:04Z</dcterms:created>
  <dcterms:modified xsi:type="dcterms:W3CDTF">2022-02-24T07:18:10Z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