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mlejnek\Desktop\"/>
    </mc:Choice>
  </mc:AlternateContent>
  <xr:revisionPtr revIDLastSave="0" documentId="13_ncr:1_{C743B5E8-F79D-479C-9B58-DB39F11126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 aktivita Silnice" sheetId="3" r:id="rId1"/>
  </sheets>
  <definedNames>
    <definedName name="_xlnm.Print_Area" localSheetId="0">'RAP aktivita Silnice'!$A$1:$M$31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9" i="3" l="1"/>
  <c r="K27" i="3"/>
  <c r="K22" i="3"/>
  <c r="K21" i="3"/>
  <c r="G19" i="3" l="1"/>
  <c r="G21" i="3"/>
  <c r="G22" i="3"/>
  <c r="G23" i="3"/>
  <c r="G24" i="3"/>
  <c r="G25" i="3"/>
  <c r="G26" i="3"/>
  <c r="G27" i="3"/>
  <c r="G28" i="3"/>
  <c r="G5" i="3" l="1"/>
  <c r="K16" i="3" l="1"/>
  <c r="K18" i="3" l="1"/>
  <c r="K17" i="3" l="1"/>
  <c r="G14" i="3"/>
  <c r="K15" i="3"/>
  <c r="D31" i="3"/>
  <c r="K13" i="3"/>
  <c r="K8" i="3"/>
  <c r="K5" i="3"/>
  <c r="G6" i="3" l="1"/>
  <c r="G10" i="3"/>
  <c r="C75" i="3"/>
  <c r="G29" i="3" l="1"/>
</calcChain>
</file>

<file path=xl/sharedStrings.xml><?xml version="1.0" encoding="utf-8"?>
<sst xmlns="http://schemas.openxmlformats.org/spreadsheetml/2006/main" count="126" uniqueCount="93">
  <si>
    <t>Seznam projektů</t>
  </si>
  <si>
    <t>Název projektu</t>
  </si>
  <si>
    <t>Číslo silnice</t>
  </si>
  <si>
    <t>Krajní body úseku</t>
  </si>
  <si>
    <t>Naplňování indikátorů IROP</t>
  </si>
  <si>
    <t xml:space="preserve">Stav připravenosti projektu k realizaci </t>
  </si>
  <si>
    <t>začátek</t>
  </si>
  <si>
    <t>konec</t>
  </si>
  <si>
    <t xml:space="preserve">celkové výdaje projektu  </t>
  </si>
  <si>
    <t>z toho předpokládané způsobilé výdaje EFRR</t>
  </si>
  <si>
    <t>zahájení realizace</t>
  </si>
  <si>
    <t>ukončení realizace</t>
  </si>
  <si>
    <t>název indikátoru</t>
  </si>
  <si>
    <t>cílová hodnota dosažená realizací  projektu</t>
  </si>
  <si>
    <t>stručný popis dle podmínek IROP, např. zpracovaná PD, zajištěné výkupy, výber dodavatele</t>
  </si>
  <si>
    <t>II/502 Jičín - Poděbradova a Ruská</t>
  </si>
  <si>
    <t>II/303 Přeložka Běloves - Velké Poříčí</t>
  </si>
  <si>
    <t>Indikátor výstupu: Délka rekonstruovaných nebo modernizovaných silnic – mimo TEN-T</t>
  </si>
  <si>
    <t>II/299</t>
  </si>
  <si>
    <t>II/327</t>
  </si>
  <si>
    <t>II/280</t>
  </si>
  <si>
    <t>II/502</t>
  </si>
  <si>
    <t>II/303</t>
  </si>
  <si>
    <t xml:space="preserve">II/303 </t>
  </si>
  <si>
    <t>II/305</t>
  </si>
  <si>
    <t>Indikátor výstupu: Délka podporovaných nových silnic – mimo TEN-T</t>
  </si>
  <si>
    <t>PD DSP+PDPS</t>
  </si>
  <si>
    <t>PD DUSP, zábory</t>
  </si>
  <si>
    <t>DÚR,DSP+PDPS</t>
  </si>
  <si>
    <t>II/305 Týniště nad Orlicí - Albrechtice nad Orlicí</t>
  </si>
  <si>
    <r>
      <t xml:space="preserve">Výdaje projektu  </t>
    </r>
    <r>
      <rPr>
        <b/>
        <i/>
        <sz val="10"/>
        <color theme="1"/>
        <rFont val="Calibri"/>
        <family val="2"/>
        <charset val="238"/>
        <scheme val="minor"/>
      </rPr>
      <t>v Kč</t>
    </r>
  </si>
  <si>
    <r>
      <t xml:space="preserve">Předpokládaný termín realizace </t>
    </r>
    <r>
      <rPr>
        <b/>
        <i/>
        <sz val="10"/>
        <color theme="1"/>
        <rFont val="Calibri"/>
        <family val="2"/>
        <charset val="238"/>
        <scheme val="minor"/>
      </rPr>
      <t>měsíc, rok</t>
    </r>
  </si>
  <si>
    <t>novostavba</t>
  </si>
  <si>
    <t>vydané stavební povolení</t>
  </si>
  <si>
    <t>DUR, DSP+PDPS</t>
  </si>
  <si>
    <t>II/303 Velké Poříčí - Hronov (most-náměstí), včetně mostu 303 -003</t>
  </si>
  <si>
    <t>II/327 Zábědov - Nový Bydžov (část HK, 2. etapa)</t>
  </si>
  <si>
    <t>DUR+DSP+PDPS, zábory, pravomocné ÚR</t>
  </si>
  <si>
    <t>II/299 Librantice, intravilán (SO 101, SO 201, SO 301)</t>
  </si>
  <si>
    <t>130 % alokace KHK:</t>
  </si>
  <si>
    <t xml:space="preserve"> 07/2022</t>
  </si>
  <si>
    <t>12/2021</t>
  </si>
  <si>
    <t>DSP+PDPS</t>
  </si>
  <si>
    <t>DUR, DSP, PDPS
pravomocné SP</t>
  </si>
  <si>
    <t>alokace RAP pro Královéhradecký kraj (dotace EFRR 85 % CZV):</t>
  </si>
  <si>
    <t>Celkem</t>
  </si>
  <si>
    <t>II/300 Miletín - Zdobín</t>
  </si>
  <si>
    <t>II/300</t>
  </si>
  <si>
    <t>DUSP + PDPS, pravomocné společné povolení</t>
  </si>
  <si>
    <t>DUSP + PDPS</t>
  </si>
  <si>
    <t>II/304</t>
  </si>
  <si>
    <t>II/280 Libáň - Kopidlno, 2. etapa (1. část)</t>
  </si>
  <si>
    <t>II/280 Libáň - Kopidlno, 2. etapa (2. část)</t>
  </si>
  <si>
    <t>DUSP/PDPS</t>
  </si>
  <si>
    <t>DSP + PDPS</t>
  </si>
  <si>
    <t>09/2021</t>
  </si>
  <si>
    <t>zrušeno</t>
  </si>
  <si>
    <t>2021-2024</t>
  </si>
  <si>
    <t>II/299 Librantice - Libřice (SO 102, SO 103)</t>
  </si>
  <si>
    <t>II/299 Libřice - hranice okresu NA  (SO 104, SO 203, SO 302, SO 303)</t>
  </si>
  <si>
    <t>II/327 Skřivany – Smidary</t>
  </si>
  <si>
    <t>II/284 Bílé Poličany</t>
  </si>
  <si>
    <t>II/567 Rtyně v Podkrkonoší</t>
  </si>
  <si>
    <t>II/284</t>
  </si>
  <si>
    <t>II/567</t>
  </si>
  <si>
    <t>II/302 Starostín - Broumov - hranice PR-ČR (most Meziměstí)</t>
  </si>
  <si>
    <t xml:space="preserve">Most ev. č. 298-010 Krňovice a Most ev. č. 298-009 Krňovice </t>
  </si>
  <si>
    <t>II/302</t>
  </si>
  <si>
    <t>II/298</t>
  </si>
  <si>
    <t xml:space="preserve">II/284 hr. okr. JC/SM - Stará Paka - II. Etapa  </t>
  </si>
  <si>
    <t xml:space="preserve">II/308 Králova Lhota - Bohuslavice (III. Etapa) </t>
  </si>
  <si>
    <t>II/308</t>
  </si>
  <si>
    <t xml:space="preserve">II/280 Libáň - Kopidlno, I. Etapa, 2. část (intravilán obce Zliv) </t>
  </si>
  <si>
    <t>II/304 Česká Skalice, přeložka</t>
  </si>
  <si>
    <t xml:space="preserve">zrušeno </t>
  </si>
  <si>
    <t>II/327
II/280</t>
  </si>
  <si>
    <t>38,410
44,009</t>
  </si>
  <si>
    <t>41,878
43,714</t>
  </si>
  <si>
    <t>4,220
4,369</t>
  </si>
  <si>
    <t>4,300
4,393</t>
  </si>
  <si>
    <t>DUSP+PDPS</t>
  </si>
  <si>
    <t xml:space="preserve"> 03/2026</t>
  </si>
  <si>
    <t>PDPS, pravomocné společné povolení</t>
  </si>
  <si>
    <t>SP 2022, prodloužení SP v roce 2024</t>
  </si>
  <si>
    <t>02/2023, prodloužení 02/2025</t>
  </si>
  <si>
    <t>most</t>
  </si>
  <si>
    <t>Indikátor výstupu: Počet nových nebo stavebně upravených mostů na silniční síti</t>
  </si>
  <si>
    <t>probíhá inženýrská činnost</t>
  </si>
  <si>
    <t>o SP je požádáno</t>
  </si>
  <si>
    <t>DSP;PDPS, ZSPD</t>
  </si>
  <si>
    <t>SP 2018 + 2022 prodloužení + ZSPD</t>
  </si>
  <si>
    <t>II/280 Libáň - Kopidlno, I. etapa, 1. část</t>
  </si>
  <si>
    <r>
      <t>Příloha RAP KHK_Silnice II. třídy_</t>
    </r>
    <r>
      <rPr>
        <b/>
        <sz val="12"/>
        <color rgb="FFFF0000"/>
        <rFont val="Calibri"/>
        <family val="2"/>
        <charset val="238"/>
        <scheme val="minor"/>
      </rPr>
      <t xml:space="preserve">verze srpen 2026 </t>
    </r>
    <r>
      <rPr>
        <sz val="12"/>
        <color rgb="FFFF0000"/>
        <rFont val="Calibri"/>
        <family val="2"/>
        <charset val="238"/>
        <scheme val="minor"/>
      </rPr>
      <t>(schváleno v RSK 30. 9. 2026)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</si>
</sst>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6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3" fontId="12" fillId="0" borderId="0" xfId="0" applyNumberFormat="1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vertical="center"/>
    </xf>
    <xf numFmtId="16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3" fontId="14" fillId="0" borderId="0" xfId="0" applyNumberFormat="1" applyFont="1" applyAlignment="1">
      <alignment vertical="center"/>
    </xf>
    <xf numFmtId="0" fontId="1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3" fontId="12" fillId="0" borderId="0" xfId="0" applyNumberFormat="1" applyFont="1" applyAlignment="1">
      <alignment horizontal="right" vertical="center"/>
    </xf>
    <xf numFmtId="3" fontId="12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77"/>
  <sheetViews>
    <sheetView tabSelected="1" zoomScale="80" zoomScaleNormal="80" zoomScaleSheetLayoutView="85" workbookViewId="0">
      <selection activeCell="B2" sqref="B2:B3"/>
    </sheetView>
  </sheetViews>
  <sheetFormatPr defaultColWidth="9.42578125" defaultRowHeight="15" x14ac:dyDescent="0.25"/>
  <cols>
    <col min="1" max="1" width="9.42578125" style="6" customWidth="1"/>
    <col min="2" max="2" width="61.5703125" style="5" customWidth="1"/>
    <col min="3" max="3" width="9.5703125" style="6" customWidth="1"/>
    <col min="4" max="4" width="13.42578125" style="1" customWidth="1"/>
    <col min="5" max="5" width="12.85546875" style="1" customWidth="1"/>
    <col min="6" max="6" width="13.42578125" style="1" customWidth="1"/>
    <col min="7" max="7" width="14.140625" style="1" customWidth="1"/>
    <col min="8" max="8" width="11.7109375" style="6" customWidth="1"/>
    <col min="9" max="9" width="13.7109375" style="6" customWidth="1"/>
    <col min="10" max="10" width="37.42578125" style="5" customWidth="1"/>
    <col min="11" max="11" width="12.42578125" style="6" bestFit="1" customWidth="1"/>
    <col min="12" max="12" width="21.85546875" style="9" customWidth="1"/>
    <col min="13" max="13" width="16.28515625" style="1" customWidth="1"/>
    <col min="14" max="14" width="45" style="5" customWidth="1"/>
    <col min="15" max="16384" width="9.42578125" style="1"/>
  </cols>
  <sheetData>
    <row r="1" spans="1:14" ht="19.5" customHeight="1" x14ac:dyDescent="0.25">
      <c r="A1" s="40" t="s">
        <v>92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4" s="2" customFormat="1" ht="42.75" customHeight="1" x14ac:dyDescent="0.25">
      <c r="A2" s="42" t="s">
        <v>0</v>
      </c>
      <c r="B2" s="42" t="s">
        <v>1</v>
      </c>
      <c r="C2" s="42" t="s">
        <v>2</v>
      </c>
      <c r="D2" s="42" t="s">
        <v>3</v>
      </c>
      <c r="E2" s="42"/>
      <c r="F2" s="41" t="s">
        <v>30</v>
      </c>
      <c r="G2" s="41"/>
      <c r="H2" s="42" t="s">
        <v>31</v>
      </c>
      <c r="I2" s="42"/>
      <c r="J2" s="42" t="s">
        <v>4</v>
      </c>
      <c r="K2" s="42"/>
      <c r="L2" s="42" t="s">
        <v>5</v>
      </c>
      <c r="M2" s="42"/>
      <c r="N2" s="4"/>
    </row>
    <row r="3" spans="1:14" s="2" customFormat="1" ht="71.25" customHeight="1" x14ac:dyDescent="0.25">
      <c r="A3" s="42"/>
      <c r="B3" s="42"/>
      <c r="C3" s="42"/>
      <c r="D3" s="39" t="s">
        <v>6</v>
      </c>
      <c r="E3" s="39" t="s">
        <v>7</v>
      </c>
      <c r="F3" s="38" t="s">
        <v>8</v>
      </c>
      <c r="G3" s="38" t="s">
        <v>9</v>
      </c>
      <c r="H3" s="38" t="s">
        <v>10</v>
      </c>
      <c r="I3" s="38" t="s">
        <v>11</v>
      </c>
      <c r="J3" s="38" t="s">
        <v>12</v>
      </c>
      <c r="K3" s="38" t="s">
        <v>13</v>
      </c>
      <c r="L3" s="38" t="s">
        <v>14</v>
      </c>
      <c r="M3" s="38" t="s">
        <v>33</v>
      </c>
      <c r="N3" s="10"/>
    </row>
    <row r="4" spans="1:14" ht="39.75" customHeight="1" x14ac:dyDescent="0.25">
      <c r="A4" s="15">
        <v>1</v>
      </c>
      <c r="B4" s="16" t="s">
        <v>56</v>
      </c>
      <c r="C4" s="15"/>
      <c r="D4" s="17"/>
      <c r="E4" s="17"/>
      <c r="F4" s="18"/>
      <c r="G4" s="18"/>
      <c r="H4" s="15"/>
      <c r="I4" s="15"/>
      <c r="J4" s="16"/>
      <c r="K4" s="19"/>
      <c r="L4" s="20"/>
      <c r="M4" s="21"/>
      <c r="N4" s="22"/>
    </row>
    <row r="5" spans="1:14" ht="39.75" customHeight="1" x14ac:dyDescent="0.25">
      <c r="A5" s="15">
        <v>2</v>
      </c>
      <c r="B5" s="16" t="s">
        <v>38</v>
      </c>
      <c r="C5" s="15" t="s">
        <v>18</v>
      </c>
      <c r="D5" s="17">
        <v>6.4550000000000001</v>
      </c>
      <c r="E5" s="17">
        <v>7.09</v>
      </c>
      <c r="F5" s="18">
        <v>24889286.219999999</v>
      </c>
      <c r="G5" s="18">
        <f>F5*0.85</f>
        <v>21155893.286999997</v>
      </c>
      <c r="H5" s="15">
        <v>2023</v>
      </c>
      <c r="I5" s="15">
        <v>2023</v>
      </c>
      <c r="J5" s="16" t="s">
        <v>17</v>
      </c>
      <c r="K5" s="19">
        <f>E5-D5</f>
        <v>0.63499999999999979</v>
      </c>
      <c r="L5" s="20" t="s">
        <v>28</v>
      </c>
      <c r="M5" s="15" t="s">
        <v>40</v>
      </c>
      <c r="N5" s="22"/>
    </row>
    <row r="6" spans="1:14" ht="39.75" customHeight="1" x14ac:dyDescent="0.25">
      <c r="A6" s="15">
        <v>3</v>
      </c>
      <c r="B6" s="16" t="s">
        <v>58</v>
      </c>
      <c r="C6" s="15" t="s">
        <v>18</v>
      </c>
      <c r="D6" s="17">
        <v>7.09</v>
      </c>
      <c r="E6" s="17">
        <v>12.487</v>
      </c>
      <c r="F6" s="18">
        <v>85000000</v>
      </c>
      <c r="G6" s="18">
        <f t="shared" ref="G6:G10" si="0">F6*0.85</f>
        <v>72250000</v>
      </c>
      <c r="H6" s="15">
        <v>2024</v>
      </c>
      <c r="I6" s="15">
        <v>2024</v>
      </c>
      <c r="J6" s="16" t="s">
        <v>17</v>
      </c>
      <c r="K6" s="19">
        <v>2.4129999999999998</v>
      </c>
      <c r="L6" s="20" t="s">
        <v>42</v>
      </c>
      <c r="M6" s="21" t="s">
        <v>41</v>
      </c>
      <c r="N6" s="22"/>
    </row>
    <row r="7" spans="1:14" ht="39.75" customHeight="1" x14ac:dyDescent="0.25">
      <c r="A7" s="15">
        <v>4</v>
      </c>
      <c r="B7" s="16" t="s">
        <v>56</v>
      </c>
      <c r="C7" s="15"/>
      <c r="D7" s="17"/>
      <c r="E7" s="17"/>
      <c r="F7" s="18"/>
      <c r="G7" s="18"/>
      <c r="H7" s="15"/>
      <c r="I7" s="15"/>
      <c r="J7" s="16"/>
      <c r="K7" s="19"/>
      <c r="L7" s="20"/>
      <c r="M7" s="21"/>
      <c r="N7" s="22"/>
    </row>
    <row r="8" spans="1:14" ht="39.75" customHeight="1" x14ac:dyDescent="0.25">
      <c r="A8" s="15">
        <v>5</v>
      </c>
      <c r="B8" s="16" t="s">
        <v>36</v>
      </c>
      <c r="C8" s="15" t="s">
        <v>19</v>
      </c>
      <c r="D8" s="17">
        <v>33.39</v>
      </c>
      <c r="E8" s="17">
        <v>35.965000000000003</v>
      </c>
      <c r="F8" s="18">
        <v>83244459.179999992</v>
      </c>
      <c r="G8" s="18">
        <v>43858472.93</v>
      </c>
      <c r="H8" s="15">
        <v>2024</v>
      </c>
      <c r="I8" s="15">
        <v>2025</v>
      </c>
      <c r="J8" s="16" t="s">
        <v>17</v>
      </c>
      <c r="K8" s="19">
        <f t="shared" ref="K8:K13" si="1">E8-D8</f>
        <v>2.5750000000000028</v>
      </c>
      <c r="L8" s="20" t="s">
        <v>53</v>
      </c>
      <c r="M8" s="15">
        <v>2022</v>
      </c>
      <c r="N8" s="23"/>
    </row>
    <row r="9" spans="1:14" ht="39.75" customHeight="1" x14ac:dyDescent="0.25">
      <c r="A9" s="15">
        <v>6</v>
      </c>
      <c r="B9" s="16" t="s">
        <v>16</v>
      </c>
      <c r="C9" s="15" t="s">
        <v>23</v>
      </c>
      <c r="D9" s="17" t="s">
        <v>32</v>
      </c>
      <c r="E9" s="17"/>
      <c r="F9" s="18">
        <v>580544308.96000004</v>
      </c>
      <c r="G9" s="18">
        <v>350000000</v>
      </c>
      <c r="H9" s="15">
        <v>2024</v>
      </c>
      <c r="I9" s="15">
        <v>2026</v>
      </c>
      <c r="J9" s="16" t="s">
        <v>25</v>
      </c>
      <c r="K9" s="15">
        <v>3.65</v>
      </c>
      <c r="L9" s="20" t="s">
        <v>43</v>
      </c>
      <c r="M9" s="15" t="s">
        <v>57</v>
      </c>
      <c r="N9" s="23"/>
    </row>
    <row r="10" spans="1:14" ht="39.75" customHeight="1" x14ac:dyDescent="0.25">
      <c r="A10" s="15">
        <v>7</v>
      </c>
      <c r="B10" s="16" t="s">
        <v>59</v>
      </c>
      <c r="C10" s="15" t="s">
        <v>18</v>
      </c>
      <c r="D10" s="17">
        <v>12.538</v>
      </c>
      <c r="E10" s="17">
        <v>14.951000000000001</v>
      </c>
      <c r="F10" s="18">
        <v>51127744.840000004</v>
      </c>
      <c r="G10" s="18">
        <f t="shared" si="0"/>
        <v>43458583.114</v>
      </c>
      <c r="H10" s="15">
        <v>2023</v>
      </c>
      <c r="I10" s="15">
        <v>2023</v>
      </c>
      <c r="J10" s="16" t="s">
        <v>17</v>
      </c>
      <c r="K10" s="19">
        <v>5.3970000000000002</v>
      </c>
      <c r="L10" s="20" t="s">
        <v>26</v>
      </c>
      <c r="M10" s="21" t="s">
        <v>55</v>
      </c>
      <c r="N10" s="22"/>
    </row>
    <row r="11" spans="1:14" ht="39.75" customHeight="1" x14ac:dyDescent="0.25">
      <c r="A11" s="15">
        <v>8</v>
      </c>
      <c r="B11" s="16" t="s">
        <v>15</v>
      </c>
      <c r="C11" s="15" t="s">
        <v>21</v>
      </c>
      <c r="D11" s="17">
        <v>3.8969999999999998</v>
      </c>
      <c r="E11" s="17">
        <v>5.1100000000000003</v>
      </c>
      <c r="F11" s="18">
        <v>88805685.819999993</v>
      </c>
      <c r="G11" s="18">
        <v>70000000</v>
      </c>
      <c r="H11" s="15">
        <v>2025</v>
      </c>
      <c r="I11" s="15">
        <v>2028</v>
      </c>
      <c r="J11" s="16" t="s">
        <v>17</v>
      </c>
      <c r="K11" s="19">
        <v>1.2130000000000001</v>
      </c>
      <c r="L11" s="20" t="s">
        <v>34</v>
      </c>
      <c r="M11" s="15">
        <v>2024</v>
      </c>
      <c r="N11" s="23"/>
    </row>
    <row r="12" spans="1:14" ht="39.75" customHeight="1" x14ac:dyDescent="0.25">
      <c r="A12" s="15">
        <v>9</v>
      </c>
      <c r="B12" s="16" t="s">
        <v>29</v>
      </c>
      <c r="C12" s="15" t="s">
        <v>24</v>
      </c>
      <c r="D12" s="17">
        <v>4.7300000000000002E-2</v>
      </c>
      <c r="E12" s="17">
        <v>0.56000000000000005</v>
      </c>
      <c r="F12" s="18">
        <v>232967466.18000001</v>
      </c>
      <c r="G12" s="18">
        <v>186000000</v>
      </c>
      <c r="H12" s="15">
        <v>2024</v>
      </c>
      <c r="I12" s="15">
        <v>2026</v>
      </c>
      <c r="J12" s="16" t="s">
        <v>17</v>
      </c>
      <c r="K12" s="15">
        <v>0.71</v>
      </c>
      <c r="L12" s="20" t="s">
        <v>37</v>
      </c>
      <c r="M12" s="15">
        <v>2024</v>
      </c>
      <c r="N12" s="23"/>
    </row>
    <row r="13" spans="1:14" ht="39.75" customHeight="1" x14ac:dyDescent="0.25">
      <c r="A13" s="15">
        <v>10</v>
      </c>
      <c r="B13" s="16" t="s">
        <v>35</v>
      </c>
      <c r="C13" s="15" t="s">
        <v>22</v>
      </c>
      <c r="D13" s="17">
        <v>7.9669999999999996</v>
      </c>
      <c r="E13" s="17">
        <v>8.2219999999999995</v>
      </c>
      <c r="F13" s="18">
        <v>34317878.340000004</v>
      </c>
      <c r="G13" s="18">
        <v>22997504.57</v>
      </c>
      <c r="H13" s="15">
        <v>2025</v>
      </c>
      <c r="I13" s="15">
        <v>2026</v>
      </c>
      <c r="J13" s="16" t="s">
        <v>17</v>
      </c>
      <c r="K13" s="19">
        <f t="shared" si="1"/>
        <v>0.25499999999999989</v>
      </c>
      <c r="L13" s="20" t="s">
        <v>27</v>
      </c>
      <c r="M13" s="15">
        <v>2024</v>
      </c>
      <c r="N13" s="23"/>
    </row>
    <row r="14" spans="1:14" ht="39.75" customHeight="1" x14ac:dyDescent="0.25">
      <c r="A14" s="15">
        <v>11</v>
      </c>
      <c r="B14" s="16" t="s">
        <v>91</v>
      </c>
      <c r="C14" s="15" t="s">
        <v>20</v>
      </c>
      <c r="D14" s="17">
        <v>18.666</v>
      </c>
      <c r="E14" s="17">
        <v>19.335999999999999</v>
      </c>
      <c r="F14" s="18">
        <v>45223211.57</v>
      </c>
      <c r="G14" s="18">
        <f>F14*0.85</f>
        <v>38439729.8345</v>
      </c>
      <c r="H14" s="15">
        <v>2026</v>
      </c>
      <c r="I14" s="15">
        <v>2026</v>
      </c>
      <c r="J14" s="16" t="s">
        <v>17</v>
      </c>
      <c r="K14" s="19">
        <v>0.67</v>
      </c>
      <c r="L14" s="20" t="s">
        <v>26</v>
      </c>
      <c r="M14" s="15">
        <v>2026</v>
      </c>
      <c r="N14" s="23"/>
    </row>
    <row r="15" spans="1:14" ht="39.75" customHeight="1" x14ac:dyDescent="0.25">
      <c r="A15" s="15">
        <v>12</v>
      </c>
      <c r="B15" s="16" t="s">
        <v>51</v>
      </c>
      <c r="C15" s="15" t="s">
        <v>20</v>
      </c>
      <c r="D15" s="17">
        <v>22.404</v>
      </c>
      <c r="E15" s="17">
        <v>24.648</v>
      </c>
      <c r="F15" s="18">
        <v>35325076.729999997</v>
      </c>
      <c r="G15" s="18">
        <v>24306140.550000001</v>
      </c>
      <c r="H15" s="15">
        <v>2024</v>
      </c>
      <c r="I15" s="15">
        <v>2025</v>
      </c>
      <c r="J15" s="16" t="s">
        <v>17</v>
      </c>
      <c r="K15" s="19">
        <f t="shared" ref="K15:K18" si="2">E15-D15</f>
        <v>2.2439999999999998</v>
      </c>
      <c r="L15" s="20" t="s">
        <v>26</v>
      </c>
      <c r="M15" s="15">
        <v>2024</v>
      </c>
      <c r="N15" s="23"/>
    </row>
    <row r="16" spans="1:14" ht="39.75" customHeight="1" x14ac:dyDescent="0.25">
      <c r="A16" s="15">
        <v>13</v>
      </c>
      <c r="B16" s="16" t="s">
        <v>52</v>
      </c>
      <c r="C16" s="15" t="s">
        <v>20</v>
      </c>
      <c r="D16" s="17">
        <v>24.648</v>
      </c>
      <c r="E16" s="17">
        <v>25.782</v>
      </c>
      <c r="F16" s="18">
        <v>25000000</v>
      </c>
      <c r="G16" s="18">
        <v>0</v>
      </c>
      <c r="H16" s="15">
        <v>2028</v>
      </c>
      <c r="I16" s="15">
        <v>2028</v>
      </c>
      <c r="J16" s="16" t="s">
        <v>17</v>
      </c>
      <c r="K16" s="19">
        <f t="shared" ref="K16" si="3">E16-D16</f>
        <v>1.1340000000000003</v>
      </c>
      <c r="L16" s="20" t="s">
        <v>26</v>
      </c>
      <c r="M16" s="15">
        <v>2025</v>
      </c>
      <c r="N16" s="23"/>
    </row>
    <row r="17" spans="1:14" ht="39.75" customHeight="1" x14ac:dyDescent="0.25">
      <c r="A17" s="15">
        <v>14</v>
      </c>
      <c r="B17" s="16" t="s">
        <v>46</v>
      </c>
      <c r="C17" s="15" t="s">
        <v>47</v>
      </c>
      <c r="D17" s="17">
        <v>7.9909999999999997</v>
      </c>
      <c r="E17" s="17">
        <v>9.5891500000000001</v>
      </c>
      <c r="F17" s="18">
        <v>35456496.609999999</v>
      </c>
      <c r="G17" s="18">
        <v>28344776.82</v>
      </c>
      <c r="H17" s="15">
        <v>2024</v>
      </c>
      <c r="I17" s="15">
        <v>2024</v>
      </c>
      <c r="J17" s="16" t="s">
        <v>17</v>
      </c>
      <c r="K17" s="19">
        <f t="shared" si="2"/>
        <v>1.5981500000000004</v>
      </c>
      <c r="L17" s="20" t="s">
        <v>48</v>
      </c>
      <c r="M17" s="15">
        <v>2024</v>
      </c>
      <c r="N17" s="23"/>
    </row>
    <row r="18" spans="1:14" ht="39.75" customHeight="1" x14ac:dyDescent="0.25">
      <c r="A18" s="15">
        <v>15</v>
      </c>
      <c r="B18" s="16" t="s">
        <v>73</v>
      </c>
      <c r="C18" s="15" t="s">
        <v>50</v>
      </c>
      <c r="D18" s="17">
        <v>0</v>
      </c>
      <c r="E18" s="17">
        <v>0.33351999999999998</v>
      </c>
      <c r="F18" s="18">
        <v>40000000</v>
      </c>
      <c r="G18" s="18">
        <v>0</v>
      </c>
      <c r="H18" s="15">
        <v>2028</v>
      </c>
      <c r="I18" s="15">
        <v>2028</v>
      </c>
      <c r="J18" s="16" t="s">
        <v>17</v>
      </c>
      <c r="K18" s="19">
        <f t="shared" si="2"/>
        <v>0.33351999999999998</v>
      </c>
      <c r="L18" s="20" t="s">
        <v>49</v>
      </c>
      <c r="M18" s="15">
        <v>2025</v>
      </c>
      <c r="N18" s="23"/>
    </row>
    <row r="19" spans="1:14" ht="39.75" customHeight="1" x14ac:dyDescent="0.25">
      <c r="A19" s="15">
        <v>16</v>
      </c>
      <c r="B19" s="24" t="s">
        <v>56</v>
      </c>
      <c r="C19" s="15"/>
      <c r="D19" s="17"/>
      <c r="E19" s="17"/>
      <c r="F19" s="18"/>
      <c r="G19" s="18">
        <f t="shared" ref="G19:G28" si="4">F19*0.85</f>
        <v>0</v>
      </c>
      <c r="H19" s="15"/>
      <c r="I19" s="15"/>
      <c r="J19" s="16"/>
      <c r="K19" s="19"/>
      <c r="L19" s="20"/>
      <c r="M19" s="15"/>
      <c r="N19" s="23"/>
    </row>
    <row r="20" spans="1:14" ht="39.75" customHeight="1" x14ac:dyDescent="0.25">
      <c r="A20" s="15">
        <v>17</v>
      </c>
      <c r="B20" s="24" t="s">
        <v>74</v>
      </c>
      <c r="C20" s="15"/>
      <c r="D20" s="17"/>
      <c r="E20" s="17"/>
      <c r="F20" s="18"/>
      <c r="G20" s="18">
        <v>0</v>
      </c>
      <c r="H20" s="15"/>
      <c r="I20" s="15"/>
      <c r="J20" s="16"/>
      <c r="K20" s="19"/>
      <c r="L20" s="20"/>
      <c r="M20" s="15"/>
      <c r="N20" s="23"/>
    </row>
    <row r="21" spans="1:14" ht="39.75" customHeight="1" x14ac:dyDescent="0.25">
      <c r="A21" s="15">
        <v>18</v>
      </c>
      <c r="B21" s="16" t="s">
        <v>60</v>
      </c>
      <c r="C21" s="20" t="s">
        <v>75</v>
      </c>
      <c r="D21" s="17" t="s">
        <v>76</v>
      </c>
      <c r="E21" s="17" t="s">
        <v>77</v>
      </c>
      <c r="F21" s="18">
        <v>130200000</v>
      </c>
      <c r="G21" s="18">
        <f t="shared" si="4"/>
        <v>110670000</v>
      </c>
      <c r="H21" s="15">
        <v>2026</v>
      </c>
      <c r="I21" s="15">
        <v>2027</v>
      </c>
      <c r="J21" s="16" t="s">
        <v>17</v>
      </c>
      <c r="K21" s="19">
        <f>3.468+0.295</f>
        <v>3.7629999999999999</v>
      </c>
      <c r="L21" s="20" t="s">
        <v>80</v>
      </c>
      <c r="M21" s="20" t="s">
        <v>81</v>
      </c>
      <c r="N21" s="23"/>
    </row>
    <row r="22" spans="1:14" ht="39.75" customHeight="1" x14ac:dyDescent="0.25">
      <c r="A22" s="15">
        <v>19</v>
      </c>
      <c r="B22" s="16" t="s">
        <v>61</v>
      </c>
      <c r="C22" s="15" t="s">
        <v>63</v>
      </c>
      <c r="D22" s="17">
        <v>43.82</v>
      </c>
      <c r="E22" s="17">
        <v>45.546999999999997</v>
      </c>
      <c r="F22" s="18">
        <v>45355909.960000001</v>
      </c>
      <c r="G22" s="18">
        <f t="shared" si="4"/>
        <v>38552523.465999998</v>
      </c>
      <c r="H22" s="15">
        <v>2026</v>
      </c>
      <c r="I22" s="15">
        <v>2027</v>
      </c>
      <c r="J22" s="16" t="s">
        <v>17</v>
      </c>
      <c r="K22" s="19">
        <f t="shared" ref="K22" si="5">E22-D22</f>
        <v>1.7269999999999968</v>
      </c>
      <c r="L22" s="20" t="s">
        <v>82</v>
      </c>
      <c r="M22" s="15">
        <v>2026</v>
      </c>
      <c r="N22" s="23"/>
    </row>
    <row r="23" spans="1:14" ht="39.75" customHeight="1" x14ac:dyDescent="0.25">
      <c r="A23" s="15">
        <v>20</v>
      </c>
      <c r="B23" s="16" t="s">
        <v>62</v>
      </c>
      <c r="C23" s="15" t="s">
        <v>64</v>
      </c>
      <c r="D23" s="17">
        <v>2.06</v>
      </c>
      <c r="E23" s="17">
        <v>3.1579999999999999</v>
      </c>
      <c r="F23" s="18">
        <v>37503986.740000002</v>
      </c>
      <c r="G23" s="18">
        <f t="shared" si="4"/>
        <v>31878388.729000002</v>
      </c>
      <c r="H23" s="15">
        <v>2026</v>
      </c>
      <c r="I23" s="15">
        <v>2026</v>
      </c>
      <c r="J23" s="16" t="s">
        <v>17</v>
      </c>
      <c r="K23" s="19">
        <v>1.0980000000000001</v>
      </c>
      <c r="L23" s="20" t="s">
        <v>48</v>
      </c>
      <c r="M23" s="20" t="s">
        <v>83</v>
      </c>
      <c r="N23" s="23"/>
    </row>
    <row r="24" spans="1:14" ht="39.75" customHeight="1" x14ac:dyDescent="0.25">
      <c r="A24" s="15">
        <v>21</v>
      </c>
      <c r="B24" s="16" t="s">
        <v>65</v>
      </c>
      <c r="C24" s="15" t="s">
        <v>67</v>
      </c>
      <c r="D24" s="17" t="s">
        <v>85</v>
      </c>
      <c r="E24" s="17"/>
      <c r="F24" s="18">
        <v>28500000</v>
      </c>
      <c r="G24" s="18">
        <f t="shared" si="4"/>
        <v>24225000</v>
      </c>
      <c r="H24" s="15">
        <v>2027</v>
      </c>
      <c r="I24" s="15">
        <v>2027</v>
      </c>
      <c r="J24" s="16" t="s">
        <v>86</v>
      </c>
      <c r="K24" s="19">
        <v>1</v>
      </c>
      <c r="L24" s="20" t="s">
        <v>89</v>
      </c>
      <c r="M24" s="20" t="s">
        <v>90</v>
      </c>
      <c r="N24" s="23"/>
    </row>
    <row r="25" spans="1:14" ht="39.75" customHeight="1" x14ac:dyDescent="0.25">
      <c r="A25" s="15">
        <v>22</v>
      </c>
      <c r="B25" s="16" t="s">
        <v>66</v>
      </c>
      <c r="C25" s="15" t="s">
        <v>68</v>
      </c>
      <c r="D25" s="17" t="s">
        <v>78</v>
      </c>
      <c r="E25" s="17" t="s">
        <v>79</v>
      </c>
      <c r="F25" s="18">
        <v>52900000</v>
      </c>
      <c r="G25" s="18">
        <f t="shared" si="4"/>
        <v>44965000</v>
      </c>
      <c r="H25" s="15">
        <v>2027</v>
      </c>
      <c r="I25" s="15">
        <v>2027</v>
      </c>
      <c r="J25" s="16" t="s">
        <v>86</v>
      </c>
      <c r="K25" s="19">
        <v>2</v>
      </c>
      <c r="L25" s="20" t="s">
        <v>42</v>
      </c>
      <c r="M25" s="20" t="s">
        <v>84</v>
      </c>
      <c r="N25" s="23"/>
    </row>
    <row r="26" spans="1:14" ht="39.75" customHeight="1" x14ac:dyDescent="0.25">
      <c r="A26" s="15">
        <v>23</v>
      </c>
      <c r="B26" s="16" t="s">
        <v>69</v>
      </c>
      <c r="C26" s="15" t="s">
        <v>63</v>
      </c>
      <c r="D26" s="17">
        <v>11.933</v>
      </c>
      <c r="E26" s="17">
        <v>16.518999999999998</v>
      </c>
      <c r="F26" s="18">
        <v>78000000</v>
      </c>
      <c r="G26" s="18">
        <f t="shared" si="4"/>
        <v>66300000</v>
      </c>
      <c r="H26" s="15">
        <v>2027</v>
      </c>
      <c r="I26" s="15">
        <v>2028</v>
      </c>
      <c r="J26" s="16" t="s">
        <v>17</v>
      </c>
      <c r="K26" s="19">
        <v>4.5860000000000003</v>
      </c>
      <c r="L26" s="20" t="s">
        <v>42</v>
      </c>
      <c r="M26" s="20" t="s">
        <v>87</v>
      </c>
      <c r="N26" s="23"/>
    </row>
    <row r="27" spans="1:14" ht="39.75" customHeight="1" x14ac:dyDescent="0.25">
      <c r="A27" s="15">
        <v>24</v>
      </c>
      <c r="B27" s="16" t="s">
        <v>70</v>
      </c>
      <c r="C27" s="15" t="s">
        <v>71</v>
      </c>
      <c r="D27" s="17">
        <v>15.976000000000001</v>
      </c>
      <c r="E27" s="17">
        <v>17.596</v>
      </c>
      <c r="F27" s="18">
        <v>18432194.190000001</v>
      </c>
      <c r="G27" s="18">
        <f t="shared" si="4"/>
        <v>15667365.0615</v>
      </c>
      <c r="H27" s="15">
        <v>2027</v>
      </c>
      <c r="I27" s="15">
        <v>2027</v>
      </c>
      <c r="J27" s="16" t="s">
        <v>17</v>
      </c>
      <c r="K27" s="19">
        <f>E27-D27</f>
        <v>1.6199999999999992</v>
      </c>
      <c r="L27" s="20" t="s">
        <v>80</v>
      </c>
      <c r="M27" s="15">
        <v>2023</v>
      </c>
      <c r="N27" s="23"/>
    </row>
    <row r="28" spans="1:14" ht="39.75" customHeight="1" x14ac:dyDescent="0.25">
      <c r="A28" s="15">
        <v>25</v>
      </c>
      <c r="B28" s="16" t="s">
        <v>72</v>
      </c>
      <c r="C28" s="15" t="s">
        <v>20</v>
      </c>
      <c r="D28" s="17">
        <v>20.344999999999999</v>
      </c>
      <c r="E28" s="17">
        <v>21.122</v>
      </c>
      <c r="F28" s="18">
        <v>28607575</v>
      </c>
      <c r="G28" s="18">
        <f t="shared" si="4"/>
        <v>24316438.75</v>
      </c>
      <c r="H28" s="15">
        <v>2027</v>
      </c>
      <c r="I28" s="15">
        <v>2027</v>
      </c>
      <c r="J28" s="16" t="s">
        <v>17</v>
      </c>
      <c r="K28" s="19">
        <v>0.877</v>
      </c>
      <c r="L28" s="20" t="s">
        <v>54</v>
      </c>
      <c r="M28" s="15" t="s">
        <v>88</v>
      </c>
      <c r="N28" s="23"/>
    </row>
    <row r="29" spans="1:14" s="12" customFormat="1" ht="23.25" customHeight="1" x14ac:dyDescent="0.25">
      <c r="A29" s="25"/>
      <c r="B29" s="26" t="s">
        <v>45</v>
      </c>
      <c r="C29" s="27"/>
      <c r="D29" s="28"/>
      <c r="E29" s="28"/>
      <c r="F29" s="29">
        <f>SUM(F4:F28)</f>
        <v>1781401280.3399999</v>
      </c>
      <c r="G29" s="29">
        <f>SUM(G4:G28)</f>
        <v>1257385817.1120002</v>
      </c>
      <c r="H29" s="27"/>
      <c r="I29" s="27"/>
      <c r="J29" s="26"/>
      <c r="K29" s="27"/>
      <c r="L29" s="30"/>
      <c r="M29" s="28"/>
      <c r="N29" s="11"/>
    </row>
    <row r="30" spans="1:14" x14ac:dyDescent="0.25">
      <c r="A30" s="31"/>
      <c r="B30" s="13" t="s">
        <v>44</v>
      </c>
      <c r="C30" s="13"/>
      <c r="D30" s="14">
        <v>1013383019.76</v>
      </c>
      <c r="E30" s="13"/>
      <c r="F30" s="32"/>
      <c r="G30" s="14"/>
      <c r="H30" s="33"/>
      <c r="I30" s="33"/>
      <c r="J30" s="34"/>
      <c r="K30" s="33"/>
      <c r="L30" s="35"/>
      <c r="M30" s="13"/>
    </row>
    <row r="31" spans="1:14" x14ac:dyDescent="0.25">
      <c r="A31" s="31"/>
      <c r="B31" s="13" t="s">
        <v>39</v>
      </c>
      <c r="C31" s="13"/>
      <c r="D31" s="14">
        <f>D30*1.3</f>
        <v>1317397925.688</v>
      </c>
      <c r="E31" s="13"/>
      <c r="F31" s="36"/>
      <c r="G31" s="14"/>
      <c r="H31" s="33"/>
      <c r="I31" s="37"/>
      <c r="J31" s="34"/>
      <c r="K31" s="33"/>
      <c r="L31" s="35"/>
      <c r="M31" s="13"/>
    </row>
    <row r="32" spans="1:14" x14ac:dyDescent="0.25">
      <c r="A32" s="3"/>
      <c r="B32" s="1"/>
      <c r="C32" s="1"/>
      <c r="D32" s="7"/>
    </row>
    <row r="33" spans="1:7" x14ac:dyDescent="0.25">
      <c r="A33" s="3"/>
      <c r="F33" s="7"/>
    </row>
    <row r="34" spans="1:7" x14ac:dyDescent="0.25">
      <c r="A34" s="3"/>
    </row>
    <row r="35" spans="1:7" x14ac:dyDescent="0.25">
      <c r="A35" s="3"/>
      <c r="G35" s="7"/>
    </row>
    <row r="36" spans="1:7" x14ac:dyDescent="0.25">
      <c r="A36" s="3"/>
      <c r="G36" s="7"/>
    </row>
    <row r="37" spans="1:7" x14ac:dyDescent="0.25">
      <c r="A37" s="3"/>
      <c r="G37" s="7"/>
    </row>
    <row r="38" spans="1:7" x14ac:dyDescent="0.25">
      <c r="A38" s="3"/>
      <c r="G38" s="7"/>
    </row>
    <row r="39" spans="1:7" x14ac:dyDescent="0.25">
      <c r="A39" s="3"/>
      <c r="G39" s="7"/>
    </row>
    <row r="40" spans="1:7" x14ac:dyDescent="0.25">
      <c r="A40" s="3"/>
      <c r="G40" s="7"/>
    </row>
    <row r="41" spans="1:7" x14ac:dyDescent="0.25">
      <c r="A41" s="3"/>
      <c r="G41" s="7"/>
    </row>
    <row r="42" spans="1:7" x14ac:dyDescent="0.25">
      <c r="A42" s="3"/>
      <c r="G42" s="7"/>
    </row>
    <row r="43" spans="1:7" x14ac:dyDescent="0.25">
      <c r="A43" s="3"/>
      <c r="G43" s="7"/>
    </row>
    <row r="44" spans="1:7" x14ac:dyDescent="0.25">
      <c r="A44" s="3"/>
      <c r="G44" s="7"/>
    </row>
    <row r="45" spans="1:7" x14ac:dyDescent="0.25">
      <c r="A45" s="3"/>
      <c r="G45" s="7"/>
    </row>
    <row r="46" spans="1:7" x14ac:dyDescent="0.25">
      <c r="A46" s="3"/>
      <c r="G46" s="7"/>
    </row>
    <row r="47" spans="1:7" x14ac:dyDescent="0.25">
      <c r="A47" s="3"/>
      <c r="G47" s="7"/>
    </row>
    <row r="48" spans="1:7" x14ac:dyDescent="0.25">
      <c r="A48" s="3"/>
      <c r="G48" s="7"/>
    </row>
    <row r="49" spans="1:7" x14ac:dyDescent="0.25">
      <c r="A49" s="3"/>
      <c r="G49" s="7"/>
    </row>
    <row r="50" spans="1:7" x14ac:dyDescent="0.25">
      <c r="A50" s="3"/>
      <c r="G50" s="7"/>
    </row>
    <row r="51" spans="1:7" x14ac:dyDescent="0.25">
      <c r="A51" s="3"/>
      <c r="G51" s="7"/>
    </row>
    <row r="52" spans="1:7" x14ac:dyDescent="0.25">
      <c r="A52" s="3"/>
      <c r="G52" s="7"/>
    </row>
    <row r="53" spans="1:7" x14ac:dyDescent="0.25">
      <c r="A53" s="3"/>
      <c r="G53" s="7"/>
    </row>
    <row r="54" spans="1:7" x14ac:dyDescent="0.25">
      <c r="A54" s="3"/>
      <c r="G54" s="7"/>
    </row>
    <row r="55" spans="1:7" x14ac:dyDescent="0.25">
      <c r="A55" s="3"/>
      <c r="G55" s="7"/>
    </row>
    <row r="56" spans="1:7" x14ac:dyDescent="0.25">
      <c r="A56" s="3"/>
      <c r="G56" s="7"/>
    </row>
    <row r="57" spans="1:7" x14ac:dyDescent="0.25">
      <c r="A57" s="3"/>
      <c r="G57" s="7"/>
    </row>
    <row r="58" spans="1:7" x14ac:dyDescent="0.25">
      <c r="A58" s="3"/>
      <c r="G58" s="7"/>
    </row>
    <row r="59" spans="1:7" x14ac:dyDescent="0.25">
      <c r="A59" s="3"/>
      <c r="G59" s="7"/>
    </row>
    <row r="60" spans="1:7" x14ac:dyDescent="0.25">
      <c r="A60" s="3"/>
      <c r="G60" s="7"/>
    </row>
    <row r="61" spans="1:7" x14ac:dyDescent="0.25">
      <c r="A61" s="3"/>
      <c r="G61" s="7"/>
    </row>
    <row r="62" spans="1:7" x14ac:dyDescent="0.25">
      <c r="A62" s="3"/>
      <c r="G62" s="7"/>
    </row>
    <row r="63" spans="1:7" x14ac:dyDescent="0.25">
      <c r="A63" s="3"/>
      <c r="G63" s="7"/>
    </row>
    <row r="64" spans="1:7" x14ac:dyDescent="0.25">
      <c r="A64" s="3"/>
      <c r="G64" s="7"/>
    </row>
    <row r="65" spans="1:13" x14ac:dyDescent="0.25">
      <c r="A65" s="3"/>
      <c r="G65" s="7"/>
    </row>
    <row r="66" spans="1:13" x14ac:dyDescent="0.25">
      <c r="A66" s="3"/>
      <c r="G66" s="7"/>
    </row>
    <row r="67" spans="1:13" x14ac:dyDescent="0.25">
      <c r="A67" s="3"/>
      <c r="G67" s="7"/>
    </row>
    <row r="68" spans="1:13" x14ac:dyDescent="0.25">
      <c r="A68" s="3"/>
      <c r="G68" s="7"/>
    </row>
    <row r="69" spans="1:13" x14ac:dyDescent="0.25">
      <c r="A69" s="3"/>
      <c r="G69" s="7"/>
    </row>
    <row r="70" spans="1:13" x14ac:dyDescent="0.25">
      <c r="A70" s="3"/>
      <c r="G70" s="7"/>
    </row>
    <row r="71" spans="1:13" x14ac:dyDescent="0.25">
      <c r="A71" s="3"/>
      <c r="G71" s="7"/>
    </row>
    <row r="72" spans="1:13" x14ac:dyDescent="0.25">
      <c r="A72" s="3"/>
      <c r="G72" s="7"/>
    </row>
    <row r="73" spans="1:13" x14ac:dyDescent="0.25">
      <c r="A73" s="3"/>
      <c r="G73" s="7"/>
    </row>
    <row r="74" spans="1:13" x14ac:dyDescent="0.25">
      <c r="A74" s="3"/>
      <c r="G74" s="7"/>
    </row>
    <row r="75" spans="1:13" x14ac:dyDescent="0.25">
      <c r="A75" s="3"/>
      <c r="B75" s="4"/>
      <c r="C75" s="3" t="str">
        <f t="shared" ref="C75" si="6">LEFT(B75,6)</f>
        <v/>
      </c>
      <c r="D75" s="2"/>
      <c r="E75" s="2"/>
      <c r="F75" s="2"/>
      <c r="G75" s="2"/>
      <c r="H75" s="3"/>
      <c r="I75" s="3"/>
      <c r="J75" s="4"/>
      <c r="K75" s="3"/>
      <c r="L75" s="10"/>
      <c r="M75" s="2"/>
    </row>
    <row r="76" spans="1:13" x14ac:dyDescent="0.25">
      <c r="A76" s="3"/>
      <c r="G76" s="7"/>
    </row>
    <row r="77" spans="1:13" x14ac:dyDescent="0.25">
      <c r="A77" s="8"/>
    </row>
  </sheetData>
  <mergeCells count="9">
    <mergeCell ref="A1:M1"/>
    <mergeCell ref="F2:G2"/>
    <mergeCell ref="H2:I2"/>
    <mergeCell ref="J2:K2"/>
    <mergeCell ref="L2:M2"/>
    <mergeCell ref="C2:C3"/>
    <mergeCell ref="A2:A3"/>
    <mergeCell ref="B2:B3"/>
    <mergeCell ref="D2:E2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8" scale="6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8BC693EF53E6842A61AFD60F93A810F" ma:contentTypeVersion="0" ma:contentTypeDescription="Vytvoří nový dokument" ma:contentTypeScope="" ma:versionID="f834a1a1804114240efe63aa839a125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1e2fbbf3efe6f5ad217f05f8c142fe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933EB08-B6AB-4310-AB8D-9E1F66E27030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C5F9310-6875-45F3-8F69-7237A5903A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221C47F-63B3-4F62-95EA-E5BC250F21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RAP aktivita Silnice</vt:lpstr>
      <vt:lpstr>'RAP aktivita Silnice'!Oblast_tisku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Kucerova</dc:creator>
  <cp:lastModifiedBy>Mlejnek Ladislav</cp:lastModifiedBy>
  <cp:revision/>
  <cp:lastPrinted>2026-08-07T05:53:48Z</cp:lastPrinted>
  <dcterms:created xsi:type="dcterms:W3CDTF">2020-05-27T13:32:17Z</dcterms:created>
  <dcterms:modified xsi:type="dcterms:W3CDTF">2026-09-30T12:36:11Z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0x01010078BC693EF53E6842A61AFD60F93A810F</vt:lpwstr>
  </property>
</Properties>
</file>