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záloha\1RAP OK\4RAP OK_silnice\5_schváleno_12_korespondenční hlasování RSK OK\"/>
    </mc:Choice>
  </mc:AlternateContent>
  <xr:revisionPtr revIDLastSave="0" documentId="13_ncr:1_{68A73773-B4C9-4375-80FB-C8AB53C727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lnice_II_třídy - 3.10.20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3" l="1"/>
  <c r="G15" i="3"/>
  <c r="K7" i="3"/>
  <c r="G14" i="3" l="1"/>
  <c r="G18" i="3" s="1"/>
</calcChain>
</file>

<file path=xl/sharedStrings.xml><?xml version="1.0" encoding="utf-8"?>
<sst xmlns="http://schemas.openxmlformats.org/spreadsheetml/2006/main" count="96" uniqueCount="60">
  <si>
    <t>Seznam projektů</t>
  </si>
  <si>
    <t>Název projektu</t>
  </si>
  <si>
    <t>Číslo silnice</t>
  </si>
  <si>
    <t>Krajní body úseku</t>
  </si>
  <si>
    <r>
      <t xml:space="preserve">Výdaje projektu  </t>
    </r>
    <r>
      <rPr>
        <i/>
        <sz val="10"/>
        <color theme="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</si>
  <si>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</si>
  <si>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Naplňování indikátorů </t>
  </si>
  <si>
    <t xml:space="preserve">Stav připravenosti projektu k realizaci </t>
  </si>
  <si>
    <t>začátek</t>
  </si>
  <si>
    <t>konec</t>
  </si>
  <si>
    <t xml:space="preserve">celkové výdaje projektu  </t>
  </si>
  <si>
    <t>Z toho podíl EFRR</t>
  </si>
  <si>
    <t>zahájení realizace</t>
  </si>
  <si>
    <t>ukončení realizace</t>
  </si>
  <si>
    <t>název indikátoru</t>
  </si>
  <si>
    <t>stručný popis např. zpracovaná PD, zajištěné výkupy, výber dodavatele</t>
  </si>
  <si>
    <t>vydané stavební povolení ano/ne</t>
  </si>
  <si>
    <t>křiž. s II/437</t>
  </si>
  <si>
    <t>křiž. s I/55</t>
  </si>
  <si>
    <t>SP vydáno, PDPS zpracována</t>
  </si>
  <si>
    <t>ANO</t>
  </si>
  <si>
    <t>Stavební řízení probíhá</t>
  </si>
  <si>
    <t>II/570 Slatinice - Olomouc (intravilány)</t>
  </si>
  <si>
    <t>křiž. s II/449</t>
  </si>
  <si>
    <t>PD zpracována, řeší se majetkoprávní vztahy (po uzavření BSOVB mezi městem Olomouc a Gaznetem vydá Gaznet stanovisko ke SP, je nutné aktualizovat již vydaná stanoviska a vyjádření DOSS)</t>
  </si>
  <si>
    <t>II/435, kř. II/367 - Tovačov, STAVBA 2
(intravilány Tovačov - Annín, Oplocany a Polkovice)</t>
  </si>
  <si>
    <t>křiž. s I/35</t>
  </si>
  <si>
    <t>křiž. s II/367</t>
  </si>
  <si>
    <t>hranice kraje</t>
  </si>
  <si>
    <t>hranice kraje   křiž. s II/446</t>
  </si>
  <si>
    <t>křiž. s II/446 křiž. s II/447</t>
  </si>
  <si>
    <t>NE</t>
  </si>
  <si>
    <t>II/150 Ohrozim - obchvat</t>
  </si>
  <si>
    <t>PD zpracována, proběhne kompletní aktualizace, příprava na VZ na DÚR a DSP, řeší se majetkoprávní vztahy</t>
  </si>
  <si>
    <t>křiž. s II/446</t>
  </si>
  <si>
    <t>II/435, kř. II/367 - Tovačov, STAVBA 3
(extravilány Tovačov Annín - Oplocany a Oplocany - Polkovice)</t>
  </si>
  <si>
    <t>PD se zpracovává, řeší se majetkoprávní záležitosti</t>
  </si>
  <si>
    <t>100% alokace EFRR pro Olomoucký kraj
922 787 766,97 Kč</t>
  </si>
  <si>
    <t>130% alokace EFRR pro Olomoucký kraj
1 199 624 097,06 Kč</t>
  </si>
  <si>
    <t>celkem</t>
  </si>
  <si>
    <t>II/437 Lipník n Bečvou -Přáslavice 
(II. etapa)</t>
  </si>
  <si>
    <t>II/449 Uničov - přeložka silnice, 
I. etapa</t>
  </si>
  <si>
    <t>723 002 Délka rekonstruovaných nebo modernizovaných silnic – mimo TEN-T</t>
  </si>
  <si>
    <t>722 002 Délka nových nebo modernizovaných silnic – mimo TEN-T</t>
  </si>
  <si>
    <r>
      <t xml:space="preserve">cílová hodnota dosažená realizací  projektu
</t>
    </r>
    <r>
      <rPr>
        <i/>
        <sz val="10"/>
        <color theme="1"/>
        <rFont val="Calibri"/>
        <family val="2"/>
        <charset val="238"/>
        <scheme val="minor"/>
      </rPr>
      <t>v km</t>
    </r>
  </si>
  <si>
    <t>SP vydáno, PDPS zpracována, finální úpravy rozpočtu a změnových listů, na základě nových pravidel IROP (bezpečnostní audit, využití materiálu….)</t>
  </si>
  <si>
    <t>Stavební řízení/územní řízení probíhá</t>
  </si>
  <si>
    <t>PD zpracována, probíhá stavební řízení/územní řízení</t>
  </si>
  <si>
    <t xml:space="preserve">Regionální akční plán Olomouckého kraje </t>
  </si>
  <si>
    <t>II/436 Přerov - Doloplazy</t>
  </si>
  <si>
    <t>II/437 Přáslavice – Lipník nad Bečvou 
(I. etapa)</t>
  </si>
  <si>
    <t>DSP, řeší se majetkoprávní vztahy, vydáno ÚR i SP, PD řeší město Uničov</t>
  </si>
  <si>
    <t>II/312 hr.okr.Ustí nad O - křiž. II/446 před Hanušovicemi (etapa hr. kraje - Vlaské)</t>
  </si>
  <si>
    <t>Vypracována DÚR a vydáno ÚR, vypracována DSP, před vydáním pravomocného SP, řeší se majetkoprávní záležitosti. Jedná se o odhad nákladů.</t>
  </si>
  <si>
    <t>II/150 hr. kraje - Prostějov (etapa Vícov - Ohrozim)</t>
  </si>
  <si>
    <t xml:space="preserve">hranice kraje </t>
  </si>
  <si>
    <t>křiž. s I/150</t>
  </si>
  <si>
    <t>II/150 hr. kraje - Prostějov (etapa Prostějov - Ohrozim)</t>
  </si>
  <si>
    <t>II/150 hr. kraje - Prostějov (etapa Vícov - hranice kraje)</t>
  </si>
  <si>
    <t>Silnice II. třídy - aktualizace 3. 10.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</si>
</sst>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 applyAlignment="1">
      <alignment vertical="top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vertical="center"/>
    </xf>
    <xf numFmtId="0" fontId="6" fillId="2" borderId="25" xfId="0" applyFont="1" applyFill="1" applyBorder="1" applyAlignment="1">
      <alignment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vertical="center" wrapText="1"/>
    </xf>
    <xf numFmtId="4" fontId="6" fillId="2" borderId="2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vertical="center" wrapText="1"/>
    </xf>
    <xf numFmtId="4" fontId="6" fillId="2" borderId="15" xfId="0" applyNumberFormat="1" applyFont="1" applyFill="1" applyBorder="1" applyAlignment="1">
      <alignment horizontal="right" vertical="center"/>
    </xf>
    <xf numFmtId="0" fontId="0" fillId="2" borderId="20" xfId="0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4" fontId="6" fillId="2" borderId="28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0" fontId="0" fillId="2" borderId="19" xfId="0" applyFill="1" applyBorder="1" applyAlignment="1">
      <alignment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0" fillId="2" borderId="10" xfId="0" applyFill="1" applyBorder="1" applyAlignment="1">
      <alignment vertical="center" wrapText="1"/>
    </xf>
    <xf numFmtId="0" fontId="6" fillId="2" borderId="10" xfId="0" applyFont="1" applyFill="1" applyBorder="1" applyAlignment="1">
      <alignment horizontal="center" vertical="center"/>
    </xf>
    <xf numFmtId="0" fontId="0" fillId="2" borderId="21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3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19" xfId="0" applyFill="1" applyBorder="1" applyAlignment="1">
      <alignment vertical="center"/>
    </xf>
    <xf numFmtId="0" fontId="6" fillId="2" borderId="22" xfId="0" applyFont="1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9" xfId="0" applyBorder="1"/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0" fillId="0" borderId="34" xfId="0" applyBorder="1"/>
    <xf numFmtId="0" fontId="0" fillId="0" borderId="35" xfId="0" applyBorder="1"/>
    <xf numFmtId="0" fontId="0" fillId="0" borderId="17" xfId="0" applyBorder="1"/>
    <xf numFmtId="0" fontId="0" fillId="0" borderId="18" xfId="0" applyBorder="1" applyAlignment="1">
      <alignment wrapText="1"/>
    </xf>
    <xf numFmtId="4" fontId="1" fillId="0" borderId="18" xfId="0" applyNumberFormat="1" applyFont="1" applyBorder="1"/>
    <xf numFmtId="0" fontId="0" fillId="0" borderId="1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27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0" fillId="0" borderId="0" xfId="0" applyFill="1"/>
    <xf numFmtId="4" fontId="0" fillId="0" borderId="0" xfId="0" applyNumberFormat="1"/>
    <xf numFmtId="4" fontId="6" fillId="2" borderId="2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6" xfId="0" applyNumberFormat="1" applyFont="1" applyFill="1" applyBorder="1" applyAlignment="1">
      <alignment horizontal="right" vertical="center"/>
    </xf>
    <xf numFmtId="4" fontId="6" fillId="2" borderId="13" xfId="0" applyNumberFormat="1" applyFont="1" applyFill="1" applyBorder="1" applyAlignment="1">
      <alignment horizontal="right" vertical="center"/>
    </xf>
    <xf numFmtId="0" fontId="6" fillId="0" borderId="17" xfId="0" applyFont="1" applyBorder="1"/>
    <xf numFmtId="4" fontId="8" fillId="0" borderId="34" xfId="0" applyNumberFormat="1" applyFont="1" applyBorder="1"/>
    <xf numFmtId="0" fontId="6" fillId="0" borderId="35" xfId="0" applyFont="1" applyBorder="1"/>
    <xf numFmtId="0" fontId="6" fillId="0" borderId="18" xfId="0" applyFont="1" applyBorder="1"/>
    <xf numFmtId="4" fontId="6" fillId="2" borderId="24" xfId="0" applyNumberFormat="1" applyFont="1" applyFill="1" applyBorder="1" applyAlignment="1">
      <alignment horizontal="right" vertical="center"/>
    </xf>
    <xf numFmtId="0" fontId="7" fillId="0" borderId="20" xfId="0" applyFont="1" applyBorder="1" applyAlignment="1">
      <alignment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25" xfId="0" applyBorder="1" applyAlignment="1">
      <alignment vertical="center"/>
    </xf>
    <xf numFmtId="4" fontId="6" fillId="0" borderId="15" xfId="0" applyNumberFormat="1" applyFont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2" xfId="0" applyFont="1" applyBorder="1" applyAlignment="1">
      <alignment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0" fillId="2" borderId="39" xfId="0" applyFill="1" applyBorder="1" applyAlignment="1">
      <alignment vertical="center" wrapText="1"/>
    </xf>
    <xf numFmtId="0" fontId="6" fillId="2" borderId="39" xfId="0" applyFont="1" applyFill="1" applyBorder="1" applyAlignment="1">
      <alignment horizontal="center" vertical="center"/>
    </xf>
    <xf numFmtId="0" fontId="0" fillId="2" borderId="40" xfId="0" applyFill="1" applyBorder="1" applyAlignment="1">
      <alignment vertical="center" wrapText="1"/>
    </xf>
    <xf numFmtId="4" fontId="6" fillId="2" borderId="41" xfId="0" applyNumberFormat="1" applyFont="1" applyFill="1" applyBorder="1" applyAlignment="1">
      <alignment horizontal="right" vertical="center"/>
    </xf>
    <xf numFmtId="4" fontId="6" fillId="2" borderId="42" xfId="0" applyNumberFormat="1" applyFont="1" applyFill="1" applyBorder="1" applyAlignment="1">
      <alignment horizontal="right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vertical="center" wrapText="1"/>
    </xf>
    <xf numFmtId="4" fontId="6" fillId="2" borderId="42" xfId="0" applyNumberFormat="1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vertical="center" wrapText="1"/>
    </xf>
    <xf numFmtId="0" fontId="6" fillId="2" borderId="42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4" fontId="6" fillId="2" borderId="16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44" xfId="0" applyFont="1" applyFill="1" applyBorder="1" applyAlignment="1">
      <alignment vertical="center" wrapText="1"/>
    </xf>
    <xf numFmtId="0" fontId="0" fillId="0" borderId="45" xfId="0" applyBorder="1" applyAlignment="1">
      <alignment horizontal="center" vertical="center"/>
    </xf>
    <xf numFmtId="4" fontId="0" fillId="2" borderId="33" xfId="0" applyNumberFormat="1" applyFill="1" applyBorder="1" applyAlignment="1">
      <alignment horizontal="right" vertical="center"/>
    </xf>
    <xf numFmtId="4" fontId="0" fillId="2" borderId="4" xfId="0" applyNumberForma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3" borderId="33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>
      <selection activeCell="H6" sqref="H6"/>
    </sheetView>
  </sheetViews>
  <sheetFormatPr defaultRowHeight="15" x14ac:dyDescent="0.25"/>
  <cols>
    <col min="1" max="1" width="4.42578125" customWidth="1"/>
    <col min="2" max="2" width="33.85546875" customWidth="1"/>
    <col min="3" max="3" width="12.28515625" customWidth="1"/>
    <col min="4" max="4" width="13.28515625" customWidth="1"/>
    <col min="5" max="5" width="13.5703125" customWidth="1"/>
    <col min="6" max="6" width="14.5703125" customWidth="1"/>
    <col min="7" max="7" width="15.85546875" customWidth="1"/>
    <col min="10" max="10" width="25.7109375" customWidth="1"/>
    <col min="11" max="11" width="14.85546875" customWidth="1"/>
    <col min="12" max="12" width="42.5703125" customWidth="1"/>
    <col min="13" max="13" width="14.28515625" customWidth="1"/>
    <col min="14" max="14" width="18.140625" customWidth="1"/>
  </cols>
  <sheetData>
    <row r="1" spans="1:14" s="61" customFormat="1" x14ac:dyDescent="0.25">
      <c r="A1" s="114" t="s">
        <v>48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15.75" thickBot="1" x14ac:dyDescent="0.3">
      <c r="A2" s="117" t="s">
        <v>59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9"/>
    </row>
    <row r="3" spans="1:14" s="1" customFormat="1" ht="57" customHeight="1" x14ac:dyDescent="0.25">
      <c r="A3" s="126" t="s">
        <v>0</v>
      </c>
      <c r="B3" s="128" t="s">
        <v>1</v>
      </c>
      <c r="C3" s="124" t="s">
        <v>2</v>
      </c>
      <c r="D3" s="122" t="s">
        <v>3</v>
      </c>
      <c r="E3" s="123"/>
      <c r="F3" s="120" t="s">
        <v>4</v>
      </c>
      <c r="G3" s="121"/>
      <c r="H3" s="122" t="s">
        <v>5</v>
      </c>
      <c r="I3" s="123"/>
      <c r="J3" s="122" t="s">
        <v>6</v>
      </c>
      <c r="K3" s="123"/>
      <c r="L3" s="122" t="s">
        <v>7</v>
      </c>
      <c r="M3" s="123"/>
    </row>
    <row r="4" spans="1:14" s="1" customFormat="1" ht="73.5" customHeight="1" thickBot="1" x14ac:dyDescent="0.3">
      <c r="A4" s="127"/>
      <c r="B4" s="129"/>
      <c r="C4" s="125"/>
      <c r="D4" s="25" t="s">
        <v>8</v>
      </c>
      <c r="E4" s="26" t="s">
        <v>9</v>
      </c>
      <c r="F4" s="41" t="s">
        <v>10</v>
      </c>
      <c r="G4" s="42" t="s">
        <v>11</v>
      </c>
      <c r="H4" s="43" t="s">
        <v>12</v>
      </c>
      <c r="I4" s="44" t="s">
        <v>13</v>
      </c>
      <c r="J4" s="43" t="s">
        <v>14</v>
      </c>
      <c r="K4" s="45" t="s">
        <v>44</v>
      </c>
      <c r="L4" s="43" t="s">
        <v>15</v>
      </c>
      <c r="M4" s="44" t="s">
        <v>16</v>
      </c>
    </row>
    <row r="5" spans="1:14" ht="60" x14ac:dyDescent="0.25">
      <c r="A5" s="55">
        <v>1</v>
      </c>
      <c r="B5" s="57" t="s">
        <v>49</v>
      </c>
      <c r="C5" s="23">
        <v>436</v>
      </c>
      <c r="D5" s="3" t="s">
        <v>17</v>
      </c>
      <c r="E5" s="4" t="s">
        <v>18</v>
      </c>
      <c r="F5" s="63">
        <v>149066275.80000001</v>
      </c>
      <c r="G5" s="64">
        <v>93516870.379999995</v>
      </c>
      <c r="H5" s="5">
        <v>2024</v>
      </c>
      <c r="I5" s="6">
        <v>2025</v>
      </c>
      <c r="J5" s="7" t="s">
        <v>42</v>
      </c>
      <c r="K5" s="8">
        <v>8.2729999999999997</v>
      </c>
      <c r="L5" s="24" t="s">
        <v>19</v>
      </c>
      <c r="M5" s="39" t="s">
        <v>20</v>
      </c>
    </row>
    <row r="6" spans="1:14" ht="75" x14ac:dyDescent="0.25">
      <c r="A6" s="54">
        <v>2</v>
      </c>
      <c r="B6" s="58" t="s">
        <v>22</v>
      </c>
      <c r="C6" s="10">
        <v>570</v>
      </c>
      <c r="D6" s="3" t="s">
        <v>23</v>
      </c>
      <c r="E6" s="4" t="s">
        <v>18</v>
      </c>
      <c r="F6" s="12">
        <v>89000000</v>
      </c>
      <c r="G6" s="65">
        <v>25077101.440000001</v>
      </c>
      <c r="H6" s="5">
        <v>2026</v>
      </c>
      <c r="I6" s="6">
        <v>2028</v>
      </c>
      <c r="J6" s="7" t="s">
        <v>42</v>
      </c>
      <c r="K6" s="8">
        <v>3.931</v>
      </c>
      <c r="L6" s="11" t="s">
        <v>24</v>
      </c>
      <c r="M6" s="39" t="s">
        <v>21</v>
      </c>
    </row>
    <row r="7" spans="1:14" ht="60" x14ac:dyDescent="0.25">
      <c r="A7" s="54">
        <v>3</v>
      </c>
      <c r="B7" s="13" t="s">
        <v>25</v>
      </c>
      <c r="C7" s="14">
        <v>435</v>
      </c>
      <c r="D7" s="15" t="s">
        <v>26</v>
      </c>
      <c r="E7" s="16" t="s">
        <v>27</v>
      </c>
      <c r="F7" s="66">
        <v>167000000</v>
      </c>
      <c r="G7" s="65">
        <v>79050000</v>
      </c>
      <c r="H7" s="17">
        <v>2025</v>
      </c>
      <c r="I7" s="18">
        <v>2026</v>
      </c>
      <c r="J7" s="7" t="s">
        <v>42</v>
      </c>
      <c r="K7" s="19">
        <f>0.125+1.036+0.832</f>
        <v>1.9929999999999999</v>
      </c>
      <c r="L7" s="20" t="s">
        <v>19</v>
      </c>
      <c r="M7" s="39" t="s">
        <v>20</v>
      </c>
    </row>
    <row r="8" spans="1:14" ht="60" x14ac:dyDescent="0.25">
      <c r="A8" s="54">
        <v>4</v>
      </c>
      <c r="B8" s="72" t="s">
        <v>50</v>
      </c>
      <c r="C8" s="73">
        <v>437</v>
      </c>
      <c r="D8" s="74" t="s">
        <v>26</v>
      </c>
      <c r="E8" s="75" t="s">
        <v>28</v>
      </c>
      <c r="F8" s="76">
        <v>100806378.53</v>
      </c>
      <c r="G8" s="77">
        <v>85406028.180000007</v>
      </c>
      <c r="H8" s="78">
        <v>2023</v>
      </c>
      <c r="I8" s="79">
        <v>2025</v>
      </c>
      <c r="J8" s="80" t="s">
        <v>42</v>
      </c>
      <c r="K8" s="81">
        <v>5.5</v>
      </c>
      <c r="L8" s="82" t="s">
        <v>45</v>
      </c>
      <c r="M8" s="83" t="s">
        <v>20</v>
      </c>
    </row>
    <row r="9" spans="1:14" ht="60" x14ac:dyDescent="0.25">
      <c r="A9" s="54">
        <v>5</v>
      </c>
      <c r="B9" s="84" t="s">
        <v>40</v>
      </c>
      <c r="C9" s="85">
        <v>437</v>
      </c>
      <c r="D9" s="74" t="s">
        <v>26</v>
      </c>
      <c r="E9" s="75" t="s">
        <v>28</v>
      </c>
      <c r="F9" s="76">
        <v>175000000</v>
      </c>
      <c r="G9" s="86">
        <v>120000000</v>
      </c>
      <c r="H9" s="87">
        <v>2025</v>
      </c>
      <c r="I9" s="88">
        <v>2026</v>
      </c>
      <c r="J9" s="80" t="s">
        <v>42</v>
      </c>
      <c r="K9" s="89">
        <v>4.8099999999999996</v>
      </c>
      <c r="L9" s="90" t="s">
        <v>47</v>
      </c>
      <c r="M9" s="91" t="s">
        <v>46</v>
      </c>
    </row>
    <row r="10" spans="1:14" ht="45" x14ac:dyDescent="0.25">
      <c r="A10" s="54">
        <v>6</v>
      </c>
      <c r="B10" s="92" t="s">
        <v>41</v>
      </c>
      <c r="C10" s="93">
        <v>449</v>
      </c>
      <c r="D10" s="94" t="s">
        <v>29</v>
      </c>
      <c r="E10" s="94" t="s">
        <v>30</v>
      </c>
      <c r="F10" s="95">
        <v>421000000</v>
      </c>
      <c r="G10" s="96">
        <v>240000000</v>
      </c>
      <c r="H10" s="97">
        <v>2025</v>
      </c>
      <c r="I10" s="98">
        <v>2027</v>
      </c>
      <c r="J10" s="99" t="s">
        <v>43</v>
      </c>
      <c r="K10" s="100">
        <v>1.5</v>
      </c>
      <c r="L10" s="101" t="s">
        <v>51</v>
      </c>
      <c r="M10" s="102" t="s">
        <v>20</v>
      </c>
    </row>
    <row r="11" spans="1:14" ht="60" x14ac:dyDescent="0.25">
      <c r="A11" s="54">
        <v>7</v>
      </c>
      <c r="B11" s="60" t="s">
        <v>52</v>
      </c>
      <c r="C11" s="2">
        <v>312</v>
      </c>
      <c r="D11" s="103" t="s">
        <v>28</v>
      </c>
      <c r="E11" s="104" t="s">
        <v>34</v>
      </c>
      <c r="F11" s="12">
        <v>160000000</v>
      </c>
      <c r="G11" s="65">
        <v>119000000</v>
      </c>
      <c r="H11" s="17">
        <v>2025</v>
      </c>
      <c r="I11" s="18">
        <v>2028</v>
      </c>
      <c r="J11" s="20" t="s">
        <v>42</v>
      </c>
      <c r="K11" s="105">
        <v>9.1</v>
      </c>
      <c r="L11" s="9" t="s">
        <v>53</v>
      </c>
      <c r="M11" s="106" t="s">
        <v>31</v>
      </c>
    </row>
    <row r="12" spans="1:14" ht="60" x14ac:dyDescent="0.25">
      <c r="A12" s="111">
        <v>8</v>
      </c>
      <c r="B12" s="60" t="s">
        <v>54</v>
      </c>
      <c r="C12" s="14">
        <v>150</v>
      </c>
      <c r="D12" s="20" t="s">
        <v>55</v>
      </c>
      <c r="E12" s="106" t="s">
        <v>56</v>
      </c>
      <c r="F12" s="66">
        <v>150000000</v>
      </c>
      <c r="G12" s="65">
        <v>85000000</v>
      </c>
      <c r="H12" s="17">
        <v>2025</v>
      </c>
      <c r="I12" s="107">
        <v>2028</v>
      </c>
      <c r="J12" s="108" t="s">
        <v>42</v>
      </c>
      <c r="K12" s="105">
        <v>4.3</v>
      </c>
      <c r="L12" s="109" t="s">
        <v>47</v>
      </c>
      <c r="M12" s="110" t="s">
        <v>31</v>
      </c>
    </row>
    <row r="13" spans="1:14" ht="60.75" thickBot="1" x14ac:dyDescent="0.3">
      <c r="A13" s="56">
        <v>9</v>
      </c>
      <c r="B13" s="60" t="s">
        <v>57</v>
      </c>
      <c r="C13" s="14">
        <v>150</v>
      </c>
      <c r="D13" s="20" t="s">
        <v>55</v>
      </c>
      <c r="E13" s="106" t="s">
        <v>56</v>
      </c>
      <c r="F13" s="66">
        <v>150000000</v>
      </c>
      <c r="G13" s="65">
        <v>75737766.969999999</v>
      </c>
      <c r="H13" s="17">
        <v>2026</v>
      </c>
      <c r="I13" s="107">
        <v>2028</v>
      </c>
      <c r="J13" s="108" t="s">
        <v>42</v>
      </c>
      <c r="K13" s="105">
        <v>3.9</v>
      </c>
      <c r="L13" s="109" t="s">
        <v>47</v>
      </c>
      <c r="M13" s="110" t="s">
        <v>31</v>
      </c>
    </row>
    <row r="14" spans="1:14" ht="58.5" customHeight="1" thickBot="1" x14ac:dyDescent="0.3">
      <c r="A14" s="47"/>
      <c r="B14" s="46"/>
      <c r="C14" s="46"/>
      <c r="D14" s="50"/>
      <c r="E14" s="48"/>
      <c r="F14" s="67" t="s">
        <v>39</v>
      </c>
      <c r="G14" s="68">
        <f>SUM(G5:G13)</f>
        <v>922787766.97000003</v>
      </c>
      <c r="H14" s="69"/>
      <c r="I14" s="70"/>
      <c r="J14" s="51"/>
      <c r="K14" s="49"/>
      <c r="L14" s="50"/>
      <c r="M14" s="52"/>
      <c r="N14" s="27" t="s">
        <v>37</v>
      </c>
    </row>
    <row r="15" spans="1:14" ht="45" x14ac:dyDescent="0.25">
      <c r="A15" s="55">
        <v>9</v>
      </c>
      <c r="B15" s="59" t="s">
        <v>32</v>
      </c>
      <c r="C15" s="10">
        <v>150</v>
      </c>
      <c r="D15" s="38" t="s">
        <v>28</v>
      </c>
      <c r="E15" s="21" t="s">
        <v>18</v>
      </c>
      <c r="F15" s="71">
        <v>100000000</v>
      </c>
      <c r="G15" s="64">
        <f>F15*0.85</f>
        <v>85000000</v>
      </c>
      <c r="H15" s="5">
        <v>2026</v>
      </c>
      <c r="I15" s="6">
        <v>2028</v>
      </c>
      <c r="J15" s="22" t="s">
        <v>43</v>
      </c>
      <c r="K15" s="8">
        <v>1.58</v>
      </c>
      <c r="L15" s="11" t="s">
        <v>33</v>
      </c>
      <c r="M15" s="40" t="s">
        <v>31</v>
      </c>
    </row>
    <row r="16" spans="1:14" ht="60" x14ac:dyDescent="0.25">
      <c r="A16" s="54">
        <v>10</v>
      </c>
      <c r="B16" s="60" t="s">
        <v>58</v>
      </c>
      <c r="C16" s="14">
        <v>150</v>
      </c>
      <c r="D16" s="20" t="s">
        <v>55</v>
      </c>
      <c r="E16" s="106" t="s">
        <v>56</v>
      </c>
      <c r="F16" s="66">
        <v>150000000</v>
      </c>
      <c r="G16" s="65">
        <v>110000000</v>
      </c>
      <c r="H16" s="17">
        <v>2027</v>
      </c>
      <c r="I16" s="107">
        <v>2028</v>
      </c>
      <c r="J16" s="108" t="s">
        <v>42</v>
      </c>
      <c r="K16" s="105">
        <v>3.5</v>
      </c>
      <c r="L16" s="109" t="s">
        <v>47</v>
      </c>
      <c r="M16" s="110" t="s">
        <v>31</v>
      </c>
    </row>
    <row r="17" spans="1:14" ht="60.75" thickBot="1" x14ac:dyDescent="0.3">
      <c r="A17" s="56">
        <v>11</v>
      </c>
      <c r="B17" s="29" t="s">
        <v>35</v>
      </c>
      <c r="C17" s="30">
        <v>435</v>
      </c>
      <c r="D17" s="31" t="s">
        <v>26</v>
      </c>
      <c r="E17" s="32" t="s">
        <v>27</v>
      </c>
      <c r="F17" s="112">
        <v>85689799.299999997</v>
      </c>
      <c r="G17" s="113">
        <v>72836329.400999993</v>
      </c>
      <c r="H17" s="33">
        <v>2027</v>
      </c>
      <c r="I17" s="34">
        <v>2029</v>
      </c>
      <c r="J17" s="7" t="s">
        <v>42</v>
      </c>
      <c r="K17" s="35">
        <f>1.424+1.353</f>
        <v>2.7770000000000001</v>
      </c>
      <c r="L17" s="36" t="s">
        <v>36</v>
      </c>
      <c r="M17" s="37" t="s">
        <v>31</v>
      </c>
    </row>
    <row r="18" spans="1:14" ht="60.75" thickBot="1" x14ac:dyDescent="0.3">
      <c r="A18" s="51"/>
      <c r="B18" s="46"/>
      <c r="C18" s="46"/>
      <c r="D18" s="51"/>
      <c r="E18" s="49"/>
      <c r="F18" s="50" t="s">
        <v>39</v>
      </c>
      <c r="G18" s="53">
        <f>SUM(G14:G17)</f>
        <v>1190624096.3710001</v>
      </c>
      <c r="H18" s="51"/>
      <c r="I18" s="49"/>
      <c r="J18" s="50"/>
      <c r="K18" s="48"/>
      <c r="L18" s="50"/>
      <c r="M18" s="52"/>
      <c r="N18" s="28" t="s">
        <v>38</v>
      </c>
    </row>
    <row r="22" spans="1:14" x14ac:dyDescent="0.25">
      <c r="G22" s="62"/>
    </row>
  </sheetData>
  <mergeCells count="10">
    <mergeCell ref="A1:M1"/>
    <mergeCell ref="A2:M2"/>
    <mergeCell ref="F3:G3"/>
    <mergeCell ref="H3:I3"/>
    <mergeCell ref="J3:K3"/>
    <mergeCell ref="L3:M3"/>
    <mergeCell ref="C3:C4"/>
    <mergeCell ref="A3:A4"/>
    <mergeCell ref="B3:B4"/>
    <mergeCell ref="D3:E3"/>
  </mergeCells>
  <pageMargins left="0.31496062992125984" right="0.31496062992125984" top="0.39370078740157483" bottom="0.39370078740157483" header="0.31496062992125984" footer="0.31496062992125984"/>
  <pageSetup paperSize="8" scale="80" orientation="landscape" r:id="rId1"/>
  <ignoredErrors>
    <ignoredError sqref="G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8" ma:contentTypeDescription="Create a new document." ma:contentTypeScope="" ma:versionID="4d2504fa5e05eb729d6c8325da82d799">
  <xsd:schema xmlns:xsd="http://www.w3.org/2001/XMLSchema" xmlns:xs="http://www.w3.org/2001/XMLSchema" xmlns:p="http://schemas.microsoft.com/office/2006/metadata/properties" xmlns:ns2="1afa0bf5-9b29-4a82-a7dd-2ff5aef5659c" xmlns:ns3="7f488231-a473-4606-8d11-a0c0514f434a" targetNamespace="http://schemas.microsoft.com/office/2006/metadata/properties" ma:root="true" ma:fieldsID="300979ae057f470ae90a90ff20cd0e41" ns2:_="" ns3:_="">
    <xsd:import namespace="1afa0bf5-9b29-4a82-a7dd-2ff5aef5659c"/>
    <xsd:import namespace="7f488231-a473-4606-8d11-a0c0514f43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88231-a473-4606-8d11-a0c0514f434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f488231-a473-4606-8d11-a0c0514f434a">
      <UserInfo>
        <DisplayName>Mazal Rostislav</DisplayName>
        <AccountId>49</AccountId>
        <AccountType/>
      </UserInfo>
      <UserInfo>
        <DisplayName>Pekárek Aleš</DisplayName>
        <AccountId>205</AccountId>
        <AccountType/>
      </UserInfo>
      <UserInfo>
        <DisplayName>Pergl Ondřej</DisplayName>
        <AccountId>9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F017AA-C801-45B3-8D41-A4EBA7EFC5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7f488231-a473-4606-8d11-a0c0514f43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33EB08-B6AB-4310-AB8D-9E1F66E27030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f488231-a473-4606-8d11-a0c0514f434a"/>
    <ds:schemaRef ds:uri="1afa0bf5-9b29-4a82-a7dd-2ff5aef565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C5F9310-6875-45F3-8F69-7237A5903A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silnice_II_třídy - 3.10.2024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Zita Kucerova</dc:creator>
  <cp:keywords/>
  <dc:description/>
  <cp:lastModifiedBy>Valovičová Leona</cp:lastModifiedBy>
  <cp:revision/>
  <cp:lastPrinted>2023-02-17T07:46:42Z</cp:lastPrinted>
  <dcterms:created xsi:type="dcterms:W3CDTF">2020-05-27T13:32:17Z</dcterms:created>
  <dcterms:modified xsi:type="dcterms:W3CDTF">2024-09-17T09:28:32Z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