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_Marie\Documents\Marie-Prace\MAP_III\povinne_aktivity\strategicke_ramce\aktualizace_11.2023\"/>
    </mc:Choice>
  </mc:AlternateContent>
  <xr:revisionPtr revIDLastSave="0" documentId="13_ncr:1_{9CEC95BD-953D-4F8A-BEDC-C23D0801271A}" xr6:coauthVersionLast="36" xr6:coauthVersionMax="47" xr10:uidLastSave="{00000000-0000-0000-0000-000000000000}"/>
  <bookViews>
    <workbookView xWindow="-120" yWindow="-120" windowWidth="20736" windowHeight="11160" activeTab="3" xr2:uid="{00000000-000D-0000-FFFF-FFFF00000000}"/>
  </bookViews>
  <sheets>
    <sheet name="Pokyny, info" sheetId="6" r:id="rId1"/>
    <sheet name="MŠ" sheetId="1" r:id="rId2"/>
    <sheet name="ZŠ" sheetId="2" r:id="rId3"/>
    <sheet name="zajmové, neformalní, cel" sheetId="4" r:id="rId4"/>
  </sheets>
  <definedNames>
    <definedName name="_xlnm.Print_Area" localSheetId="1">MŠ!$A$1:$S$69</definedName>
    <definedName name="_xlnm.Print_Area" localSheetId="3">'zajmové, neformalní, cel'!$A$1:$S$51</definedName>
    <definedName name="_xlnm.Print_Area" localSheetId="2">ZŠ!$A$1:$Z$128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2" l="1"/>
  <c r="M70" i="2"/>
  <c r="M56" i="2"/>
  <c r="M55" i="2"/>
  <c r="M54" i="2"/>
  <c r="M43" i="2"/>
  <c r="M42" i="2"/>
  <c r="M41" i="2"/>
  <c r="M40" i="2"/>
  <c r="M39" i="2"/>
  <c r="M38" i="2"/>
  <c r="M37" i="2"/>
  <c r="M36" i="2"/>
  <c r="M35" i="2"/>
  <c r="M33" i="1"/>
  <c r="M34" i="1"/>
  <c r="M35" i="1"/>
  <c r="M36" i="1"/>
  <c r="M39" i="1"/>
  <c r="M29" i="1"/>
  <c r="M28" i="1"/>
  <c r="M27" i="1"/>
  <c r="M26" i="1"/>
  <c r="M25" i="1"/>
  <c r="M24" i="1"/>
  <c r="M23" i="1"/>
  <c r="M22" i="1"/>
  <c r="M32" i="1"/>
  <c r="M31" i="1"/>
  <c r="M72" i="2"/>
  <c r="M57" i="2"/>
  <c r="M28" i="2"/>
  <c r="M21" i="1"/>
  <c r="M17" i="2"/>
  <c r="M48" i="1"/>
  <c r="M47" i="1"/>
  <c r="M46" i="1"/>
  <c r="M45" i="1"/>
  <c r="M75" i="2"/>
  <c r="M74" i="2"/>
  <c r="M53" i="2"/>
  <c r="M52" i="2"/>
  <c r="M51" i="2"/>
  <c r="M50" i="2"/>
  <c r="M49" i="2"/>
  <c r="M47" i="2"/>
  <c r="M34" i="2"/>
  <c r="M33" i="2"/>
  <c r="M31" i="2"/>
  <c r="M30" i="2"/>
  <c r="M20" i="1"/>
  <c r="M19" i="1"/>
  <c r="M18" i="1"/>
  <c r="K9" i="4"/>
  <c r="M24" i="2"/>
  <c r="M17" i="1"/>
  <c r="M16" i="1"/>
  <c r="K6" i="4"/>
  <c r="M87" i="2"/>
  <c r="M86" i="2"/>
  <c r="M85" i="2"/>
  <c r="M84" i="2"/>
  <c r="M83" i="2"/>
  <c r="M82" i="2"/>
  <c r="M81" i="2"/>
  <c r="M80" i="2"/>
  <c r="M79" i="2"/>
  <c r="M78" i="2"/>
  <c r="M77" i="2"/>
  <c r="M76" i="2"/>
  <c r="M73" i="2"/>
  <c r="M69" i="2"/>
  <c r="M68" i="2"/>
  <c r="M67" i="2"/>
  <c r="M66" i="2"/>
  <c r="M65" i="2"/>
  <c r="M64" i="2"/>
  <c r="M63" i="2"/>
  <c r="M62" i="2"/>
  <c r="M61" i="2"/>
  <c r="M60" i="2"/>
  <c r="M59" i="2"/>
  <c r="M58" i="2"/>
  <c r="M30" i="1"/>
  <c r="M27" i="2"/>
  <c r="M32" i="2"/>
  <c r="M44" i="2"/>
  <c r="M45" i="2"/>
  <c r="M46" i="2"/>
  <c r="M48" i="2"/>
  <c r="M29" i="2"/>
  <c r="M26" i="2"/>
  <c r="K8" i="4"/>
  <c r="K7" i="4"/>
  <c r="M23" i="2"/>
  <c r="M22" i="2"/>
  <c r="M21" i="2"/>
  <c r="M20" i="2"/>
  <c r="M19" i="2"/>
  <c r="M18" i="2"/>
  <c r="M16" i="2"/>
  <c r="M15" i="2"/>
  <c r="M14" i="2"/>
  <c r="M13" i="2"/>
  <c r="M11" i="2"/>
  <c r="M15" i="1"/>
  <c r="M14" i="1"/>
  <c r="M13" i="1"/>
  <c r="M12" i="1"/>
  <c r="M11" i="1"/>
  <c r="M10" i="1"/>
  <c r="M9" i="1"/>
  <c r="M8" i="1"/>
  <c r="M7" i="1"/>
  <c r="M6" i="1"/>
  <c r="M89" i="2"/>
  <c r="M88" i="2"/>
  <c r="K10" i="4"/>
  <c r="M25" i="2"/>
  <c r="M10" i="2"/>
  <c r="M9" i="2"/>
  <c r="M7" i="2"/>
  <c r="M6" i="2"/>
  <c r="M5" i="2"/>
  <c r="M91" i="2"/>
  <c r="M90" i="2"/>
</calcChain>
</file>

<file path=xl/sharedStrings.xml><?xml version="1.0" encoding="utf-8"?>
<sst xmlns="http://schemas.openxmlformats.org/spreadsheetml/2006/main" count="1772" uniqueCount="420">
  <si>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</si>
  <si>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</si>
  <si>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</si>
  <si>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</si>
  <si>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</si>
  <si>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</si>
  <si>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</si>
  <si>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</si>
  <si>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</si>
  <si>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</si>
  <si>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</si>
  <si>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</si>
  <si>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</si>
  <si>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</si>
  <si>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</si>
  <si>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</si>
  <si>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</si>
  <si>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</si>
  <si>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</si>
  <si>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</si>
  <si>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</si>
  <si>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</si>
  <si>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</si>
  <si>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</si>
  <si>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</si>
  <si>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</si>
  <si>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Předávání tabulek</t>
  </si>
  <si>
    <t>Tabulky je třeba odevzdávat ve formátu pdf opatřené  podpisem oprávněné osoby a současně ve formátu xls (tento formát bez el.podpisu). Obsah obou formátů musí být totožný.</t>
  </si>
  <si>
    <t>Formát odevzdávání tabulek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</si>
  <si>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</si>
  <si>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Označení relevantních políček "Typ projektu"</t>
  </si>
  <si>
    <t>85 %</t>
  </si>
  <si>
    <t>méně rozvinutý</t>
  </si>
  <si>
    <t>Ústecký</t>
  </si>
  <si>
    <t>Plzeňský</t>
  </si>
  <si>
    <t>Pardubický</t>
  </si>
  <si>
    <t>Moravskoslezský</t>
  </si>
  <si>
    <t>Liberecký</t>
  </si>
  <si>
    <t>Královéhradecký</t>
  </si>
  <si>
    <t>Karlovarský</t>
  </si>
  <si>
    <t>70 %</t>
  </si>
  <si>
    <t>přechodový</t>
  </si>
  <si>
    <t>Vysočina</t>
  </si>
  <si>
    <t>Středočeský</t>
  </si>
  <si>
    <t>Jihomoravský</t>
  </si>
  <si>
    <t>Jihočeský</t>
  </si>
  <si>
    <t>40 %</t>
  </si>
  <si>
    <t>více rozvinutý</t>
  </si>
  <si>
    <t>Praha</t>
  </si>
  <si>
    <t>Podíl EFRR</t>
  </si>
  <si>
    <t>Typ regionu</t>
  </si>
  <si>
    <t>Kraj</t>
  </si>
  <si>
    <t>Předpokládané výdaje EFRR jsou závislé na míře spolufinancování v jednotlivých regionech:</t>
  </si>
  <si>
    <t>Vyplňujte bez ohledu na očekávaný zdroj financování.</t>
  </si>
  <si>
    <t>Pokyny, informace k tabulkám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</si>
  <si>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</si>
  <si>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</si>
  <si>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</si>
  <si>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</si>
  <si>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</si>
  <si>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</si>
  <si>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</si>
  <si>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</si>
  <si>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</si>
  <si>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</si>
  <si>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</si>
  <si>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</si>
  <si>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</si>
  <si>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</si>
  <si>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</si>
  <si>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</si>
  <si>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</si>
  <si>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</si>
  <si>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</si>
  <si>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</si>
  <si>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</si>
  <si>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</si>
  <si>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</si>
  <si>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</si>
  <si>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</si>
  <si>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</si>
  <si>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</si>
  <si>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</si>
  <si>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</si>
  <si>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</si>
  <si>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</si>
  <si>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</si>
  <si>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</si>
  <si>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</si>
  <si>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Frenštát pod Radhoštěm</t>
  </si>
  <si>
    <t>Mateřská škola Bordovice, příspěvková organizace</t>
  </si>
  <si>
    <t>Obec Bordovice</t>
  </si>
  <si>
    <t>Bordovice</t>
  </si>
  <si>
    <t>Venkovní učebna</t>
  </si>
  <si>
    <t xml:space="preserve">Zastřešení venkovní učebny </t>
  </si>
  <si>
    <t>x</t>
  </si>
  <si>
    <t>cenová studie</t>
  </si>
  <si>
    <t>Obec Tichá</t>
  </si>
  <si>
    <t>Tichá</t>
  </si>
  <si>
    <t>Odvodnění objektu, sanace základů stavby a odvodnění</t>
  </si>
  <si>
    <t>Pořízení vozidla na převoz obědů</t>
  </si>
  <si>
    <t>Herní prvky a mobiliář v zahradě MŠ</t>
  </si>
  <si>
    <t>Rekonstrukce sportoviště v areálu ZŠ (skok daleký – dráha včetně doskočiště)</t>
  </si>
  <si>
    <t xml:space="preserve">Úprava školní zahrady  - 
Přírodní učebna
</t>
  </si>
  <si>
    <t>1  000 000</t>
  </si>
  <si>
    <t>Navýšení kapacity ZŠ - přístavba</t>
  </si>
  <si>
    <t>Revitalizace prostranství před ZŠ Tichá vč. opatření k zadržování dešťové vody</t>
  </si>
  <si>
    <t>Rekonstrukce centrálního schodiště v budově ZŠ (povrch)</t>
  </si>
  <si>
    <t>Multifunkční sportoviště</t>
  </si>
  <si>
    <t>Vybudování veřejného multifunkčního sportoviště pro  zájmové a neformální využití</t>
  </si>
  <si>
    <t>DOBRÁ 3000, z.s.,</t>
  </si>
  <si>
    <t>Vybudování zařízení pro předškolní vzdělávání 1</t>
  </si>
  <si>
    <t>Vybudování nové dětské skupiny v objektu bývalé restaurace. Kapacita DS 24 dětí. V odpoledních hodinách bude objekt sloužit pro potřeby spolkových činností a aktivit s dětmi (cvičení, výka cizích jazyků, přednášky, apod.)</t>
  </si>
  <si>
    <t>ano</t>
  </si>
  <si>
    <t>Vybudování dětského hřiště</t>
  </si>
  <si>
    <t>Vybudování dětského hřiště u stávající DS na ul. U Příkopy 1915 se zastřešením.</t>
  </si>
  <si>
    <t>X</t>
  </si>
  <si>
    <t>Zpracovaná studie</t>
  </si>
  <si>
    <t>Vybudování zařízení pro předškolní vzdělávání 3</t>
  </si>
  <si>
    <t>Vybudování dětské skupiny v objektu bývalé MŠ, nutná rozsáhla rekonstrukce přízemí budovy a zahrady. Obsahem projektu bude nákup nemovitosti a rekonstrukce. Kapacita DS 2x 24</t>
  </si>
  <si>
    <t>ne</t>
  </si>
  <si>
    <t>Vybudování zařízení pro předškolní vzdělávání 2</t>
  </si>
  <si>
    <t xml:space="preserve">Vybudování dětské skupiny v budově na náměstí Ve Frenštátě, ve které bude zároveň provozováno komunitní centrum a sociální podnikání (kavárna a centrum virtuální reality). Kapacita DS 12 </t>
  </si>
  <si>
    <t>Zajištěná nemovitost k odkupu, zpracovaná PD, studie proveditelnosti, hotová žádost o stavební povolení</t>
  </si>
  <si>
    <t>Vybudování komunitního centra</t>
  </si>
  <si>
    <t>Vybudování komunitního centra v objektu, kde bude provozována dětská skupina a sociální podnikání (kavárná a centrum virtuální reality)</t>
  </si>
  <si>
    <t>Zajištěný nákup objektu, zpracovaná PD, v roce 2021 podaná žádost o stavební povolení.  Studie proveditelnosti</t>
  </si>
  <si>
    <t>Nemovitost k prodeji</t>
  </si>
  <si>
    <t>Vybudování a provoz soukromé družiny</t>
  </si>
  <si>
    <t>Vybudování školního klubu/družiny při komunitním centru, kdy v předmětném objektu bude provozována i dětská skupina a sociální podnikání (kavárna a centrum virtuální reality) ať dojde k provazbě mezi účastníky provozo a inkluzi různých klientů a aktivit.</t>
  </si>
  <si>
    <t>Zajištěná nemovitost k odkupu, zpracovaná PD, studie proveditelnosti, v objektu ds3 hotová žádost o stavební povolení</t>
  </si>
  <si>
    <t>Vybudování školského poradenského pracoviště</t>
  </si>
  <si>
    <t xml:space="preserve">Při školním klubu je plánováno i školské poradenské pracoviště, které aktuálně sídlí v jiném objektu a máme příslib jeho přemístěný do nových námi  uvažovaných prostor viz. projekt výše. </t>
  </si>
  <si>
    <t>Vybudování polytechnické učebny</t>
  </si>
  <si>
    <t xml:space="preserve">Vybudování polytechnické učebny pro pracovní činnosti s možností využití pro výuku i zájmové vzdělávání. </t>
  </si>
  <si>
    <t>záměr</t>
  </si>
  <si>
    <t>Rekonstrukce cvičné kuchyňky</t>
  </si>
  <si>
    <t>Rekonstrukce a modernizace stávajícího prostoru cvičné kuchyně - odborné učebny využívané pro výuku i zájmové vzdělávání. Součástí prostoru bude i místo pro jednání, včetně zázemí pro jednání pracovníků ŠPP s rodiči.</t>
  </si>
  <si>
    <t>bez nutnosti stavebního povolení</t>
  </si>
  <si>
    <t>Modernizace odborné výuky ve vazbě na rozvoj digitálních kompetencí</t>
  </si>
  <si>
    <t xml:space="preserve">Zajištění digitálních technologií pro výuku informatiky podporujících rozvoj digitálních kompetencí žáků při vzdělávání s možností jejich využítí také napříč dalšími vzdělávacími oblastmi, včetně zájmového vzdělávání. </t>
  </si>
  <si>
    <t>Rekonstrukce a modernizace školní jídelny a kuchyně</t>
  </si>
  <si>
    <t xml:space="preserve">Rekonstrukce a modernizace školní kuchyně s návaznou prostorovou úpravou školní jídelny, včetně zajištění přístupu z mateřské školy do základní školy. </t>
  </si>
  <si>
    <t>zpracovaná PD</t>
  </si>
  <si>
    <t xml:space="preserve">Vybudování sportovního hřiště </t>
  </si>
  <si>
    <t xml:space="preserve">Škola nemá vlastní sportovní hřiště. Záměrem je vybudovat venkovní sportoviště na pozemku v bezprostřední blízkosti školy s možností využití pro výuku i zájmové vzdělávání. </t>
  </si>
  <si>
    <t>vypracovává se  PD</t>
  </si>
  <si>
    <t xml:space="preserve">Rekonstrukce tělocvičny  </t>
  </si>
  <si>
    <t xml:space="preserve">Rekonstrukce podlahy tělocvičny z důvodu havarijního stavu. Tělocvčina je využívána pro výuku a zájmové vzdělávání.  </t>
  </si>
  <si>
    <t>Obec Lichnov</t>
  </si>
  <si>
    <t>Lichnov</t>
  </si>
  <si>
    <t>Základní škola a Mateřská škola Lichnov, okres Nový Jičín, p.o.</t>
  </si>
  <si>
    <t>V případě potřeby je zvažována rekonstrukce objektu na zahradě MŠ (původní objekt SAUNY) k rekonstrukci na nové oddělení MŠ včetně úpravy venkovního prostranství</t>
  </si>
  <si>
    <t>tvorba PD</t>
  </si>
  <si>
    <t>pouze ohlášení</t>
  </si>
  <si>
    <t>Rekonstrukce 2. NP budovy MŠ včetně dovybavení a šaten včetně zajištění bezbariérovosti, oprava výtahu k přepravě stravy</t>
  </si>
  <si>
    <t>obnova povrchů - výměna podlahových krytin, pořízení nového nábytku, svítidel a dalších zařizovacích předmětů, přepažení prostor, rekonstrukce kuchyňky, výtahu na přepravu stravy - pokrmů</t>
  </si>
  <si>
    <t>PD</t>
  </si>
  <si>
    <t>vnitřní zdivo suterénu je zasaženo prosakujícíc vodou, suterénní místnosti - sociální zařízení, kuchyně, sklady, kanceláře, kotelna trpí vlkostí - nutná je sanace zdiva včetně rekostrukcí vnitřního zdiva a zařizovacích předmětů</t>
  </si>
  <si>
    <t>nerelevantní</t>
  </si>
  <si>
    <t>pořizování PD</t>
  </si>
  <si>
    <t xml:space="preserve">zajišťování financí </t>
  </si>
  <si>
    <t>Herní prvky stávající dosluhují, jsou nevyhovující s častými poruchami a výtkami ze strany bezpečbnostního technika při revizích prvků. Cílem je pořízení nových herních prvků do areálu MŠ</t>
  </si>
  <si>
    <t>zatím nerelevantní</t>
  </si>
  <si>
    <t>Rekonstrukce budovy při MŠ (býv. sauny) na zařízení pro volnočasové aktivity včetně úpravy venkovního prostranství</t>
  </si>
  <si>
    <t>Základní škola a mateřská škola Tichá, p.o.</t>
  </si>
  <si>
    <t>V rámci stávajícho prostoru u ZŠ opravit doskočiště včetně nové výplně a obnovit rozběh na tartanový povrch</t>
  </si>
  <si>
    <t>Zvažována nástavba nad odloučenou budovou u ZŠ v případě nutnosti navýšení kapacity - 2 učebny</t>
  </si>
  <si>
    <t>Zajištění lepší dopravní obslužnosti - eliminace pohybu chdodců po přístupové komunikace pro vozy, kombinace s opatřeními pro hospodaření s dešťovou vodou a enviromentální výchovou</t>
  </si>
  <si>
    <t>pořízování studie</t>
  </si>
  <si>
    <t>zajišťování financí</t>
  </si>
  <si>
    <t>Jubilejní základní škola prezidenta Masaryka a Mateřská škola Trojanovice</t>
  </si>
  <si>
    <t>Obec Trojanovice</t>
  </si>
  <si>
    <t>MŠ 345 rekonstrukce střechy +PD</t>
  </si>
  <si>
    <t>Trojanovice</t>
  </si>
  <si>
    <t xml:space="preserve">ZŠ 362 – přístavba
3 odborných učeben (environmentální, jazyková, informačně-komunikačních technologií)
</t>
  </si>
  <si>
    <t>ZŠ 362 - přístavba
3 odborných učeben (environmentální, jazyková, informačně-komunikačních technologií)</t>
  </si>
  <si>
    <t>Zpracovaná projektová dokumentace</t>
  </si>
  <si>
    <t>ZŠ 362 – přestavba školní jídelny, výdejny a kuchyně * přestavba tříd ve staré části ZŠ na školní kuchyň a novou školní jídelnu</t>
  </si>
  <si>
    <t>Město Frenštát pod Radhoštěm</t>
  </si>
  <si>
    <t xml:space="preserve">Rekonstrukce sociálních zařízení (rozvody vody, odpady, obklady) </t>
  </si>
  <si>
    <t xml:space="preserve">ŠD realizace 2019, hla.budova 2020, zůstává u ŠJ a TV </t>
  </si>
  <si>
    <t>není třeba</t>
  </si>
  <si>
    <t xml:space="preserve">Rekonstrukce elektroinstalace I. - III.etapa </t>
  </si>
  <si>
    <t xml:space="preserve">ne </t>
  </si>
  <si>
    <t xml:space="preserve">Úprava tříd v pavilonu učeben (parapety, obložení) </t>
  </si>
  <si>
    <t xml:space="preserve">Realizace 
3. a 2.NP, zbývá 1.NP
</t>
  </si>
  <si>
    <t xml:space="preserve">Výměna podlahových krytin na chodbách II.a III.NP </t>
  </si>
  <si>
    <t xml:space="preserve">Venkovní kamerový systém </t>
  </si>
  <si>
    <t xml:space="preserve">Výměna střešní krytiny – tělocvična </t>
  </si>
  <si>
    <t>Rekonstrukce kotelny – zejména rekonstrukce topného systému (rozdělení do větví)</t>
  </si>
  <si>
    <t>Zatím 1.NP v roce 2019</t>
  </si>
  <si>
    <t xml:space="preserve">Využití sportoviště a venkovního areálu </t>
  </si>
  <si>
    <t>projektová dokumentace</t>
  </si>
  <si>
    <t xml:space="preserve">Oplocení a revitalizace atria (venkovní výuka) </t>
  </si>
  <si>
    <t xml:space="preserve">Hřiště pro školní družinu </t>
  </si>
  <si>
    <t xml:space="preserve">Přírodní učebna (revitalizace školního pozemku a zahrady) </t>
  </si>
  <si>
    <t>ZŠ – oprava přístupu ze šk.hřiště k tělocvičnám</t>
  </si>
  <si>
    <t>částečně zrealizováno</t>
  </si>
  <si>
    <t xml:space="preserve">ŠJ ZŠ - Chladící jednotka vzduchotechniky </t>
  </si>
  <si>
    <t>bude souviset s realizaci komplexní rekonstrukcí</t>
  </si>
  <si>
    <t xml:space="preserve">ŠJ ZŠ - Projektová dokumentace komplexní rekonstrukce kuchyně (vč.podlahy, elektroinst.,rozv. vody,obklady, vybavení,výtah)
</t>
  </si>
  <si>
    <t>PD hotová</t>
  </si>
  <si>
    <t>ŠJ ZŠ - Generální oprava kuchyně</t>
  </si>
  <si>
    <t>Souhrnný rámec pro investice do infrastruktury pro zájmové, neformální vzdělávání a celoživotní učení (2021-2027)</t>
  </si>
  <si>
    <t xml:space="preserve">MŠ Dolní - Opravy a rekonstrukce sociálních zařízení pro děti ve třech třídách MŠ. </t>
  </si>
  <si>
    <t>výběr projektu, PD 2022</t>
  </si>
  <si>
    <t>hotová studie, čeká se na shválení peněz</t>
  </si>
  <si>
    <t>MŠ Dolní - Zahrada v přírodním stylu -Tajemství přírodních živlů  II. Etapa</t>
  </si>
  <si>
    <t>studie</t>
  </si>
  <si>
    <t xml:space="preserve">MŠ Dolní Výměna poškozených podlahových krytin na chodbách </t>
  </si>
  <si>
    <t>záměr, postupná realizace</t>
  </si>
  <si>
    <t>MŠ Dolní rekonstrukce soc. zařízení pro zaměstnance</t>
  </si>
  <si>
    <t>MŠ Školská - Chladící jednotka VZT</t>
  </si>
  <si>
    <t>ŠJ MŠ Školská - konvektomat</t>
  </si>
  <si>
    <t>Základní škola a Mateřská škola Frenštát pod Radhoštěm, Tyršova 913</t>
  </si>
  <si>
    <t>Přebudování kmenové učebny na jazykovou učebnu - rozvody, nábytek, částečně vybavení</t>
  </si>
  <si>
    <t>není potřeba</t>
  </si>
  <si>
    <t>Sanace suterénu budovy</t>
  </si>
  <si>
    <t>pouze záměr</t>
  </si>
  <si>
    <t>Rekonstrukce elektroinstalace dílny a malá tělocvična</t>
  </si>
  <si>
    <t xml:space="preserve">Stavební opravy provozních prostor dílen, garáže a kotelny </t>
  </si>
  <si>
    <t>Úprava vstupních prostor přízemí z ulice Tyršova</t>
  </si>
  <si>
    <t>Opravy podlah učeben</t>
  </si>
  <si>
    <t>PD pro dotaci  využití podkroví – rozšíření učeben</t>
  </si>
  <si>
    <t xml:space="preserve">PD pro dotaci přístavba tělocvičny, úprava školního hřiště a venkovního areálu </t>
  </si>
  <si>
    <t>Využití podkroví - rozšíření učeben</t>
  </si>
  <si>
    <t>Přístavba tělocvičny, úprava školního hřiště a venkovního areálu</t>
  </si>
  <si>
    <t xml:space="preserve">Rekonstrukce vodoinstalace </t>
  </si>
  <si>
    <t xml:space="preserve">Zajištění bezpečného vstupu </t>
  </si>
  <si>
    <t>Umělý povrch drah hřiště- Školní hřiště u ZŠ Tyršova u 913, 1053</t>
  </si>
  <si>
    <t>Rekonstrukce hřiště včetně přilehlých ploch, nahrazení stávající asfaltové plochy umělým povrchem</t>
  </si>
  <si>
    <t>zpracován investiční záměr</t>
  </si>
  <si>
    <t xml:space="preserve">ŠJ ZŠ - Sanace suterénu </t>
  </si>
  <si>
    <t>Zastřešení zelené učebny</t>
  </si>
  <si>
    <t>Vybudování dřevěné pergoly nad stávající nově zbudovanou zelenou učebnou</t>
  </si>
  <si>
    <t>Základní škola a Mateřská škola Frenštát pod Radhoštěm, Záhuní 408, okres NJ</t>
  </si>
  <si>
    <t>Oprava 3 místností v suterénu (skladové prostory)</t>
  </si>
  <si>
    <t>pouze oprava</t>
  </si>
  <si>
    <t>Rekonstrukce kuchyně vč. elektro</t>
  </si>
  <si>
    <t>Obklady, sociální zařízení pro zaměstnance, výlevka, dlažba , elektro, konvektomat</t>
  </si>
  <si>
    <t xml:space="preserve">Rekonstrukce elektroinstalace </t>
  </si>
  <si>
    <t>Nové rozvody elektro v celé budově</t>
  </si>
  <si>
    <t>Přírodní učebna na školní zahradě s prostory na úklid hraček</t>
  </si>
  <si>
    <t>Prostor pro vzdělávání dětí spojený s místností pro úklid hraček</t>
  </si>
  <si>
    <t>Rekonstrukce schodiště</t>
  </si>
  <si>
    <t>Zábradlí, obložení, dlažba na podestě</t>
  </si>
  <si>
    <t xml:space="preserve">Sanace suterénu budovy </t>
  </si>
  <si>
    <t>Workoutové hřiště pro ŠD</t>
  </si>
  <si>
    <t>Rekonstrukce stávající relaxační a sportovní plochy pro ŠD na školní zahradě na workoutové hřiště</t>
  </si>
  <si>
    <t xml:space="preserve">pouze záměr </t>
  </si>
  <si>
    <t>Základní škola a Mateřská škola Veřovice, p. o.</t>
  </si>
  <si>
    <t>Obec Veřovice</t>
  </si>
  <si>
    <t>Propojení staré a nové budovy – nový projekt se záměrem bezbariérovosti a zlepšení bezpečnostních hygienických podmínek</t>
  </si>
  <si>
    <t>Veřovice</t>
  </si>
  <si>
    <t>Rekonstrukce původní budovy ZŠ Veřovice č.p. 276 na parcele 229/1 k. ú.</t>
  </si>
  <si>
    <t>rekonstrukce se realizuje</t>
  </si>
  <si>
    <t>Rekonstrukce nové budovy ZŠ Veřovice</t>
  </si>
  <si>
    <t>Rekonstrukce vodovodního potrubí a elektroinstalace ZŠ</t>
  </si>
  <si>
    <t>Rekonstrukce tělocvičny ZŠ a jejího zázemí</t>
  </si>
  <si>
    <t xml:space="preserve">                                          Vybudování školní zahrady
</t>
  </si>
  <si>
    <t>Vybudování dětského hřiště v ZŠ</t>
  </si>
  <si>
    <t xml:space="preserve">Sportoviště ZŠ – 
pro atletiku
</t>
  </si>
  <si>
    <t xml:space="preserve">                                                                    Sportoviště ZŠ – pro atletiku
</t>
  </si>
  <si>
    <t>Úprava školního dvoru (asfaltování)</t>
  </si>
  <si>
    <t>Modernizace školní kuchyně a výdeje jídla</t>
  </si>
  <si>
    <t>Vybudování venkovní učebny v ZŠ</t>
  </si>
  <si>
    <t>Oprava podlah ve třídách, chodbách</t>
  </si>
  <si>
    <t>Vybudování nového oddělení mateřské školy</t>
  </si>
  <si>
    <t>Věřovice</t>
  </si>
  <si>
    <t>Vybudování dětského hřiště v MŠ</t>
  </si>
  <si>
    <t>Montessori centrum Vláček</t>
  </si>
  <si>
    <t>Dětská skupina Montevláček</t>
  </si>
  <si>
    <t>Komunitní centrum, sociální, vzdělávací, kulturní a rekreační aktivity</t>
  </si>
  <si>
    <t>Mateřská škola Montevláček</t>
  </si>
  <si>
    <t xml:space="preserve">Vodní  svět -venkovní interaktivní prvky </t>
  </si>
  <si>
    <t>Mašinka – rozšíření kapacit učeben</t>
  </si>
  <si>
    <t>Rekonstrukce zahrady</t>
  </si>
  <si>
    <t>Oplocení zahrady</t>
  </si>
  <si>
    <t>Bezbariérový vstup</t>
  </si>
  <si>
    <t>Zřízení technické dílny</t>
  </si>
  <si>
    <t>Zázemí pro hipoterapii</t>
  </si>
  <si>
    <t>Základní umělecká škola, Frenštát pod Radhoštěm, Tyršova 955, p.o.</t>
  </si>
  <si>
    <t>Úpravy koncertního sálu pro rozšíření možností využívání</t>
  </si>
  <si>
    <t>vypracována studie na úpravu akustického prostoru</t>
  </si>
  <si>
    <t>Odhlučnění stropních konstrukcí pod tanečním sálem</t>
  </si>
  <si>
    <t>konzultováno s projektantem</t>
  </si>
  <si>
    <t>Moravsko slezský kraj</t>
  </si>
  <si>
    <t xml:space="preserve">                                                                                                                                                              Navýšení kapacity MŠ
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</si>
  <si>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</si>
  <si>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</si>
  <si>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</si>
  <si>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</si>
  <si>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</si>
  <si>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</si>
  <si>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</si>
  <si>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</si>
  <si>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realizováno</t>
  </si>
  <si>
    <t>výměna střešní krytiny</t>
  </si>
  <si>
    <t>zrealizováno</t>
  </si>
  <si>
    <t>Rekonstrukce kuchyně - vyvařuje i pro ZŠ</t>
  </si>
  <si>
    <t>Rekonstrukce kuchyně - obnov elektroinstalace, vzduchotechniky, přepažení, pořízení nových spotřebičů (vařičů, sporáků, konvektomatu, myčky, lednic)</t>
  </si>
  <si>
    <t>Rekonstrukce elektroinstalace a sítí v objektu MŠ</t>
  </si>
  <si>
    <t>Nutná rekonstrukce elektroinstalece v celé budově MŠ, původní cca 60 let stará. Obnovení síťového připojení v třídách MŠ, kancelářích.</t>
  </si>
  <si>
    <t>Školní kuchyně v MŠ zásobuje obědy i místní ZŠ - obědy je nunto denně převážet.</t>
  </si>
  <si>
    <t>Obnova výtahu v budově MŠ k přepravě stravy do tříd.</t>
  </si>
  <si>
    <t>Výměna výtahu a řídící jednotky k zajištění spolehlivosti a bezpečnosti přepravy stravy.</t>
  </si>
  <si>
    <t>Rekonstrukce střechy objektu a dřevěných prvků zastřešení vchodů</t>
  </si>
  <si>
    <t>Postupná degradace střešní krytiny a dřevěných prvků zastřešení.</t>
  </si>
  <si>
    <t>Obnovení zpevněných ploch školní zahrady.</t>
  </si>
  <si>
    <t>Povrchy jsou částečně degradovány, jsou nerovné, zvlněné.</t>
  </si>
  <si>
    <t>Provést úpravu prostoru nevyužité zahrady za budovou školy pro vytvoření přírodní učebny s venkovními výukovými prvky</t>
  </si>
  <si>
    <t>Revitalizace prostranství - zkvalitnění dopravní obslužnosti areálu ZŠ</t>
  </si>
  <si>
    <t>Zvažováno nové sportoviště splňující parametry hřitě pro sportovní klání vyšší úrovně - povrch tartan, dráha 60 či 100m, ovál. Pozemky v sousedství ZŠ.</t>
  </si>
  <si>
    <t>Stávající šatny pro žáky tvoří nevzhledné průchozí kóje, bez možnosti úschovy osobních věcí. Cílem je odstranění pletiva apod. a pořízení skříněk pro každého žáka k úschově osobních věcí, obnova povrchů. Dojde i ke zvýšení kapacity.</t>
  </si>
  <si>
    <t>Původní schodiště je vhodné zachovat, je však silně poškozeno staršími zásahy - nátěry, nutné je přebroušení, matování, tmelení, tvrzení - restarurování. Zajištění bezbarierového přístupu do patra.</t>
  </si>
  <si>
    <t>Rekonstrukce povrchů podlah v budově ZŠ</t>
  </si>
  <si>
    <t>Podlahy jsou ve většíně tříd původní. Jejich skladba je nestabilní, nelze je zvukově izolovat. Povrchy na chodbách jsou tvořeny několika typy materiálů. Je potřeba povrchy sjednotit, zajistit jejich lepší čistitelnost a bezpečnost.</t>
  </si>
  <si>
    <t>Vybudování 2 učeben pro možnosti výuky odborných předmětů a dělení hodin jedné třídy. Využití prostoru pro mimoškolní vzdělávání v kroužcích, polytechnickou výuku. Vybudování zázemí pro ukládání pomůcek do výuky, kabinetu pro pedagogy.</t>
  </si>
  <si>
    <t>Snížení energetické náročnosti vytápění, zlepšení výměny vzduchu a akustických podmínek ve třídách a společných prostorech.</t>
  </si>
  <si>
    <t>Snížení stropů ve třídách a společných prostorech školy. Propojení s rekuperací ve třídách k zajištění optimální výměny vzduchu. Zlepšení akustiky ve tříách a společných prostorech vhodnou volbou typu podhledu.</t>
  </si>
  <si>
    <t>Výměna rozvodů vody a odpadů</t>
  </si>
  <si>
    <t>Výměna rozvodů vody a odpadů v úsecích, kde neproběhla výměna potrubí při jiných rekonstrukčních akcích</t>
  </si>
  <si>
    <t>Navýšení kapacity školní družiny</t>
  </si>
  <si>
    <t>Přístavba ZŠ s místnostmi pro školní družinu.</t>
  </si>
  <si>
    <t>Prostory pro neformální vzdělávání</t>
  </si>
  <si>
    <t>Vybudování 2 učeben pro možnosti  mimoškolní vzdělávání - kroužky, přednášky, využití spolky obce, školní družinou.</t>
  </si>
  <si>
    <t>ANO</t>
  </si>
  <si>
    <t>ZŠ 362 –  nástavba
3 odborných učeben 
(jazyková učebna, učebna inforamtiky, učebna polytechniky)</t>
  </si>
  <si>
    <t>Rozvody vody + odpady v celé budově</t>
  </si>
  <si>
    <t>Kompletní rekonstrukce šaten</t>
  </si>
  <si>
    <t>ASTRA, CVČ</t>
  </si>
  <si>
    <t xml:space="preserve">Město Frenštát pod Radhoštěm </t>
  </si>
  <si>
    <t xml:space="preserve">Zážtitky bez bariér </t>
  </si>
  <si>
    <t>Vybudování bezbarierového přístupu do celého objektu ASTRY, CVČ včetně bezbarierového zázemí (Výtah, toalety, nájezdy do učeben)</t>
  </si>
  <si>
    <t>Zahrada plná zážiků (oheň, voda, země vduch)</t>
  </si>
  <si>
    <t>Vybudování venkovní kryté učebny s posezením, hernímivi prvky zaměřenými ne enviromentální výchovu. Oheň - posezení pro společné chvíle u ohně, Voda - vodní herní prvky, pijítka pro ptáčky, Země - vybudování vyvýšených záhonů, vzduch - herní prvky pro uvědomění elementu vzduchu</t>
  </si>
  <si>
    <t>Sociální zařízení (toalety, sprchy)</t>
  </si>
  <si>
    <t xml:space="preserve">Reknstrukce 2 sociální zařízení (toalety a sprhy) pro děvčata a 2 sociálních zařízení (toalety a sprchy) pro chlapce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</si>
  <si>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</si>
  <si>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</si>
  <si>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</si>
  <si>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</si>
  <si>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</si>
  <si>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nepodléhá stavebnímu povolení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</si>
  <si>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</si>
  <si>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</si>
  <si>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</si>
  <si>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</si>
  <si>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</si>
  <si>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</si>
  <si>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</si>
  <si>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</si>
  <si>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</si>
  <si>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</si>
  <si>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</si>
  <si>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Výstavba hřiště pro hodiny TV a zájmové sporty</t>
  </si>
  <si>
    <t>Úprava prostoru šaten - zrušení kójí, nahrazení skříňkami, přehlednost vstupů do šaten, zajištění průchodnosti, obnova povrchů.</t>
  </si>
  <si>
    <r>
      <t>ZŠ 362 -</t>
    </r>
    <r>
      <rPr>
        <strike/>
        <sz val="10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nástavba
3 odborných učeben (jazyková učebna, učebna inforamtiky, učebna polytechniky)</t>
    </r>
  </si>
  <si>
    <r>
      <t xml:space="preserve">Úprava tříd v pavilonu učeben </t>
    </r>
    <r>
      <rPr>
        <strike/>
        <sz val="10"/>
        <rFont val="Calibri"/>
        <family val="2"/>
        <scheme val="minor"/>
      </rPr>
      <t>(parapety</t>
    </r>
    <r>
      <rPr>
        <sz val="10"/>
        <rFont val="Calibri"/>
        <family val="2"/>
        <scheme val="minor"/>
      </rPr>
      <t xml:space="preserve">, obložení) </t>
    </r>
  </si>
  <si>
    <t>Výměna podlahových krytin na chodbách II.a III.NP, chodba u šaten</t>
  </si>
  <si>
    <t xml:space="preserve">                                                                       Vybudování školní zahrady v ZŠ, venkovní učebny
</t>
  </si>
  <si>
    <t>Vybudování dětského hřiště v ZŠ, ŠD</t>
  </si>
  <si>
    <r>
      <t xml:space="preserve">Výdaje projektu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</si>
  <si>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>navýšení kapacity MŠ / novostavba MŠ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</si>
  <si>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scheme val="minor"/>
      </rPr>
      <t>4)</t>
    </r>
  </si>
  <si>
    <t>Konektivita školy</t>
  </si>
  <si>
    <t>Tvorba nové soustavy internetového připojení v budově mateřské školy včetně koncových zařízení.</t>
  </si>
  <si>
    <t>Tvorba nové soustavy internetového připojení v budově základní školy a školní družiny včetně koncových zařízení.</t>
  </si>
  <si>
    <t>Řemeslné dílny</t>
  </si>
  <si>
    <t>Vybudování a vybavení řemeslných dílen pro rozvoj polytechnického vzdělávání - kroužky, workshopy, využití spolky obce, školní družinou, základní školou, mateřskou školou.</t>
  </si>
  <si>
    <t>Dostavba 1 oddělení MŠ č.p.345</t>
  </si>
  <si>
    <t xml:space="preserve">Stavba nové MŠ - 3 oddělení </t>
  </si>
  <si>
    <t>MŠ Dolní  - rekonstrukce, modernizace kuchyně</t>
  </si>
  <si>
    <t xml:space="preserve">Výměna podlahy v učebnách, kabinetech a kancelářích </t>
  </si>
  <si>
    <t>Výstavba nové tělocvičny s napojení k stávajícím tělocvičnám</t>
  </si>
  <si>
    <t>Kompletní výstvaba nové tělocvičny včetně propojovacího krčku k stávajícím tělocvičnám</t>
  </si>
  <si>
    <t>Přístavba školy s novými učebnami a kabinety včetně zázemí pro školní družinu</t>
  </si>
  <si>
    <t>Rekonstrukce stávájícího protoru řešící možnost rozšíření šaten a následného přesunutí administrativního zázemí do nové nádstavby</t>
  </si>
  <si>
    <t>Rozšíření a modernizace konektivity školy</t>
  </si>
  <si>
    <t>Cílem projektu je splnit stanbdart konektivity školy vydaným MŠMT v platném znění č.j.: MŠMT -16039/2002-2</t>
  </si>
  <si>
    <t>Obnova vybavení v kabinetech a kancelářích</t>
  </si>
  <si>
    <t>Zkvalitnění vnitřní konektivity školy a zabezpečení připojení k internetu včetně pořízení koncových zařízení</t>
  </si>
  <si>
    <t>Rekonstrukce půdních prostor</t>
  </si>
  <si>
    <t>Rekonstrukce půdních prostor, vybudování nových učeben, oprava střechy.</t>
  </si>
  <si>
    <t xml:space="preserve">Modernizace učeben, výměna podlahových krytin v účebnách a společných prostorách. Snížení stropu ve společných prostorách,  výmalba v učebnách a společných prostorách  </t>
  </si>
  <si>
    <t>Nahrazuje plán přístavby stávající MŠ 345 o jedno oddělení (kapacity dětí a prostorové). Stavba nové MŠ - 3 oddělení.</t>
  </si>
  <si>
    <t>Přístavba u MŠ č.p. 345, kterou by se navýšila kapacita o jedno oddělení MŠ.</t>
  </si>
  <si>
    <t xml:space="preserve">Propojení staré a nové budovy – Rekonstrukce stávajícícho stavu části nové budovy ZŠ a přístavby zázemí tělocvičny </t>
  </si>
  <si>
    <t>Rekonstrukce šaten a nástavba pro administrativní část včetně sborovny</t>
  </si>
  <si>
    <t xml:space="preserve">Propojení staré a nové budovy – Rekonstrukce stávajícího stavu části nové budovy ZŠ a přístavby zázemí tělocvičny </t>
  </si>
  <si>
    <t>Modernizace stávajících prostor</t>
  </si>
  <si>
    <t xml:space="preserve">Oprava povrchu tělocvičen, ozvučení, časomíra </t>
  </si>
  <si>
    <t>Výměna svítidel na chodbách a velké tělocvičně</t>
  </si>
  <si>
    <t>Nyní nevyužívaný stavební objekt v rámci areálu MŠ  by mohl po rekonstrukci sloužit jako prostor pro mimoškolní aktivity dětí a mládeže-menší tělocvična pro MŠ.</t>
  </si>
  <si>
    <t>2020 nezahájeno</t>
  </si>
  <si>
    <t>MŠ Dolní – Oprava a vybudování chodníků a zpevněných částí zahrady plus vstupu</t>
  </si>
  <si>
    <t>Rozšíření dětské skupiny</t>
  </si>
  <si>
    <t xml:space="preserve">Rozšíření DS Bublinka 2 v lokalitě U Příkopy 1915 z 10 na 24 míst. </t>
  </si>
  <si>
    <t>Schváleno ve Frenštátě pd Radhoštěm dne 13.11.2023 Řídicím výborem MAP ORP Frenštát pod Radhoštěm III                                    Ludmila Pavlová, předsedkyně Řídicího výboru</t>
  </si>
  <si>
    <t>Souvisí se zajištěním lepší dopravní obslužnosti - eliminace pohybu chodců po přístupové komunikace pro vozy, kombinace s opatřeními pro hospodaření s dešťovou vodou a enviromentální výchovou</t>
  </si>
  <si>
    <t>Základní a mateřská škola CÉRKA</t>
  </si>
  <si>
    <t>arch. studie</t>
  </si>
  <si>
    <t>Výstavba nové ZŠ vč. kuchyně, jídelny a venkovního zázemí</t>
  </si>
  <si>
    <t>Výstavba nové ZŠ vč. nové kuchyně, jídelny a venkovního zázemí</t>
  </si>
  <si>
    <r>
      <rPr>
        <strike/>
        <sz val="10"/>
        <rFont val="Calibri"/>
        <family val="2"/>
        <charset val="238"/>
        <scheme val="minor"/>
      </rPr>
      <t>Zřízení nové</t>
    </r>
    <r>
      <rPr>
        <sz val="1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Modernizace</t>
    </r>
    <r>
      <rPr>
        <sz val="10"/>
        <rFont val="Calibri"/>
        <family val="2"/>
        <scheme val="minor"/>
      </rPr>
      <t xml:space="preserve"> jazykové učebny</t>
    </r>
  </si>
  <si>
    <t>průběžně</t>
  </si>
  <si>
    <r>
      <t>Rekonstrukce</t>
    </r>
    <r>
      <rPr>
        <sz val="10"/>
        <color rgb="FFFF0000"/>
        <rFont val="Calibri"/>
        <family val="2"/>
        <charset val="238"/>
        <scheme val="minor"/>
      </rPr>
      <t xml:space="preserve"> učeben</t>
    </r>
    <r>
      <rPr>
        <sz val="10"/>
        <rFont val="Calibri"/>
        <family val="2"/>
        <scheme val="minor"/>
      </rPr>
      <t xml:space="preserve"> dílen v suterénu, vybudování keramické dílny v suterénu</t>
    </r>
  </si>
  <si>
    <r>
      <t xml:space="preserve">Rekonstrukce </t>
    </r>
    <r>
      <rPr>
        <sz val="10"/>
        <color rgb="FFFF0000"/>
        <rFont val="Calibri"/>
        <family val="2"/>
        <charset val="238"/>
        <scheme val="minor"/>
      </rPr>
      <t>učeben</t>
    </r>
    <r>
      <rPr>
        <sz val="10"/>
        <rFont val="Calibri"/>
        <family val="2"/>
        <scheme val="minor"/>
      </rPr>
      <t xml:space="preserve"> dílen včetně přípravny  </t>
    </r>
    <r>
      <rPr>
        <sz val="10"/>
        <color rgb="FFFF0000"/>
        <rFont val="Calibri"/>
        <family val="2"/>
        <charset val="238"/>
        <scheme val="minor"/>
      </rPr>
      <t>a kabinetu</t>
    </r>
    <r>
      <rPr>
        <sz val="10"/>
        <rFont val="Calibri"/>
        <family val="2"/>
        <scheme val="minor"/>
      </rPr>
      <t xml:space="preserve"> (rozvody, podlaha, dveře, vybavení nábytkem, pomůcky, konektivita, elektoinstalace, tolaety) + vybudování keramické dílny</t>
    </r>
  </si>
  <si>
    <t>čekáme na schválení podané žádosti</t>
  </si>
  <si>
    <t>dokončená realizace 2023</t>
  </si>
  <si>
    <t>2 třídy realizace 2023</t>
  </si>
  <si>
    <t>Vzduchotechnika - klimatizac, rekuperacee pro učeny v podkroví nad tělocvičnami a v učebnách výpočetní techniky</t>
  </si>
  <si>
    <t>Vzduchotechnika - klimatizace pro učeny v podkroví nad tělocvičnami a v učebnách výpočetní techniky</t>
  </si>
  <si>
    <t>Vzduchotechnika - klimatizace, rekuperace pro všechny učebny a kanceláře školy</t>
  </si>
  <si>
    <r>
      <t xml:space="preserve">ŠJ ZŠ - Rekonstrukce </t>
    </r>
    <r>
      <rPr>
        <strike/>
        <sz val="10"/>
        <color rgb="FFFF0000"/>
        <rFont val="Calibri"/>
        <family val="2"/>
        <charset val="238"/>
        <scheme val="minor"/>
      </rPr>
      <t>eletroinstalace</t>
    </r>
    <r>
      <rPr>
        <sz val="10"/>
        <rFont val="Calibri"/>
        <family val="2"/>
        <scheme val="minor"/>
      </rPr>
      <t xml:space="preserve"> kuchyně </t>
    </r>
  </si>
  <si>
    <t>připravena zámková dlažba se základovými patkami</t>
  </si>
  <si>
    <t>Výměna střešních oken v části nad tělocvičnami</t>
  </si>
  <si>
    <t>Výstavba nové budovy školy  jejíž součástí bude MŠ - 2 třídy vč. venkovního zázemí</t>
  </si>
  <si>
    <t>Stavba nové MŠ - 2 třídy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</si>
</sst>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scheme val="minor"/>
    </font>
    <font>
      <strike/>
      <sz val="1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69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5" fillId="0" borderId="0" xfId="0" applyFont="1"/>
    <xf numFmtId="0" fontId="7" fillId="0" borderId="0" xfId="2" applyFont="1" applyProtection="1"/>
    <xf numFmtId="0" fontId="4" fillId="0" borderId="0" xfId="0" applyFont="1"/>
    <xf numFmtId="0" fontId="9" fillId="0" borderId="0" xfId="0" applyFont="1"/>
    <xf numFmtId="0" fontId="3" fillId="0" borderId="0" xfId="0" applyFont="1"/>
    <xf numFmtId="49" fontId="4" fillId="0" borderId="0" xfId="0" applyNumberFormat="1" applyFont="1"/>
    <xf numFmtId="9" fontId="4" fillId="3" borderId="24" xfId="1" applyFont="1" applyFill="1" applyBorder="1" applyAlignment="1" applyProtection="1">
      <alignment horizontal="center"/>
    </xf>
    <xf numFmtId="0" fontId="0" fillId="3" borderId="25" xfId="0" applyFill="1" applyBorder="1"/>
    <xf numFmtId="0" fontId="4" fillId="3" borderId="26" xfId="0" applyFont="1" applyFill="1" applyBorder="1"/>
    <xf numFmtId="9" fontId="4" fillId="3" borderId="27" xfId="1" applyFont="1" applyFill="1" applyBorder="1" applyAlignment="1" applyProtection="1">
      <alignment horizontal="center"/>
    </xf>
    <xf numFmtId="0" fontId="0" fillId="3" borderId="0" xfId="0" applyFill="1"/>
    <xf numFmtId="0" fontId="4" fillId="3" borderId="28" xfId="0" applyFont="1" applyFill="1" applyBorder="1"/>
    <xf numFmtId="9" fontId="4" fillId="4" borderId="27" xfId="1" applyFont="1" applyFill="1" applyBorder="1" applyAlignment="1" applyProtection="1">
      <alignment horizontal="center"/>
    </xf>
    <xf numFmtId="0" fontId="0" fillId="4" borderId="0" xfId="0" applyFill="1"/>
    <xf numFmtId="0" fontId="4" fillId="4" borderId="28" xfId="0" applyFont="1" applyFill="1" applyBorder="1"/>
    <xf numFmtId="9" fontId="4" fillId="0" borderId="27" xfId="1" applyFont="1" applyFill="1" applyBorder="1" applyAlignment="1" applyProtection="1">
      <alignment horizontal="center"/>
    </xf>
    <xf numFmtId="0" fontId="4" fillId="0" borderId="28" xfId="0" applyFont="1" applyBorder="1"/>
    <xf numFmtId="0" fontId="9" fillId="0" borderId="29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/>
    <xf numFmtId="0" fontId="10" fillId="0" borderId="0" xfId="0" applyFont="1"/>
    <xf numFmtId="3" fontId="12" fillId="0" borderId="15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3" fontId="12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 applyProtection="1">
      <alignment horizontal="left" vertical="center" wrapText="1"/>
      <protection locked="0"/>
    </xf>
    <xf numFmtId="3" fontId="12" fillId="0" borderId="19" xfId="0" applyNumberFormat="1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Protection="1"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wrapTex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Protection="1">
      <protection locked="0"/>
    </xf>
    <xf numFmtId="0" fontId="12" fillId="0" borderId="14" xfId="0" applyFont="1" applyBorder="1" applyAlignment="1" applyProtection="1">
      <alignment horizontal="center" vertical="center" wrapText="1" shrinkToFit="1"/>
      <protection locked="0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 shrinkToFi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 shrinkToFit="1"/>
      <protection locked="0"/>
    </xf>
    <xf numFmtId="0" fontId="12" fillId="0" borderId="60" xfId="0" applyFont="1" applyBorder="1" applyAlignment="1" applyProtection="1">
      <alignment horizontal="center" vertical="center" wrapText="1" shrinkToFit="1"/>
      <protection locked="0"/>
    </xf>
    <xf numFmtId="0" fontId="12" fillId="2" borderId="6" xfId="0" applyFont="1" applyFill="1" applyBorder="1" applyAlignment="1">
      <alignment horizontal="left" vertical="center" wrapText="1"/>
    </xf>
    <xf numFmtId="0" fontId="12" fillId="0" borderId="20" xfId="0" applyFont="1" applyBorder="1" applyAlignment="1" applyProtection="1">
      <alignment horizontal="center" vertical="center" wrapText="1" shrinkToFit="1"/>
      <protection locked="0"/>
    </xf>
    <xf numFmtId="0" fontId="12" fillId="0" borderId="31" xfId="0" applyFont="1" applyBorder="1" applyAlignment="1" applyProtection="1">
      <alignment horizontal="center" vertical="center" wrapText="1" shrinkToFit="1"/>
      <protection locked="0"/>
    </xf>
    <xf numFmtId="0" fontId="12" fillId="2" borderId="3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 shrinkToFit="1"/>
    </xf>
    <xf numFmtId="0" fontId="12" fillId="0" borderId="15" xfId="0" applyFont="1" applyBorder="1" applyAlignment="1" applyProtection="1">
      <alignment horizontal="center" vertical="center" wrapText="1" shrinkToFit="1"/>
      <protection locked="0"/>
    </xf>
    <xf numFmtId="0" fontId="12" fillId="0" borderId="17" xfId="0" applyFont="1" applyBorder="1" applyAlignment="1" applyProtection="1">
      <alignment horizontal="center" vertical="center" wrapText="1" shrinkToFit="1"/>
      <protection locked="0"/>
    </xf>
    <xf numFmtId="0" fontId="12" fillId="0" borderId="19" xfId="0" applyFont="1" applyBorder="1" applyAlignment="1" applyProtection="1">
      <alignment horizontal="center" vertical="center" wrapText="1" shrinkToFit="1"/>
      <protection locked="0"/>
    </xf>
    <xf numFmtId="0" fontId="12" fillId="0" borderId="21" xfId="0" applyFont="1" applyBorder="1" applyAlignment="1" applyProtection="1">
      <alignment horizontal="center" vertical="center" wrapText="1" shrinkToFit="1"/>
      <protection locked="0"/>
    </xf>
    <xf numFmtId="0" fontId="12" fillId="0" borderId="14" xfId="0" applyFont="1" applyBorder="1" applyAlignment="1" applyProtection="1">
      <alignment vertical="center" wrapText="1" shrinkToFit="1"/>
      <protection locked="0"/>
    </xf>
    <xf numFmtId="0" fontId="12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 shrinkToFit="1"/>
    </xf>
    <xf numFmtId="0" fontId="12" fillId="0" borderId="18" xfId="0" applyFont="1" applyBorder="1" applyAlignment="1" applyProtection="1">
      <alignment vertical="center" wrapText="1" shrinkToFit="1"/>
      <protection locked="0"/>
    </xf>
    <xf numFmtId="0" fontId="12" fillId="2" borderId="18" xfId="0" applyFont="1" applyFill="1" applyBorder="1" applyAlignment="1" applyProtection="1">
      <alignment vertical="center" wrapText="1" shrinkToFit="1"/>
      <protection locked="0"/>
    </xf>
    <xf numFmtId="0" fontId="0" fillId="0" borderId="0" xfId="0" applyAlignment="1">
      <alignment vertical="center"/>
    </xf>
    <xf numFmtId="0" fontId="12" fillId="0" borderId="18" xfId="0" applyFont="1" applyBorder="1" applyAlignment="1" applyProtection="1">
      <alignment horizontal="left" vertical="center" wrapText="1" shrinkToFit="1"/>
      <protection locked="0"/>
    </xf>
    <xf numFmtId="0" fontId="0" fillId="0" borderId="0" xfId="0" applyAlignment="1">
      <alignment horizontal="left" vertical="center"/>
    </xf>
    <xf numFmtId="0" fontId="12" fillId="0" borderId="50" xfId="0" applyFont="1" applyBorder="1" applyAlignment="1" applyProtection="1">
      <alignment horizontal="center" vertical="center" wrapText="1" shrinkToFit="1"/>
      <protection locked="0"/>
    </xf>
    <xf numFmtId="0" fontId="12" fillId="0" borderId="65" xfId="0" applyFont="1" applyBorder="1" applyAlignment="1" applyProtection="1">
      <alignment horizontal="center" vertical="center" wrapText="1" shrinkToFit="1"/>
      <protection locked="0"/>
    </xf>
    <xf numFmtId="0" fontId="12" fillId="0" borderId="8" xfId="0" applyFont="1" applyBorder="1" applyAlignment="1" applyProtection="1">
      <alignment vertical="center" wrapText="1" shrinkToFit="1"/>
      <protection locked="0"/>
    </xf>
    <xf numFmtId="0" fontId="12" fillId="0" borderId="8" xfId="0" applyFont="1" applyBorder="1" applyAlignment="1" applyProtection="1">
      <alignment horizontal="center" vertical="center" wrapText="1" shrinkToFit="1"/>
      <protection locked="0"/>
    </xf>
    <xf numFmtId="0" fontId="12" fillId="0" borderId="66" xfId="0" applyFont="1" applyBorder="1" applyAlignment="1" applyProtection="1">
      <alignment horizontal="left" vertical="center" wrapText="1"/>
      <protection locked="0"/>
    </xf>
    <xf numFmtId="3" fontId="12" fillId="0" borderId="45" xfId="0" applyNumberFormat="1" applyFont="1" applyBorder="1" applyAlignment="1" applyProtection="1">
      <alignment horizontal="center" vertical="center"/>
      <protection locked="0"/>
    </xf>
    <xf numFmtId="3" fontId="12" fillId="0" borderId="46" xfId="0" applyNumberFormat="1" applyFont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Protection="1"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6" xfId="0" applyFont="1" applyBorder="1" applyAlignment="1" applyProtection="1">
      <alignment horizontal="center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 shrinkToFit="1"/>
    </xf>
    <xf numFmtId="0" fontId="12" fillId="2" borderId="18" xfId="0" applyFont="1" applyFill="1" applyBorder="1" applyAlignment="1" applyProtection="1">
      <alignment horizontal="left" vertical="center" wrapText="1" shrinkToFit="1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9" fillId="0" borderId="59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 wrapText="1" shrinkToFit="1"/>
      <protection locked="0"/>
    </xf>
    <xf numFmtId="0" fontId="12" fillId="0" borderId="33" xfId="0" applyFont="1" applyBorder="1" applyAlignment="1" applyProtection="1">
      <alignment horizontal="center" vertical="center" wrapText="1" shrinkToFit="1"/>
      <protection locked="0"/>
    </xf>
    <xf numFmtId="0" fontId="12" fillId="0" borderId="34" xfId="0" applyFont="1" applyBorder="1" applyAlignment="1" applyProtection="1">
      <alignment horizontal="center" vertical="center" wrapText="1" shrinkToFit="1"/>
      <protection locked="0"/>
    </xf>
    <xf numFmtId="0" fontId="12" fillId="0" borderId="59" xfId="0" applyFont="1" applyBorder="1" applyAlignment="1" applyProtection="1">
      <alignment horizontal="left" vertical="center" wrapText="1" shrinkToFit="1"/>
      <protection locked="0"/>
    </xf>
    <xf numFmtId="0" fontId="12" fillId="0" borderId="59" xfId="0" applyFont="1" applyBorder="1" applyAlignment="1" applyProtection="1">
      <alignment horizontal="center" vertical="center" wrapText="1" shrinkToFit="1"/>
      <protection locked="0"/>
    </xf>
    <xf numFmtId="0" fontId="12" fillId="2" borderId="59" xfId="0" applyFont="1" applyFill="1" applyBorder="1" applyAlignment="1" applyProtection="1">
      <alignment vertical="center" wrapText="1" shrinkToFit="1"/>
      <protection locked="0"/>
    </xf>
    <xf numFmtId="3" fontId="12" fillId="0" borderId="32" xfId="0" applyNumberFormat="1" applyFont="1" applyBorder="1" applyAlignment="1" applyProtection="1">
      <alignment horizontal="center" vertical="center"/>
      <protection locked="0"/>
    </xf>
    <xf numFmtId="3" fontId="12" fillId="0" borderId="34" xfId="0" applyNumberFormat="1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vertical="center" wrapText="1" shrinkToFit="1"/>
      <protection locked="0"/>
    </xf>
    <xf numFmtId="0" fontId="12" fillId="0" borderId="15" xfId="0" applyFont="1" applyBorder="1" applyAlignment="1" applyProtection="1">
      <alignment horizontal="center" wrapText="1" shrinkToFit="1"/>
      <protection locked="0"/>
    </xf>
    <xf numFmtId="3" fontId="12" fillId="0" borderId="14" xfId="0" applyNumberFormat="1" applyFont="1" applyBorder="1" applyAlignment="1" applyProtection="1">
      <alignment horizontal="center" vertical="center"/>
      <protection locked="0"/>
    </xf>
    <xf numFmtId="3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wrapText="1" shrinkToFit="1"/>
      <protection locked="0"/>
    </xf>
    <xf numFmtId="0" fontId="12" fillId="0" borderId="10" xfId="0" applyFont="1" applyBorder="1" applyAlignment="1" applyProtection="1">
      <alignment horizontal="center" vertical="center" wrapText="1" shrinkToFit="1"/>
      <protection locked="0"/>
    </xf>
    <xf numFmtId="0" fontId="12" fillId="0" borderId="11" xfId="0" applyFont="1" applyBorder="1" applyAlignment="1" applyProtection="1">
      <alignment horizontal="center" vertical="center" wrapText="1" shrinkToFit="1"/>
      <protection locked="0"/>
    </xf>
    <xf numFmtId="0" fontId="12" fillId="0" borderId="13" xfId="0" applyFont="1" applyBorder="1" applyAlignment="1" applyProtection="1">
      <alignment vertical="center" wrapText="1" shrinkToFit="1"/>
      <protection locked="0"/>
    </xf>
    <xf numFmtId="0" fontId="12" fillId="0" borderId="13" xfId="0" applyFont="1" applyBorder="1" applyAlignment="1" applyProtection="1">
      <alignment horizontal="center" vertical="center" wrapText="1" shrinkToFit="1"/>
      <protection locked="0"/>
    </xf>
    <xf numFmtId="3" fontId="12" fillId="0" borderId="13" xfId="0" applyNumberFormat="1" applyFont="1" applyBorder="1" applyAlignment="1" applyProtection="1">
      <alignment horizontal="center" vertical="center"/>
      <protection locked="0"/>
    </xf>
    <xf numFmtId="3" fontId="12" fillId="0" borderId="43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 shrinkToFit="1"/>
      <protection locked="0"/>
    </xf>
    <xf numFmtId="0" fontId="12" fillId="0" borderId="51" xfId="0" applyFont="1" applyBorder="1" applyAlignment="1" applyProtection="1">
      <alignment horizontal="center" vertical="center" wrapText="1" shrinkToFit="1"/>
      <protection locked="0"/>
    </xf>
    <xf numFmtId="0" fontId="12" fillId="0" borderId="40" xfId="0" applyFont="1" applyBorder="1" applyAlignment="1" applyProtection="1">
      <alignment horizontal="center" vertical="center" wrapText="1" shrinkToFit="1"/>
      <protection locked="0"/>
    </xf>
    <xf numFmtId="0" fontId="12" fillId="0" borderId="52" xfId="0" applyFont="1" applyBorder="1" applyAlignment="1" applyProtection="1">
      <alignment horizontal="center" vertical="center" wrapText="1" shrinkToFit="1"/>
      <protection locked="0"/>
    </xf>
    <xf numFmtId="0" fontId="12" fillId="0" borderId="45" xfId="0" applyFont="1" applyBorder="1" applyAlignment="1" applyProtection="1">
      <alignment horizontal="center" vertical="center" wrapText="1" shrinkToFit="1"/>
      <protection locked="0"/>
    </xf>
    <xf numFmtId="0" fontId="12" fillId="0" borderId="46" xfId="0" applyFont="1" applyBorder="1" applyAlignment="1" applyProtection="1">
      <alignment horizontal="center" vertical="center" wrapText="1" shrinkToFit="1"/>
      <protection locked="0"/>
    </xf>
    <xf numFmtId="0" fontId="19" fillId="0" borderId="0" xfId="0" applyFont="1"/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3" fontId="19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0" xfId="0" applyFont="1" applyFill="1" applyProtection="1"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19" fillId="0" borderId="14" xfId="0" applyNumberFormat="1" applyFont="1" applyBorder="1" applyAlignment="1" applyProtection="1">
      <alignment horizontal="center" vertical="center"/>
      <protection locked="0"/>
    </xf>
    <xf numFmtId="1" fontId="19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 wrapText="1" shrinkToFi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3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 shrinkToFi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1" fontId="19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 wrapText="1" shrinkToFit="1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3" fontId="12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 wrapText="1" shrinkToFit="1"/>
      <protection locked="0"/>
    </xf>
    <xf numFmtId="0" fontId="21" fillId="0" borderId="17" xfId="0" applyFont="1" applyBorder="1" applyAlignment="1" applyProtection="1">
      <alignment horizontal="center" vertical="center" wrapText="1" shrinkToFit="1"/>
      <protection locked="0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 applyProtection="1">
      <alignment vertical="center" wrapText="1" shrinkToFit="1"/>
      <protection locked="0"/>
    </xf>
    <xf numFmtId="0" fontId="21" fillId="2" borderId="14" xfId="0" applyFont="1" applyFill="1" applyBorder="1" applyAlignment="1" applyProtection="1">
      <alignment horizontal="left" vertical="center" wrapText="1"/>
      <protection locked="0"/>
    </xf>
    <xf numFmtId="3" fontId="21" fillId="0" borderId="15" xfId="0" applyNumberFormat="1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vertical="center" wrapText="1" shrinkToFit="1"/>
      <protection locked="0"/>
    </xf>
    <xf numFmtId="0" fontId="12" fillId="2" borderId="18" xfId="0" applyFont="1" applyFill="1" applyBorder="1" applyAlignment="1" applyProtection="1">
      <alignment horizontal="left" vertical="center" wrapText="1"/>
      <protection locked="0"/>
    </xf>
    <xf numFmtId="3" fontId="12" fillId="0" borderId="20" xfId="0" applyNumberFormat="1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vertical="center" wrapText="1" shrinkToFit="1"/>
      <protection locked="0"/>
    </xf>
    <xf numFmtId="0" fontId="12" fillId="0" borderId="9" xfId="0" applyFont="1" applyBorder="1" applyAlignment="1" applyProtection="1">
      <alignment horizontal="center" vertical="center" wrapText="1" shrinkToFit="1"/>
      <protection locked="0"/>
    </xf>
    <xf numFmtId="3" fontId="12" fillId="0" borderId="10" xfId="0" applyNumberFormat="1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 wrapText="1" shrinkToFit="1"/>
      <protection locked="0"/>
    </xf>
    <xf numFmtId="0" fontId="21" fillId="0" borderId="20" xfId="0" applyFont="1" applyBorder="1" applyAlignment="1" applyProtection="1">
      <alignment horizontal="center" vertical="center" wrapText="1" shrinkToFit="1"/>
      <protection locked="0"/>
    </xf>
    <xf numFmtId="0" fontId="21" fillId="0" borderId="21" xfId="0" applyFont="1" applyBorder="1" applyAlignment="1" applyProtection="1">
      <alignment horizontal="center" vertical="center" wrapText="1" shrinkToFit="1"/>
      <protection locked="0"/>
    </xf>
    <xf numFmtId="0" fontId="21" fillId="0" borderId="18" xfId="0" applyFont="1" applyBorder="1" applyAlignment="1" applyProtection="1">
      <alignment vertical="center" wrapText="1" shrinkToFit="1"/>
      <protection locked="0"/>
    </xf>
    <xf numFmtId="0" fontId="21" fillId="0" borderId="18" xfId="0" applyFont="1" applyBorder="1" applyAlignment="1" applyProtection="1">
      <alignment horizontal="center" vertical="center" wrapText="1" shrinkToFi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3" fontId="21" fillId="0" borderId="19" xfId="0" applyNumberFormat="1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left" vertical="center" wrapText="1" shrinkToFit="1"/>
      <protection locked="0"/>
    </xf>
    <xf numFmtId="0" fontId="12" fillId="0" borderId="13" xfId="0" applyFont="1" applyBorder="1" applyAlignment="1" applyProtection="1">
      <alignment horizontal="left" vertical="center" wrapText="1" shrinkToFit="1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 wrapText="1"/>
    </xf>
    <xf numFmtId="0" fontId="12" fillId="0" borderId="30" xfId="0" applyFont="1" applyBorder="1" applyAlignment="1">
      <alignment vertical="center" wrapText="1"/>
    </xf>
    <xf numFmtId="0" fontId="12" fillId="0" borderId="39" xfId="0" applyFont="1" applyBorder="1" applyAlignment="1">
      <alignment horizontal="left" vertical="center" wrapText="1"/>
    </xf>
    <xf numFmtId="0" fontId="19" fillId="0" borderId="19" xfId="0" applyFont="1" applyBorder="1" applyProtection="1">
      <protection locked="0"/>
    </xf>
    <xf numFmtId="0" fontId="19" fillId="0" borderId="20" xfId="0" applyFont="1" applyBorder="1" applyProtection="1">
      <protection locked="0"/>
    </xf>
    <xf numFmtId="0" fontId="19" fillId="0" borderId="21" xfId="0" applyFont="1" applyBorder="1" applyProtection="1">
      <protection locked="0"/>
    </xf>
    <xf numFmtId="0" fontId="19" fillId="0" borderId="18" xfId="0" applyFont="1" applyBorder="1" applyProtection="1"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0" borderId="67" xfId="0" applyFont="1" applyBorder="1" applyAlignment="1">
      <alignment horizontal="left" vertical="center" wrapText="1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>
      <alignment vertical="center" wrapText="1" shrinkToFit="1"/>
    </xf>
    <xf numFmtId="0" fontId="12" fillId="0" borderId="39" xfId="0" applyFont="1" applyBorder="1" applyAlignment="1">
      <alignment horizontal="left" vertical="center" wrapText="1" shrinkToFit="1"/>
    </xf>
    <xf numFmtId="0" fontId="12" fillId="0" borderId="30" xfId="0" applyFont="1" applyBorder="1" applyAlignment="1" applyProtection="1">
      <alignment vertical="center" wrapText="1" shrinkToFit="1"/>
      <protection locked="0"/>
    </xf>
    <xf numFmtId="0" fontId="12" fillId="0" borderId="39" xfId="0" applyFont="1" applyBorder="1" applyAlignment="1" applyProtection="1">
      <alignment horizontal="left" vertical="center" wrapText="1" shrinkToFit="1"/>
      <protection locked="0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Protection="1">
      <protection locked="0"/>
    </xf>
    <xf numFmtId="0" fontId="19" fillId="0" borderId="11" xfId="0" applyFont="1" applyBorder="1" applyProtection="1">
      <protection locked="0"/>
    </xf>
    <xf numFmtId="0" fontId="19" fillId="0" borderId="13" xfId="0" applyFont="1" applyBorder="1" applyProtection="1"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vertical="center" wrapText="1"/>
    </xf>
    <xf numFmtId="0" fontId="19" fillId="0" borderId="14" xfId="0" applyFont="1" applyBorder="1" applyProtection="1"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left" vertical="top" wrapText="1" shrinkToFit="1"/>
      <protection locked="0"/>
    </xf>
    <xf numFmtId="0" fontId="12" fillId="0" borderId="13" xfId="0" applyFont="1" applyBorder="1" applyAlignment="1">
      <alignment horizontal="left" vertical="center" wrapText="1"/>
    </xf>
    <xf numFmtId="0" fontId="19" fillId="0" borderId="13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>
      <alignment vertical="center" wrapText="1"/>
    </xf>
    <xf numFmtId="3" fontId="12" fillId="0" borderId="37" xfId="0" applyNumberFormat="1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>
      <alignment vertical="center" wrapText="1"/>
    </xf>
    <xf numFmtId="3" fontId="12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 shrinkToFit="1"/>
      <protection locked="0"/>
    </xf>
    <xf numFmtId="3" fontId="12" fillId="0" borderId="16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0" fontId="12" fillId="0" borderId="44" xfId="0" applyFont="1" applyBorder="1" applyAlignment="1" applyProtection="1">
      <alignment horizontal="center" vertical="center" wrapText="1" shrinkToFit="1"/>
      <protection locked="0"/>
    </xf>
    <xf numFmtId="0" fontId="12" fillId="0" borderId="13" xfId="0" applyFont="1" applyBorder="1" applyAlignment="1">
      <alignment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wrapText="1" shrinkToFit="1"/>
      <protection locked="0"/>
    </xf>
    <xf numFmtId="3" fontId="1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19" fillId="0" borderId="0" xfId="0" applyFont="1" applyAlignment="1">
      <alignment wrapText="1" shrinkToFi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3" fontId="12" fillId="0" borderId="9" xfId="0" applyNumberFormat="1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left" vertical="center" wrapText="1" shrinkToFit="1"/>
      <protection locked="0"/>
    </xf>
    <xf numFmtId="0" fontId="12" fillId="0" borderId="17" xfId="0" applyFont="1" applyBorder="1" applyAlignment="1" applyProtection="1">
      <alignment horizontal="left" vertical="center" wrapText="1" shrinkToFit="1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3" fontId="12" fillId="0" borderId="15" xfId="0" applyNumberFormat="1" applyFont="1" applyBorder="1" applyAlignment="1" applyProtection="1">
      <alignment horizontal="left" vertical="center"/>
      <protection locked="0"/>
    </xf>
    <xf numFmtId="3" fontId="12" fillId="0" borderId="17" xfId="0" applyNumberFormat="1" applyFont="1" applyBorder="1" applyAlignment="1" applyProtection="1">
      <alignment horizontal="left" vertical="center"/>
      <protection locked="0"/>
    </xf>
    <xf numFmtId="17" fontId="12" fillId="0" borderId="15" xfId="0" applyNumberFormat="1" applyFont="1" applyBorder="1" applyAlignment="1" applyProtection="1">
      <alignment horizontal="center" vertical="center"/>
      <protection locked="0"/>
    </xf>
    <xf numFmtId="17" fontId="12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1" fillId="2" borderId="52" xfId="0" applyFont="1" applyFill="1" applyBorder="1" applyAlignment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 shrinkToFit="1"/>
      <protection locked="0"/>
    </xf>
    <xf numFmtId="0" fontId="12" fillId="0" borderId="55" xfId="0" applyFont="1" applyBorder="1" applyAlignment="1" applyProtection="1">
      <alignment horizontal="center" vertical="center" wrapText="1" shrinkToFit="1"/>
      <protection locked="0"/>
    </xf>
    <xf numFmtId="0" fontId="12" fillId="0" borderId="55" xfId="0" applyFont="1" applyBorder="1" applyAlignment="1" applyProtection="1">
      <alignment horizontal="left" vertical="center" wrapText="1" shrinkToFit="1"/>
      <protection locked="0"/>
    </xf>
    <xf numFmtId="0" fontId="12" fillId="0" borderId="56" xfId="0" applyFont="1" applyBorder="1" applyAlignment="1" applyProtection="1">
      <alignment horizontal="left" vertical="center" wrapText="1" shrinkToFit="1"/>
      <protection locked="0"/>
    </xf>
    <xf numFmtId="0" fontId="12" fillId="0" borderId="38" xfId="0" applyFont="1" applyBorder="1" applyAlignment="1" applyProtection="1">
      <alignment vertical="center" wrapText="1" shrinkToFit="1"/>
      <protection locked="0"/>
    </xf>
    <xf numFmtId="0" fontId="12" fillId="0" borderId="38" xfId="0" applyFont="1" applyBorder="1" applyAlignment="1" applyProtection="1">
      <alignment horizontal="center" vertical="center" wrapText="1" shrinkToFit="1"/>
      <protection locked="0"/>
    </xf>
    <xf numFmtId="0" fontId="12" fillId="2" borderId="52" xfId="0" applyFont="1" applyFill="1" applyBorder="1" applyAlignment="1" applyProtection="1">
      <alignment horizontal="left" vertical="center"/>
      <protection locked="0"/>
    </xf>
    <xf numFmtId="3" fontId="12" fillId="0" borderId="23" xfId="0" applyNumberFormat="1" applyFont="1" applyBorder="1" applyAlignment="1" applyProtection="1">
      <alignment horizontal="left" vertical="center"/>
      <protection locked="0"/>
    </xf>
    <xf numFmtId="3" fontId="12" fillId="0" borderId="40" xfId="0" applyNumberFormat="1" applyFont="1" applyBorder="1" applyAlignment="1" applyProtection="1">
      <alignment horizontal="left" vertical="center"/>
      <protection locked="0"/>
    </xf>
    <xf numFmtId="17" fontId="12" fillId="0" borderId="23" xfId="0" applyNumberFormat="1" applyFont="1" applyBorder="1" applyAlignment="1" applyProtection="1">
      <alignment horizontal="center" vertical="center"/>
      <protection locked="0"/>
    </xf>
    <xf numFmtId="17" fontId="12" fillId="0" borderId="40" xfId="0" applyNumberFormat="1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left" vertical="center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vertical="center" wrapText="1" shrinkToFit="1"/>
      <protection locked="0"/>
    </xf>
    <xf numFmtId="1" fontId="12" fillId="0" borderId="15" xfId="0" applyNumberFormat="1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vertical="center" wrapText="1" shrinkToFit="1"/>
      <protection locked="0"/>
    </xf>
    <xf numFmtId="0" fontId="21" fillId="2" borderId="30" xfId="0" applyFont="1" applyFill="1" applyBorder="1" applyAlignment="1" applyProtection="1">
      <alignment horizontal="left" vertical="center" wrapText="1"/>
      <protection locked="0"/>
    </xf>
    <xf numFmtId="3" fontId="21" fillId="0" borderId="21" xfId="0" applyNumberFormat="1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vertical="center" wrapText="1"/>
      <protection locked="0"/>
    </xf>
    <xf numFmtId="0" fontId="21" fillId="0" borderId="57" xfId="0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vertical="center" wrapText="1"/>
      <protection locked="0"/>
    </xf>
    <xf numFmtId="0" fontId="12" fillId="0" borderId="53" xfId="0" applyFont="1" applyBorder="1" applyAlignment="1" applyProtection="1">
      <alignment vertical="center" wrapText="1"/>
      <protection locked="0"/>
    </xf>
    <xf numFmtId="0" fontId="12" fillId="0" borderId="53" xfId="0" applyFont="1" applyBorder="1" applyAlignment="1" applyProtection="1">
      <alignment horizontal="left" vertical="center" wrapText="1"/>
      <protection locked="0"/>
    </xf>
    <xf numFmtId="3" fontId="12" fillId="0" borderId="41" xfId="0" applyNumberFormat="1" applyFont="1" applyBorder="1" applyAlignment="1" applyProtection="1">
      <alignment horizontal="center" vertical="center"/>
      <protection locked="0"/>
    </xf>
    <xf numFmtId="3" fontId="12" fillId="0" borderId="42" xfId="0" applyNumberFormat="1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0" fontId="11" fillId="2" borderId="53" xfId="0" applyFont="1" applyFill="1" applyBorder="1" applyAlignment="1">
      <alignment horizontal="center" vertical="center" wrapText="1"/>
    </xf>
    <xf numFmtId="0" fontId="12" fillId="0" borderId="41" xfId="0" applyFont="1" applyBorder="1" applyAlignment="1" applyProtection="1">
      <alignment horizontal="center" vertical="center" wrapText="1" shrinkToFit="1"/>
      <protection locked="0"/>
    </xf>
    <xf numFmtId="0" fontId="12" fillId="0" borderId="49" xfId="0" applyFont="1" applyBorder="1" applyAlignment="1" applyProtection="1">
      <alignment horizontal="center" vertical="center" wrapText="1" shrinkToFit="1"/>
      <protection locked="0"/>
    </xf>
    <xf numFmtId="0" fontId="12" fillId="0" borderId="42" xfId="0" applyFont="1" applyBorder="1" applyAlignment="1" applyProtection="1">
      <alignment horizontal="center" vertical="center" wrapText="1" shrinkToFit="1"/>
      <protection locked="0"/>
    </xf>
    <xf numFmtId="0" fontId="12" fillId="0" borderId="57" xfId="0" applyFont="1" applyBorder="1" applyAlignment="1" applyProtection="1">
      <alignment vertical="center" wrapText="1"/>
      <protection locked="0"/>
    </xf>
    <xf numFmtId="0" fontId="12" fillId="0" borderId="53" xfId="0" applyFont="1" applyBorder="1" applyAlignment="1" applyProtection="1">
      <alignment horizontal="center" vertical="center" wrapText="1" shrinkToFi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3" fontId="12" fillId="0" borderId="23" xfId="0" applyNumberFormat="1" applyFont="1" applyBorder="1" applyAlignment="1" applyProtection="1">
      <alignment horizontal="center" vertical="center"/>
      <protection locked="0"/>
    </xf>
    <xf numFmtId="3" fontId="12" fillId="0" borderId="40" xfId="0" applyNumberFormat="1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vertical="center" wrapText="1" shrinkToFit="1"/>
    </xf>
    <xf numFmtId="0" fontId="12" fillId="0" borderId="14" xfId="0" applyFont="1" applyBorder="1" applyAlignment="1">
      <alignment horizontal="left" vertical="center" wrapText="1" shrinkToFit="1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3" fontId="12" fillId="0" borderId="19" xfId="0" applyNumberFormat="1" applyFont="1" applyBorder="1" applyAlignment="1" applyProtection="1">
      <alignment horizontal="center"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vertical="center" wrapText="1"/>
    </xf>
    <xf numFmtId="0" fontId="12" fillId="2" borderId="14" xfId="0" applyFont="1" applyFill="1" applyBorder="1" applyAlignment="1">
      <alignment horizontal="left" vertical="center" wrapText="1"/>
    </xf>
    <xf numFmtId="3" fontId="12" fillId="2" borderId="0" xfId="0" applyNumberFormat="1" applyFont="1" applyFill="1" applyAlignment="1" applyProtection="1">
      <alignment horizontal="center" vertical="center"/>
      <protection locked="0"/>
    </xf>
    <xf numFmtId="3" fontId="12" fillId="2" borderId="17" xfId="0" applyNumberFormat="1" applyFont="1" applyFill="1" applyBorder="1" applyAlignment="1" applyProtection="1">
      <alignment horizontal="center" vertical="center"/>
      <protection locked="0"/>
    </xf>
    <xf numFmtId="1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Protection="1">
      <protection locked="0"/>
    </xf>
    <xf numFmtId="0" fontId="12" fillId="2" borderId="18" xfId="0" applyFont="1" applyFill="1" applyBorder="1" applyAlignment="1" applyProtection="1">
      <alignment vertical="center" wrapText="1"/>
      <protection locked="0"/>
    </xf>
    <xf numFmtId="0" fontId="12" fillId="2" borderId="52" xfId="0" applyFont="1" applyFill="1" applyBorder="1" applyAlignment="1" applyProtection="1">
      <alignment horizontal="left" vertical="center" wrapText="1"/>
      <protection locked="0"/>
    </xf>
    <xf numFmtId="3" fontId="12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21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Protection="1">
      <protection locked="0"/>
    </xf>
    <xf numFmtId="0" fontId="12" fillId="2" borderId="18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Protection="1">
      <protection locked="0"/>
    </xf>
    <xf numFmtId="0" fontId="12" fillId="2" borderId="13" xfId="0" applyFont="1" applyFill="1" applyBorder="1" applyAlignment="1" applyProtection="1">
      <alignment vertical="center" wrapText="1"/>
      <protection locked="0"/>
    </xf>
    <xf numFmtId="0" fontId="12" fillId="2" borderId="13" xfId="0" applyFont="1" applyFill="1" applyBorder="1" applyAlignment="1" applyProtection="1">
      <alignment horizontal="left" vertical="center" wrapText="1"/>
      <protection locked="0"/>
    </xf>
    <xf numFmtId="3" fontId="12" fillId="2" borderId="9" xfId="0" applyNumberFormat="1" applyFont="1" applyFill="1" applyBorder="1" applyAlignment="1" applyProtection="1">
      <alignment horizontal="center" vertical="center"/>
      <protection locked="0"/>
    </xf>
    <xf numFmtId="3" fontId="12" fillId="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Protection="1">
      <protection locked="0"/>
    </xf>
    <xf numFmtId="0" fontId="19" fillId="2" borderId="11" xfId="0" applyFont="1" applyFill="1" applyBorder="1" applyProtection="1">
      <protection locked="0"/>
    </xf>
    <xf numFmtId="0" fontId="12" fillId="0" borderId="48" xfId="0" applyFont="1" applyBorder="1" applyAlignment="1">
      <alignment horizontal="left" vertical="center" wrapText="1"/>
    </xf>
    <xf numFmtId="3" fontId="12" fillId="0" borderId="47" xfId="0" applyNumberFormat="1" applyFont="1" applyBorder="1" applyAlignment="1" applyProtection="1">
      <alignment horizontal="center" vertical="center"/>
      <protection locked="0"/>
    </xf>
    <xf numFmtId="3" fontId="12" fillId="0" borderId="36" xfId="0" applyNumberFormat="1" applyFont="1" applyBorder="1" applyAlignment="1" applyProtection="1">
      <alignment horizontal="center" vertical="center"/>
      <protection locked="0"/>
    </xf>
    <xf numFmtId="0" fontId="12" fillId="0" borderId="17" xfId="0" applyFont="1" applyBorder="1" applyProtection="1"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11" xfId="0" applyFont="1" applyBorder="1" applyProtection="1"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3" fontId="12" fillId="0" borderId="48" xfId="0" applyNumberFormat="1" applyFont="1" applyBorder="1" applyAlignment="1" applyProtection="1">
      <alignment horizontal="center" vertical="center"/>
      <protection locked="0"/>
    </xf>
    <xf numFmtId="3" fontId="12" fillId="0" borderId="29" xfId="0" applyNumberFormat="1" applyFont="1" applyBorder="1" applyAlignment="1" applyProtection="1">
      <alignment horizontal="center" vertical="center" wrapText="1"/>
      <protection locked="0"/>
    </xf>
    <xf numFmtId="1" fontId="12" fillId="0" borderId="19" xfId="0" applyNumberFormat="1" applyFont="1" applyBorder="1" applyAlignment="1" applyProtection="1">
      <alignment horizontal="center" vertical="center"/>
      <protection locked="0"/>
    </xf>
    <xf numFmtId="0" fontId="12" fillId="0" borderId="21" xfId="0" applyFont="1" applyBorder="1" applyProtection="1">
      <protection locked="0"/>
    </xf>
    <xf numFmtId="0" fontId="12" fillId="2" borderId="14" xfId="0" applyFont="1" applyFill="1" applyBorder="1" applyAlignment="1" applyProtection="1">
      <alignment horizontal="left" vertical="center" wrapText="1"/>
      <protection locked="0"/>
    </xf>
    <xf numFmtId="3" fontId="12" fillId="0" borderId="18" xfId="0" applyNumberFormat="1" applyFont="1" applyBorder="1" applyAlignment="1" applyProtection="1">
      <alignment horizontal="center" vertical="center"/>
      <protection locked="0"/>
    </xf>
    <xf numFmtId="3" fontId="12" fillId="0" borderId="39" xfId="0" applyNumberFormat="1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11" fillId="0" borderId="18" xfId="0" applyFont="1" applyFill="1" applyBorder="1" applyAlignment="1">
      <alignment horizontal="center" vertical="center" wrapText="1"/>
    </xf>
    <xf numFmtId="0" fontId="23" fillId="0" borderId="0" xfId="0" applyFont="1"/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 vertical="center" wrapText="1" shrinkToFit="1"/>
      <protection locked="0"/>
    </xf>
    <xf numFmtId="0" fontId="21" fillId="0" borderId="31" xfId="0" applyFont="1" applyBorder="1" applyAlignment="1" applyProtection="1">
      <alignment horizontal="center" vertical="center" wrapText="1" shrinkToFit="1"/>
      <protection locked="0"/>
    </xf>
    <xf numFmtId="0" fontId="21" fillId="0" borderId="18" xfId="0" applyFont="1" applyBorder="1" applyAlignment="1">
      <alignment vertical="center" wrapText="1" shrinkToFit="1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12" fillId="0" borderId="58" xfId="0" applyFont="1" applyBorder="1" applyAlignment="1" applyProtection="1">
      <alignment vertical="center" wrapText="1"/>
      <protection locked="0"/>
    </xf>
    <xf numFmtId="0" fontId="12" fillId="0" borderId="58" xfId="0" applyFont="1" applyBorder="1" applyAlignment="1" applyProtection="1">
      <alignment horizontal="left" vertical="center" wrapText="1"/>
      <protection locked="0"/>
    </xf>
    <xf numFmtId="0" fontId="12" fillId="0" borderId="68" xfId="0" applyFont="1" applyBorder="1" applyAlignment="1" applyProtection="1">
      <alignment vertical="center" wrapText="1" shrinkToFit="1"/>
      <protection locked="0"/>
    </xf>
    <xf numFmtId="0" fontId="12" fillId="0" borderId="69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9" fillId="0" borderId="45" xfId="0" applyFont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0" fontId="19" fillId="0" borderId="4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Protection="1"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Protection="1">
      <protection locked="0"/>
    </xf>
    <xf numFmtId="0" fontId="19" fillId="0" borderId="17" xfId="0" applyFont="1" applyBorder="1" applyProtection="1">
      <protection locked="0"/>
    </xf>
    <xf numFmtId="0" fontId="21" fillId="0" borderId="51" xfId="0" applyFont="1" applyBorder="1" applyAlignment="1" applyProtection="1">
      <alignment horizontal="center" vertical="center" wrapText="1" shrinkToFit="1"/>
      <protection locked="0"/>
    </xf>
    <xf numFmtId="0" fontId="21" fillId="0" borderId="40" xfId="0" applyFont="1" applyBorder="1" applyAlignment="1" applyProtection="1">
      <alignment horizontal="center" vertical="center" wrapText="1" shrinkToFit="1"/>
      <protection locked="0"/>
    </xf>
    <xf numFmtId="0" fontId="21" fillId="0" borderId="52" xfId="0" applyFont="1" applyBorder="1" applyAlignment="1">
      <alignment vertical="center" wrapText="1"/>
    </xf>
    <xf numFmtId="0" fontId="21" fillId="0" borderId="52" xfId="0" applyFont="1" applyBorder="1" applyAlignment="1" applyProtection="1">
      <alignment horizontal="center" vertical="center" wrapText="1" shrinkToFit="1"/>
      <protection locked="0"/>
    </xf>
    <xf numFmtId="0" fontId="21" fillId="0" borderId="52" xfId="0" applyFont="1" applyBorder="1" applyAlignment="1">
      <alignment horizontal="left" vertical="center" wrapText="1"/>
    </xf>
    <xf numFmtId="3" fontId="21" fillId="0" borderId="23" xfId="0" applyNumberFormat="1" applyFont="1" applyBorder="1" applyAlignment="1" applyProtection="1">
      <alignment horizontal="center" vertical="center"/>
      <protection locked="0"/>
    </xf>
    <xf numFmtId="3" fontId="21" fillId="0" borderId="40" xfId="0" applyNumberFormat="1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Protection="1"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0" fontId="22" fillId="0" borderId="51" xfId="0" applyFont="1" applyBorder="1" applyProtection="1">
      <protection locked="0"/>
    </xf>
    <xf numFmtId="0" fontId="22" fillId="0" borderId="40" xfId="0" applyFont="1" applyBorder="1" applyProtection="1">
      <protection locked="0"/>
    </xf>
    <xf numFmtId="0" fontId="22" fillId="0" borderId="52" xfId="0" applyFont="1" applyBorder="1" applyProtection="1">
      <protection locked="0"/>
    </xf>
    <xf numFmtId="0" fontId="22" fillId="0" borderId="52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5" fillId="0" borderId="20" xfId="0" applyFont="1" applyBorder="1" applyAlignment="1" applyProtection="1">
      <alignment horizontal="center" vertical="center" wrapText="1" shrinkToFit="1"/>
      <protection locked="0"/>
    </xf>
    <xf numFmtId="0" fontId="25" fillId="0" borderId="18" xfId="0" applyFont="1" applyBorder="1" applyAlignment="1" applyProtection="1">
      <alignment horizontal="center" vertical="center" wrapText="1" shrinkToFit="1"/>
      <protection locked="0"/>
    </xf>
    <xf numFmtId="3" fontId="25" fillId="0" borderId="19" xfId="0" applyNumberFormat="1" applyFont="1" applyBorder="1" applyAlignment="1" applyProtection="1">
      <alignment horizontal="center" vertical="center" wrapText="1"/>
      <protection locked="0"/>
    </xf>
    <xf numFmtId="3" fontId="25" fillId="0" borderId="21" xfId="0" applyNumberFormat="1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center" vertical="center" wrapText="1" shrinkToFit="1"/>
      <protection locked="0"/>
    </xf>
    <xf numFmtId="0" fontId="25" fillId="0" borderId="31" xfId="0" applyFont="1" applyBorder="1" applyAlignment="1" applyProtection="1">
      <alignment horizontal="center" vertical="center" wrapText="1" shrinkToFit="1"/>
      <protection locked="0"/>
    </xf>
    <xf numFmtId="0" fontId="25" fillId="0" borderId="18" xfId="0" applyFont="1" applyBorder="1" applyAlignment="1" applyProtection="1">
      <alignment vertical="center" wrapText="1" shrinkToFit="1"/>
      <protection locked="0"/>
    </xf>
    <xf numFmtId="0" fontId="25" fillId="0" borderId="30" xfId="0" applyFont="1" applyBorder="1" applyAlignment="1" applyProtection="1">
      <alignment horizontal="left" vertical="center" wrapText="1"/>
      <protection locked="0"/>
    </xf>
    <xf numFmtId="3" fontId="25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 wrapText="1" shrinkToFit="1"/>
      <protection locked="0"/>
    </xf>
    <xf numFmtId="0" fontId="28" fillId="0" borderId="20" xfId="0" applyFont="1" applyBorder="1" applyAlignment="1" applyProtection="1">
      <alignment horizontal="center" vertical="center" wrapText="1" shrinkToFit="1"/>
      <protection locked="0"/>
    </xf>
    <xf numFmtId="0" fontId="28" fillId="0" borderId="31" xfId="0" applyFont="1" applyBorder="1" applyAlignment="1" applyProtection="1">
      <alignment horizontal="center" vertical="center" wrapText="1" shrinkToFit="1"/>
      <protection locked="0"/>
    </xf>
    <xf numFmtId="0" fontId="28" fillId="0" borderId="18" xfId="0" applyFont="1" applyBorder="1" applyAlignment="1" applyProtection="1">
      <alignment vertical="center" wrapText="1"/>
      <protection locked="0"/>
    </xf>
    <xf numFmtId="0" fontId="28" fillId="0" borderId="18" xfId="0" applyFont="1" applyBorder="1" applyAlignment="1" applyProtection="1">
      <alignment horizontal="center" vertical="center" wrapText="1" shrinkToFi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  <xf numFmtId="3" fontId="28" fillId="0" borderId="19" xfId="0" applyNumberFormat="1" applyFont="1" applyBorder="1" applyAlignment="1" applyProtection="1">
      <alignment horizontal="center" vertical="center"/>
      <protection locked="0"/>
    </xf>
    <xf numFmtId="3" fontId="28" fillId="0" borderId="21" xfId="0" applyNumberFormat="1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21" xfId="0" applyFont="1" applyBorder="1" applyAlignment="1" applyProtection="1">
      <alignment horizontal="center" vertical="center" wrapText="1"/>
      <protection locked="0"/>
    </xf>
    <xf numFmtId="0" fontId="12" fillId="0" borderId="56" xfId="0" applyFont="1" applyBorder="1" applyAlignment="1" applyProtection="1">
      <alignment horizontal="center" vertical="center" wrapText="1" shrinkToFit="1"/>
      <protection locked="0"/>
    </xf>
    <xf numFmtId="3" fontId="12" fillId="0" borderId="54" xfId="0" applyNumberFormat="1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vertical="center" wrapText="1" shrinkToFit="1"/>
      <protection locked="0"/>
    </xf>
    <xf numFmtId="0" fontId="25" fillId="0" borderId="17" xfId="0" applyFont="1" applyBorder="1" applyAlignment="1">
      <alignment horizontal="center" vertical="center" wrapText="1"/>
    </xf>
    <xf numFmtId="3" fontId="25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18" xfId="0" applyFont="1" applyFill="1" applyBorder="1" applyAlignment="1" applyProtection="1">
      <alignment horizontal="center" vertical="center" wrapText="1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3" fontId="25" fillId="0" borderId="15" xfId="0" applyNumberFormat="1" applyFont="1" applyBorder="1" applyAlignment="1" applyProtection="1">
      <alignment horizontal="center" vertical="center"/>
      <protection locked="0"/>
    </xf>
    <xf numFmtId="3" fontId="25" fillId="0" borderId="17" xfId="0" applyNumberFormat="1" applyFont="1" applyBorder="1" applyAlignment="1" applyProtection="1">
      <alignment horizontal="center" vertical="center"/>
      <protection locked="0"/>
    </xf>
    <xf numFmtId="0" fontId="25" fillId="2" borderId="14" xfId="0" applyFont="1" applyFill="1" applyBorder="1" applyAlignment="1" applyProtection="1">
      <alignment horizontal="center" vertical="center" wrapText="1"/>
      <protection locked="0"/>
    </xf>
    <xf numFmtId="3" fontId="25" fillId="0" borderId="19" xfId="0" applyNumberFormat="1" applyFont="1" applyBorder="1" applyAlignment="1">
      <alignment horizontal="center" vertical="center" wrapText="1"/>
    </xf>
    <xf numFmtId="3" fontId="25" fillId="0" borderId="9" xfId="0" applyNumberFormat="1" applyFont="1" applyBorder="1" applyAlignment="1" applyProtection="1">
      <alignment horizontal="center" vertical="center" wrapText="1"/>
      <protection locked="0"/>
    </xf>
    <xf numFmtId="3" fontId="25" fillId="0" borderId="11" xfId="0" applyNumberFormat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3" fontId="12" fillId="0" borderId="56" xfId="0" applyNumberFormat="1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 wrapText="1" shrinkToFit="1"/>
      <protection locked="0"/>
    </xf>
    <xf numFmtId="0" fontId="25" fillId="0" borderId="11" xfId="0" applyFont="1" applyBorder="1" applyAlignment="1" applyProtection="1">
      <alignment horizontal="center" vertical="center" wrapText="1" shrinkToFit="1"/>
      <protection locked="0"/>
    </xf>
    <xf numFmtId="0" fontId="25" fillId="0" borderId="13" xfId="0" applyFont="1" applyBorder="1" applyAlignment="1" applyProtection="1">
      <alignment vertical="center" wrapText="1" shrinkToFit="1"/>
      <protection locked="0"/>
    </xf>
    <xf numFmtId="0" fontId="25" fillId="0" borderId="13" xfId="0" applyFont="1" applyBorder="1" applyAlignment="1" applyProtection="1">
      <alignment horizontal="center" vertical="center" wrapText="1" shrinkToFit="1"/>
      <protection locked="0"/>
    </xf>
    <xf numFmtId="3" fontId="25" fillId="0" borderId="9" xfId="0" applyNumberFormat="1" applyFont="1" applyBorder="1" applyAlignment="1" applyProtection="1">
      <alignment horizontal="center" vertical="center"/>
      <protection locked="0"/>
    </xf>
    <xf numFmtId="0" fontId="25" fillId="0" borderId="63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 wrapText="1"/>
      <protection locked="0"/>
    </xf>
    <xf numFmtId="3" fontId="12" fillId="0" borderId="70" xfId="0" applyNumberFormat="1" applyFont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Border="1" applyAlignment="1" applyProtection="1">
      <alignment horizontal="center" vertical="center"/>
      <protection locked="0"/>
    </xf>
    <xf numFmtId="0" fontId="12" fillId="0" borderId="41" xfId="0" applyFont="1" applyBorder="1" applyProtection="1">
      <protection locked="0"/>
    </xf>
    <xf numFmtId="0" fontId="12" fillId="0" borderId="42" xfId="0" applyFont="1" applyBorder="1" applyProtection="1"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>
      <alignment vertical="center" wrapText="1"/>
    </xf>
    <xf numFmtId="0" fontId="25" fillId="2" borderId="13" xfId="0" applyFont="1" applyFill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/>
    </xf>
    <xf numFmtId="1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1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25" fillId="0" borderId="63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Protection="1">
      <protection locked="0"/>
    </xf>
    <xf numFmtId="0" fontId="25" fillId="0" borderId="12" xfId="0" applyFont="1" applyBorder="1" applyProtection="1">
      <protection locked="0"/>
    </xf>
    <xf numFmtId="0" fontId="25" fillId="0" borderId="13" xfId="0" applyFont="1" applyBorder="1" applyAlignment="1" applyProtection="1">
      <alignment vertical="center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0" xfId="0" applyFont="1" applyProtection="1">
      <protection locked="0"/>
    </xf>
    <xf numFmtId="0" fontId="25" fillId="0" borderId="0" xfId="0" applyFont="1"/>
    <xf numFmtId="3" fontId="12" fillId="0" borderId="5" xfId="0" applyNumberFormat="1" applyFont="1" applyBorder="1" applyAlignment="1" applyProtection="1">
      <alignment horizontal="center" vertical="center"/>
      <protection locked="0"/>
    </xf>
    <xf numFmtId="3" fontId="12" fillId="0" borderId="62" xfId="0" applyNumberFormat="1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Protection="1"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5" fillId="0" borderId="43" xfId="0" applyFont="1" applyBorder="1" applyAlignment="1" applyProtection="1">
      <alignment horizontal="center" vertical="center" wrapText="1"/>
      <protection locked="0"/>
    </xf>
    <xf numFmtId="0" fontId="25" fillId="0" borderId="44" xfId="0" applyFont="1" applyBorder="1" applyAlignment="1" applyProtection="1">
      <alignment horizontal="center" vertical="center" wrapText="1" shrinkToFit="1"/>
      <protection locked="0"/>
    </xf>
    <xf numFmtId="0" fontId="12" fillId="0" borderId="19" xfId="0" applyFont="1" applyFill="1" applyBorder="1" applyAlignment="1" applyProtection="1">
      <alignment horizontal="center" vertical="center"/>
      <protection locked="0"/>
    </xf>
    <xf numFmtId="0" fontId="25" fillId="0" borderId="21" xfId="0" applyFont="1" applyFill="1" applyBorder="1" applyAlignment="1" applyProtection="1">
      <alignment horizontal="center" vertical="center"/>
      <protection locked="0"/>
    </xf>
    <xf numFmtId="3" fontId="12" fillId="0" borderId="19" xfId="0" applyNumberFormat="1" applyFont="1" applyFill="1" applyBorder="1" applyAlignment="1" applyProtection="1">
      <alignment horizontal="center" vertical="center"/>
      <protection locked="0"/>
    </xf>
    <xf numFmtId="3" fontId="12" fillId="0" borderId="21" xfId="0" applyNumberFormat="1" applyFont="1" applyFill="1" applyBorder="1" applyAlignment="1" applyProtection="1">
      <alignment horizontal="center" vertical="center"/>
      <protection locked="0"/>
    </xf>
    <xf numFmtId="0" fontId="25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left" vertical="center" wrapText="1" shrinkToFit="1"/>
      <protection locked="0"/>
    </xf>
    <xf numFmtId="0" fontId="12" fillId="2" borderId="17" xfId="0" applyFont="1" applyFill="1" applyBorder="1" applyAlignment="1">
      <alignment horizontal="center" vertical="center" wrapText="1"/>
    </xf>
    <xf numFmtId="0" fontId="25" fillId="0" borderId="21" xfId="0" applyFont="1" applyBorder="1" applyAlignment="1" applyProtection="1">
      <alignment horizontal="center" vertical="center" wrapText="1" shrinkToFit="1"/>
      <protection locked="0"/>
    </xf>
    <xf numFmtId="0" fontId="25" fillId="0" borderId="18" xfId="0" applyFont="1" applyBorder="1" applyAlignment="1" applyProtection="1">
      <alignment horizontal="left" vertical="center" wrapText="1" shrinkToFit="1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0" fontId="27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18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wrapText="1"/>
      <protection locked="0"/>
    </xf>
    <xf numFmtId="0" fontId="23" fillId="0" borderId="13" xfId="0" applyFont="1" applyBorder="1" applyAlignment="1" applyProtection="1">
      <alignment vertical="center" wrapText="1"/>
      <protection locked="0"/>
    </xf>
    <xf numFmtId="0" fontId="23" fillId="0" borderId="63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3" fontId="23" fillId="0" borderId="9" xfId="0" applyNumberFormat="1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vertical="center"/>
      <protection locked="0"/>
    </xf>
    <xf numFmtId="0" fontId="23" fillId="0" borderId="58" xfId="0" applyFont="1" applyBorder="1" applyAlignment="1" applyProtection="1">
      <alignment horizontal="center" vertical="center" wrapText="1"/>
      <protection locked="0"/>
    </xf>
    <xf numFmtId="0" fontId="23" fillId="0" borderId="44" xfId="0" applyFont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 applyProtection="1">
      <alignment horizontal="center" vertical="center" wrapText="1"/>
      <protection locked="0"/>
    </xf>
    <xf numFmtId="3" fontId="21" fillId="0" borderId="60" xfId="0" applyNumberFormat="1" applyFont="1" applyBorder="1" applyAlignment="1" applyProtection="1">
      <alignment horizontal="center" vertical="center"/>
      <protection locked="0"/>
    </xf>
    <xf numFmtId="3" fontId="12" fillId="0" borderId="31" xfId="0" applyNumberFormat="1" applyFont="1" applyBorder="1" applyAlignment="1" applyProtection="1">
      <alignment horizontal="center" vertical="center"/>
      <protection locked="0"/>
    </xf>
    <xf numFmtId="3" fontId="23" fillId="0" borderId="12" xfId="0" applyNumberFormat="1" applyFont="1" applyBorder="1" applyAlignment="1" applyProtection="1">
      <alignment horizontal="center" vertical="center" wrapText="1"/>
      <protection locked="0"/>
    </xf>
    <xf numFmtId="3" fontId="25" fillId="2" borderId="21" xfId="0" applyNumberFormat="1" applyFont="1" applyFill="1" applyBorder="1" applyAlignment="1" applyProtection="1">
      <alignment horizontal="center" vertical="center"/>
      <protection locked="0"/>
    </xf>
    <xf numFmtId="0" fontId="12" fillId="2" borderId="6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0" borderId="63" xfId="0" applyFont="1" applyBorder="1" applyAlignment="1" applyProtection="1">
      <alignment horizontal="center" vertical="center" wrapText="1" shrinkToFit="1"/>
      <protection locked="0"/>
    </xf>
    <xf numFmtId="1" fontId="19" fillId="0" borderId="53" xfId="0" applyNumberFormat="1" applyFont="1" applyBorder="1" applyAlignment="1" applyProtection="1">
      <alignment horizontal="center" vertical="center"/>
      <protection locked="0"/>
    </xf>
    <xf numFmtId="0" fontId="21" fillId="0" borderId="61" xfId="0" applyFont="1" applyBorder="1" applyAlignment="1" applyProtection="1">
      <alignment horizontal="center" vertical="center" wrapText="1" shrinkToFit="1"/>
      <protection locked="0"/>
    </xf>
    <xf numFmtId="0" fontId="25" fillId="0" borderId="63" xfId="0" applyFont="1" applyBorder="1" applyAlignment="1" applyProtection="1">
      <alignment horizontal="center" vertical="center" wrapText="1" shrinkToFit="1"/>
      <protection locked="0"/>
    </xf>
    <xf numFmtId="0" fontId="12" fillId="0" borderId="64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 shrinkToFit="1"/>
      <protection locked="0"/>
    </xf>
    <xf numFmtId="1" fontId="19" fillId="0" borderId="38" xfId="0" applyNumberFormat="1" applyFont="1" applyBorder="1" applyAlignment="1" applyProtection="1">
      <alignment horizontal="center" vertical="center"/>
      <protection locked="0"/>
    </xf>
    <xf numFmtId="1" fontId="19" fillId="0" borderId="4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3" fontId="15" fillId="0" borderId="32" xfId="0" applyNumberFormat="1" applyFont="1" applyBorder="1" applyAlignment="1" applyProtection="1">
      <alignment horizontal="center"/>
      <protection locked="0"/>
    </xf>
    <xf numFmtId="3" fontId="15" fillId="0" borderId="33" xfId="0" applyNumberFormat="1" applyFont="1" applyBorder="1" applyAlignment="1" applyProtection="1">
      <alignment horizontal="center"/>
      <protection locked="0"/>
    </xf>
    <xf numFmtId="3" fontId="15" fillId="0" borderId="34" xfId="0" applyNumberFormat="1" applyFont="1" applyBorder="1" applyAlignment="1" applyProtection="1">
      <alignment horizontal="center"/>
      <protection locked="0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38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3" fontId="12" fillId="0" borderId="41" xfId="0" applyNumberFormat="1" applyFont="1" applyBorder="1" applyAlignment="1">
      <alignment horizontal="center" vertical="center" wrapText="1"/>
    </xf>
    <xf numFmtId="3" fontId="12" fillId="0" borderId="45" xfId="0" applyNumberFormat="1" applyFont="1" applyBorder="1" applyAlignment="1">
      <alignment horizontal="center" vertical="center" wrapText="1"/>
    </xf>
    <xf numFmtId="1" fontId="19" fillId="0" borderId="18" xfId="0" applyNumberFormat="1" applyFont="1" applyFill="1" applyBorder="1" applyAlignment="1" applyProtection="1">
      <alignment horizontal="center" vertical="center"/>
      <protection locked="0"/>
    </xf>
    <xf numFmtId="0" fontId="12" fillId="0" borderId="29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Fill="1" applyBorder="1" applyAlignment="1" applyProtection="1">
      <alignment horizontal="center" vertical="center" wrapText="1" shrinkToFit="1"/>
      <protection locked="0"/>
    </xf>
    <xf numFmtId="0" fontId="12" fillId="0" borderId="21" xfId="0" applyFont="1" applyFill="1" applyBorder="1" applyAlignment="1" applyProtection="1">
      <alignment horizontal="center" vertical="center" wrapText="1" shrinkToFit="1"/>
      <protection locked="0"/>
    </xf>
    <xf numFmtId="0" fontId="12" fillId="0" borderId="30" xfId="0" applyFont="1" applyFill="1" applyBorder="1" applyAlignment="1" applyProtection="1">
      <alignment vertical="center" wrapText="1" shrinkToFit="1"/>
      <protection locked="0"/>
    </xf>
    <xf numFmtId="0" fontId="12" fillId="0" borderId="18" xfId="0" applyFont="1" applyFill="1" applyBorder="1" applyAlignment="1" applyProtection="1">
      <alignment horizontal="center" vertical="center" wrapText="1" shrinkToFit="1"/>
      <protection locked="0"/>
    </xf>
    <xf numFmtId="0" fontId="12" fillId="0" borderId="39" xfId="0" applyFont="1" applyFill="1" applyBorder="1" applyAlignment="1" applyProtection="1">
      <alignment horizontal="left" vertical="center" wrapText="1" shrinkToFit="1"/>
      <protection locked="0"/>
    </xf>
    <xf numFmtId="3" fontId="25" fillId="0" borderId="19" xfId="0" applyNumberFormat="1" applyFont="1" applyFill="1" applyBorder="1" applyAlignment="1" applyProtection="1">
      <alignment horizontal="center" vertical="center"/>
      <protection locked="0"/>
    </xf>
    <xf numFmtId="3" fontId="25" fillId="0" borderId="21" xfId="0" applyNumberFormat="1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Protection="1">
      <protection locked="0"/>
    </xf>
    <xf numFmtId="0" fontId="19" fillId="0" borderId="20" xfId="0" applyFont="1" applyFill="1" applyBorder="1" applyProtection="1">
      <protection locked="0"/>
    </xf>
    <xf numFmtId="0" fontId="19" fillId="0" borderId="21" xfId="0" applyFont="1" applyFill="1" applyBorder="1" applyProtection="1">
      <protection locked="0"/>
    </xf>
    <xf numFmtId="0" fontId="19" fillId="0" borderId="18" xfId="0" applyFont="1" applyFill="1" applyBorder="1" applyProtection="1">
      <protection locked="0"/>
    </xf>
    <xf numFmtId="0" fontId="12" fillId="0" borderId="19" xfId="0" applyFont="1" applyFill="1" applyBorder="1" applyAlignment="1" applyProtection="1">
      <alignment horizontal="center" vertical="center" wrapText="1"/>
      <protection locked="0"/>
    </xf>
    <xf numFmtId="0" fontId="12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FF24C7AE-123C-46AF-B643-AF753FE50769}"/>
            </a:ext>
          </a:extLst>
        </xdr:cNvPr>
        <xdr:cNvSpPr txBox="1"/>
      </xdr:nvSpPr>
      <xdr:spPr>
        <a:xfrm>
          <a:off x="0" y="5484496"/>
          <a:ext cx="10338858" cy="3678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8682-DA91-4067-9536-057B178AE2A7}">
  <sheetPr>
    <pageSetUpPr fitToPage="1"/>
  </sheetPr>
  <dimension ref="A1:N53"/>
  <sheetViews>
    <sheetView showGridLines="0" zoomScale="90" zoomScaleNormal="90" workbookViewId="0">
      <selection activeCell="C47" sqref="C4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3" t="s">
        <v>54</v>
      </c>
    </row>
    <row r="2" spans="1:14" ht="14.25" customHeight="1" x14ac:dyDescent="0.3"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4.25" customHeight="1" x14ac:dyDescent="0.3">
      <c r="A3" s="6" t="s">
        <v>289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4.25" customHeight="1" x14ac:dyDescent="0.3">
      <c r="A4" s="5" t="s">
        <v>290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4.25" customHeight="1" x14ac:dyDescent="0.3"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4.25" customHeight="1" x14ac:dyDescent="0.3">
      <c r="A6" s="6" t="s">
        <v>291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4.25" customHeight="1" x14ac:dyDescent="0.3">
      <c r="A7" s="5" t="s">
        <v>53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4.25" customHeight="1" x14ac:dyDescent="0.3">
      <c r="A8" s="5" t="s">
        <v>52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4.25" customHeight="1" x14ac:dyDescent="0.3">
      <c r="A9" s="2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4.25" customHeight="1" x14ac:dyDescent="0.3">
      <c r="A10" s="22" t="s">
        <v>51</v>
      </c>
      <c r="B10" s="21" t="s">
        <v>50</v>
      </c>
      <c r="C10" s="20" t="s">
        <v>49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4.25" customHeight="1" x14ac:dyDescent="0.3">
      <c r="A11" s="19" t="s">
        <v>48</v>
      </c>
      <c r="B11" s="5" t="s">
        <v>47</v>
      </c>
      <c r="C11" s="18" t="s">
        <v>46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4.25" customHeight="1" x14ac:dyDescent="0.3">
      <c r="A12" s="17" t="s">
        <v>45</v>
      </c>
      <c r="B12" s="16" t="s">
        <v>41</v>
      </c>
      <c r="C12" s="15" t="s">
        <v>40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4.25" customHeight="1" x14ac:dyDescent="0.3">
      <c r="A13" s="17" t="s">
        <v>44</v>
      </c>
      <c r="B13" s="16" t="s">
        <v>41</v>
      </c>
      <c r="C13" s="15" t="s">
        <v>40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4.25" customHeight="1" x14ac:dyDescent="0.3">
      <c r="A14" s="17" t="s">
        <v>34</v>
      </c>
      <c r="B14" s="16" t="s">
        <v>41</v>
      </c>
      <c r="C14" s="15" t="s">
        <v>40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4.25" customHeight="1" x14ac:dyDescent="0.3">
      <c r="A15" s="17" t="s">
        <v>43</v>
      </c>
      <c r="B15" s="16" t="s">
        <v>41</v>
      </c>
      <c r="C15" s="15" t="s">
        <v>40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4.25" customHeight="1" x14ac:dyDescent="0.3">
      <c r="A16" s="17" t="s">
        <v>42</v>
      </c>
      <c r="B16" s="16" t="s">
        <v>41</v>
      </c>
      <c r="C16" s="15" t="s">
        <v>40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4.25" customHeight="1" x14ac:dyDescent="0.3">
      <c r="A17" s="14" t="s">
        <v>39</v>
      </c>
      <c r="B17" s="13" t="s">
        <v>32</v>
      </c>
      <c r="C17" s="12" t="s">
        <v>31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4.25" customHeight="1" x14ac:dyDescent="0.3">
      <c r="A18" s="14" t="s">
        <v>38</v>
      </c>
      <c r="B18" s="13" t="s">
        <v>32</v>
      </c>
      <c r="C18" s="12" t="s">
        <v>31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4.25" customHeight="1" x14ac:dyDescent="0.3">
      <c r="A19" s="14" t="s">
        <v>37</v>
      </c>
      <c r="B19" s="13" t="s">
        <v>32</v>
      </c>
      <c r="C19" s="12" t="s">
        <v>31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4.25" customHeight="1" x14ac:dyDescent="0.3">
      <c r="A20" s="14" t="s">
        <v>36</v>
      </c>
      <c r="B20" s="13" t="s">
        <v>32</v>
      </c>
      <c r="C20" s="12" t="s">
        <v>31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4.25" customHeight="1" x14ac:dyDescent="0.3">
      <c r="A21" s="14" t="s">
        <v>35</v>
      </c>
      <c r="B21" s="13" t="s">
        <v>32</v>
      </c>
      <c r="C21" s="12" t="s">
        <v>31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4.25" customHeight="1" x14ac:dyDescent="0.3">
      <c r="A22" s="14" t="s">
        <v>292</v>
      </c>
      <c r="B22" s="13" t="s">
        <v>32</v>
      </c>
      <c r="C22" s="12" t="s">
        <v>31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4.25" customHeight="1" x14ac:dyDescent="0.3">
      <c r="A23" s="14" t="s">
        <v>293</v>
      </c>
      <c r="B23" s="13" t="s">
        <v>32</v>
      </c>
      <c r="C23" s="12" t="s">
        <v>31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4.25" customHeight="1" x14ac:dyDescent="0.3">
      <c r="A24" s="11" t="s">
        <v>33</v>
      </c>
      <c r="B24" s="10" t="s">
        <v>32</v>
      </c>
      <c r="C24" s="9" t="s">
        <v>31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4.25" customHeight="1" x14ac:dyDescent="0.3">
      <c r="B25" s="5"/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3">
      <c r="A26" s="5"/>
    </row>
    <row r="27" spans="1:14" x14ac:dyDescent="0.3">
      <c r="A27" s="6" t="s">
        <v>30</v>
      </c>
    </row>
    <row r="28" spans="1:14" x14ac:dyDescent="0.3">
      <c r="A28" s="5" t="s">
        <v>29</v>
      </c>
    </row>
    <row r="29" spans="1:14" x14ac:dyDescent="0.3">
      <c r="A29" s="5" t="s">
        <v>294</v>
      </c>
    </row>
    <row r="30" spans="1:14" x14ac:dyDescent="0.3">
      <c r="A30" s="5"/>
    </row>
    <row r="31" spans="1:14" ht="130.65" customHeight="1" x14ac:dyDescent="0.3">
      <c r="A31" s="5"/>
    </row>
    <row r="32" spans="1:14" ht="38.25" customHeight="1" x14ac:dyDescent="0.3">
      <c r="A32" s="2"/>
    </row>
    <row r="33" spans="1:7" x14ac:dyDescent="0.3">
      <c r="A33" s="2"/>
    </row>
    <row r="34" spans="1:7" x14ac:dyDescent="0.3">
      <c r="A34" s="7" t="s">
        <v>295</v>
      </c>
    </row>
    <row r="35" spans="1:7" x14ac:dyDescent="0.3">
      <c r="A35" t="s">
        <v>296</v>
      </c>
    </row>
    <row r="37" spans="1:7" x14ac:dyDescent="0.3">
      <c r="A37" s="7" t="s">
        <v>28</v>
      </c>
    </row>
    <row r="38" spans="1:7" x14ac:dyDescent="0.3">
      <c r="A38" t="s">
        <v>27</v>
      </c>
    </row>
    <row r="40" spans="1:7" x14ac:dyDescent="0.3">
      <c r="A40" s="6" t="s">
        <v>26</v>
      </c>
    </row>
    <row r="41" spans="1:7" x14ac:dyDescent="0.3">
      <c r="A41" s="5" t="s">
        <v>25</v>
      </c>
    </row>
    <row r="42" spans="1:7" x14ac:dyDescent="0.3">
      <c r="A42" s="4" t="s">
        <v>24</v>
      </c>
    </row>
    <row r="43" spans="1:7" x14ac:dyDescent="0.3">
      <c r="B43" s="2"/>
      <c r="C43" s="2"/>
      <c r="D43" s="2"/>
      <c r="E43" s="2"/>
      <c r="F43" s="2"/>
      <c r="G43" s="2"/>
    </row>
    <row r="44" spans="1:7" x14ac:dyDescent="0.3">
      <c r="A44" s="3"/>
      <c r="B44" s="2"/>
      <c r="C44" s="2"/>
      <c r="D44" s="2"/>
      <c r="E44" s="2"/>
      <c r="F44" s="2"/>
      <c r="G44" s="2"/>
    </row>
    <row r="45" spans="1:7" x14ac:dyDescent="0.3">
      <c r="B45" s="2"/>
      <c r="C45" s="2"/>
      <c r="D45" s="2"/>
      <c r="E45" s="2"/>
      <c r="F45" s="2"/>
      <c r="G45" s="2"/>
    </row>
    <row r="46" spans="1:7" x14ac:dyDescent="0.3">
      <c r="A46" s="2"/>
      <c r="B46" s="2"/>
      <c r="C46" s="2"/>
      <c r="D46" s="2"/>
      <c r="E46" s="2"/>
      <c r="F46" s="2"/>
      <c r="G46" s="2"/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A50" s="2"/>
      <c r="B50" s="2"/>
      <c r="C50" s="2"/>
      <c r="D50" s="2"/>
      <c r="E50" s="2"/>
      <c r="F50" s="2"/>
      <c r="G50" s="2"/>
    </row>
    <row r="51" spans="1:7" x14ac:dyDescent="0.3">
      <c r="A51" s="2"/>
      <c r="B51" s="2"/>
      <c r="C51" s="2"/>
      <c r="D51" s="2"/>
      <c r="E51" s="2"/>
      <c r="F51" s="2"/>
      <c r="G51" s="2"/>
    </row>
    <row r="52" spans="1:7" x14ac:dyDescent="0.3">
      <c r="A52" s="2"/>
      <c r="B52" s="2"/>
      <c r="C52" s="2"/>
      <c r="D52" s="2"/>
      <c r="E52" s="2"/>
      <c r="F52" s="2"/>
      <c r="G52" s="2"/>
    </row>
    <row r="53" spans="1:7" x14ac:dyDescent="0.3">
      <c r="A53" s="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8"/>
  <sheetViews>
    <sheetView zoomScale="71" zoomScaleNormal="71" workbookViewId="0">
      <selection sqref="A1:S69"/>
    </sheetView>
  </sheetViews>
  <sheetFormatPr defaultRowHeight="14.4" x14ac:dyDescent="0.3"/>
  <cols>
    <col min="1" max="1" width="8.88671875" style="137"/>
    <col min="2" max="2" width="13" style="137" customWidth="1"/>
    <col min="3" max="3" width="12.5546875" style="137" customWidth="1"/>
    <col min="4" max="4" width="8.88671875" style="137"/>
    <col min="5" max="6" width="10" style="137" bestFit="1" customWidth="1"/>
    <col min="7" max="7" width="25.33203125" style="255" customWidth="1"/>
    <col min="8" max="8" width="8.88671875" style="137"/>
    <col min="9" max="9" width="10.88671875" style="137" customWidth="1"/>
    <col min="10" max="10" width="11.5546875" style="137" customWidth="1"/>
    <col min="11" max="11" width="39" style="257" customWidth="1"/>
    <col min="12" max="12" width="12.6640625" style="137" customWidth="1"/>
    <col min="13" max="13" width="11.33203125" style="137" customWidth="1"/>
    <col min="14" max="15" width="9.109375" style="416"/>
    <col min="16" max="16" width="8.88671875" style="137"/>
    <col min="17" max="17" width="12.5546875" style="137" customWidth="1"/>
    <col min="18" max="18" width="11.6640625" style="417" customWidth="1"/>
    <col min="19" max="19" width="11.44140625" style="417" customWidth="1"/>
    <col min="20" max="20" width="47.5546875" style="137" customWidth="1"/>
    <col min="21" max="16384" width="8.88671875" style="137"/>
  </cols>
  <sheetData>
    <row r="1" spans="1:35" ht="18.600000000000001" thickBot="1" x14ac:dyDescent="0.4">
      <c r="A1" s="571" t="s">
        <v>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3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5" ht="51" customHeight="1" x14ac:dyDescent="0.3">
      <c r="A2" s="574" t="s">
        <v>1</v>
      </c>
      <c r="B2" s="576" t="s">
        <v>2</v>
      </c>
      <c r="C2" s="577"/>
      <c r="D2" s="577"/>
      <c r="E2" s="577"/>
      <c r="F2" s="578"/>
      <c r="G2" s="574" t="s">
        <v>3</v>
      </c>
      <c r="H2" s="579" t="s">
        <v>4</v>
      </c>
      <c r="I2" s="579" t="s">
        <v>5</v>
      </c>
      <c r="J2" s="574" t="s">
        <v>6</v>
      </c>
      <c r="K2" s="574" t="s">
        <v>7</v>
      </c>
      <c r="L2" s="581" t="s">
        <v>363</v>
      </c>
      <c r="M2" s="582"/>
      <c r="N2" s="583" t="s">
        <v>346</v>
      </c>
      <c r="O2" s="584"/>
      <c r="P2" s="583" t="s">
        <v>353</v>
      </c>
      <c r="Q2" s="584"/>
      <c r="R2" s="585" t="s">
        <v>8</v>
      </c>
      <c r="S2" s="586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</row>
    <row r="3" spans="1:35" ht="119.4" customHeight="1" thickBot="1" x14ac:dyDescent="0.35">
      <c r="A3" s="575"/>
      <c r="B3" s="362" t="s">
        <v>9</v>
      </c>
      <c r="C3" s="363" t="s">
        <v>10</v>
      </c>
      <c r="D3" s="363" t="s">
        <v>11</v>
      </c>
      <c r="E3" s="363" t="s">
        <v>12</v>
      </c>
      <c r="F3" s="364" t="s">
        <v>13</v>
      </c>
      <c r="G3" s="575"/>
      <c r="H3" s="580"/>
      <c r="I3" s="580"/>
      <c r="J3" s="575"/>
      <c r="K3" s="575"/>
      <c r="L3" s="259" t="s">
        <v>14</v>
      </c>
      <c r="M3" s="260" t="s">
        <v>15</v>
      </c>
      <c r="N3" s="367" t="s">
        <v>16</v>
      </c>
      <c r="O3" s="370" t="s">
        <v>17</v>
      </c>
      <c r="P3" s="97" t="s">
        <v>364</v>
      </c>
      <c r="Q3" s="99" t="s">
        <v>365</v>
      </c>
      <c r="R3" s="261" t="s">
        <v>18</v>
      </c>
      <c r="S3" s="370" t="s">
        <v>19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</row>
    <row r="4" spans="1:35" ht="79.8" customHeight="1" x14ac:dyDescent="0.3">
      <c r="A4" s="360">
        <v>1</v>
      </c>
      <c r="B4" s="66" t="s">
        <v>90</v>
      </c>
      <c r="C4" s="58" t="s">
        <v>91</v>
      </c>
      <c r="D4" s="262">
        <v>70992711</v>
      </c>
      <c r="E4" s="262">
        <v>600137066</v>
      </c>
      <c r="F4" s="263">
        <v>107624869</v>
      </c>
      <c r="G4" s="70" t="s">
        <v>93</v>
      </c>
      <c r="H4" s="52" t="s">
        <v>36</v>
      </c>
      <c r="I4" s="52" t="s">
        <v>89</v>
      </c>
      <c r="J4" s="52" t="s">
        <v>92</v>
      </c>
      <c r="K4" s="264" t="s">
        <v>94</v>
      </c>
      <c r="L4" s="265">
        <v>300000</v>
      </c>
      <c r="M4" s="266">
        <v>255000</v>
      </c>
      <c r="N4" s="267">
        <v>44593</v>
      </c>
      <c r="O4" s="268">
        <v>44896</v>
      </c>
      <c r="P4" s="152" t="s">
        <v>95</v>
      </c>
      <c r="Q4" s="269"/>
      <c r="R4" s="52" t="s">
        <v>96</v>
      </c>
      <c r="S4" s="270" t="s">
        <v>297</v>
      </c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</row>
    <row r="5" spans="1:35" ht="89.4" customHeight="1" thickBot="1" x14ac:dyDescent="0.35">
      <c r="A5" s="271">
        <v>2</v>
      </c>
      <c r="B5" s="272" t="s">
        <v>90</v>
      </c>
      <c r="C5" s="273" t="s">
        <v>91</v>
      </c>
      <c r="D5" s="274">
        <v>70992711</v>
      </c>
      <c r="E5" s="274">
        <v>600137066</v>
      </c>
      <c r="F5" s="275">
        <v>107624869</v>
      </c>
      <c r="G5" s="276" t="s">
        <v>298</v>
      </c>
      <c r="H5" s="277" t="s">
        <v>36</v>
      </c>
      <c r="I5" s="277" t="s">
        <v>89</v>
      </c>
      <c r="J5" s="277" t="s">
        <v>92</v>
      </c>
      <c r="K5" s="278" t="s">
        <v>298</v>
      </c>
      <c r="L5" s="279">
        <v>1500000</v>
      </c>
      <c r="M5" s="280">
        <v>1275000</v>
      </c>
      <c r="N5" s="281">
        <v>45108</v>
      </c>
      <c r="O5" s="282">
        <v>45170</v>
      </c>
      <c r="P5" s="283"/>
      <c r="Q5" s="284"/>
      <c r="R5" s="134" t="s">
        <v>96</v>
      </c>
      <c r="S5" s="285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</row>
    <row r="6" spans="1:35" ht="78" customHeight="1" x14ac:dyDescent="0.3">
      <c r="A6" s="358">
        <v>3</v>
      </c>
      <c r="B6" s="66" t="s">
        <v>165</v>
      </c>
      <c r="C6" s="58" t="s">
        <v>97</v>
      </c>
      <c r="D6" s="58">
        <v>70986479</v>
      </c>
      <c r="E6" s="58">
        <v>107625652</v>
      </c>
      <c r="F6" s="67">
        <v>60138089</v>
      </c>
      <c r="G6" s="286" t="s">
        <v>288</v>
      </c>
      <c r="H6" s="52" t="s">
        <v>36</v>
      </c>
      <c r="I6" s="52" t="s">
        <v>89</v>
      </c>
      <c r="J6" s="52" t="s">
        <v>98</v>
      </c>
      <c r="K6" s="150" t="s">
        <v>152</v>
      </c>
      <c r="L6" s="151">
        <v>30000000</v>
      </c>
      <c r="M6" s="25">
        <f>L6/100*85</f>
        <v>25500000</v>
      </c>
      <c r="N6" s="287">
        <v>2023</v>
      </c>
      <c r="O6" s="153">
        <v>2027</v>
      </c>
      <c r="P6" s="152" t="s">
        <v>95</v>
      </c>
      <c r="Q6" s="180" t="s">
        <v>95</v>
      </c>
      <c r="R6" s="270" t="s">
        <v>153</v>
      </c>
      <c r="S6" s="270" t="s">
        <v>154</v>
      </c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</row>
    <row r="7" spans="1:35" ht="72" customHeight="1" x14ac:dyDescent="0.3">
      <c r="A7" s="361">
        <v>4</v>
      </c>
      <c r="B7" s="195" t="s">
        <v>165</v>
      </c>
      <c r="C7" s="196" t="s">
        <v>97</v>
      </c>
      <c r="D7" s="196">
        <v>70986479</v>
      </c>
      <c r="E7" s="196">
        <v>107625652</v>
      </c>
      <c r="F7" s="197">
        <v>60138089</v>
      </c>
      <c r="G7" s="288" t="s">
        <v>155</v>
      </c>
      <c r="H7" s="199" t="s">
        <v>36</v>
      </c>
      <c r="I7" s="199" t="s">
        <v>89</v>
      </c>
      <c r="J7" s="199" t="s">
        <v>98</v>
      </c>
      <c r="K7" s="289" t="s">
        <v>156</v>
      </c>
      <c r="L7" s="201">
        <v>3000000</v>
      </c>
      <c r="M7" s="290">
        <f t="shared" ref="M7:M15" si="0">L7/100*85</f>
        <v>2550000</v>
      </c>
      <c r="N7" s="204">
        <v>2022</v>
      </c>
      <c r="O7" s="203">
        <v>2022</v>
      </c>
      <c r="P7" s="204"/>
      <c r="Q7" s="203" t="s">
        <v>95</v>
      </c>
      <c r="R7" s="291" t="s">
        <v>299</v>
      </c>
      <c r="S7" s="291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</row>
    <row r="8" spans="1:35" ht="81.75" customHeight="1" x14ac:dyDescent="0.3">
      <c r="A8" s="361">
        <v>5</v>
      </c>
      <c r="B8" s="195" t="s">
        <v>165</v>
      </c>
      <c r="C8" s="196" t="s">
        <v>97</v>
      </c>
      <c r="D8" s="196">
        <v>70986479</v>
      </c>
      <c r="E8" s="196">
        <v>107625652</v>
      </c>
      <c r="F8" s="197">
        <v>60138089</v>
      </c>
      <c r="G8" s="292" t="s">
        <v>99</v>
      </c>
      <c r="H8" s="199" t="s">
        <v>36</v>
      </c>
      <c r="I8" s="199" t="s">
        <v>89</v>
      </c>
      <c r="J8" s="199" t="s">
        <v>98</v>
      </c>
      <c r="K8" s="293" t="s">
        <v>158</v>
      </c>
      <c r="L8" s="201">
        <v>5000000</v>
      </c>
      <c r="M8" s="290">
        <f t="shared" si="0"/>
        <v>4250000</v>
      </c>
      <c r="N8" s="204">
        <v>2022</v>
      </c>
      <c r="O8" s="203">
        <v>2022</v>
      </c>
      <c r="P8" s="204"/>
      <c r="Q8" s="203" t="s">
        <v>95</v>
      </c>
      <c r="R8" s="291" t="s">
        <v>299</v>
      </c>
      <c r="S8" s="291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</row>
    <row r="9" spans="1:35" ht="68.400000000000006" customHeight="1" x14ac:dyDescent="0.3">
      <c r="A9" s="361">
        <v>6</v>
      </c>
      <c r="B9" s="68" t="s">
        <v>165</v>
      </c>
      <c r="C9" s="61" t="s">
        <v>97</v>
      </c>
      <c r="D9" s="61">
        <v>70986479</v>
      </c>
      <c r="E9" s="61">
        <v>107625652</v>
      </c>
      <c r="F9" s="69">
        <v>60138089</v>
      </c>
      <c r="G9" s="294" t="s">
        <v>300</v>
      </c>
      <c r="H9" s="56" t="s">
        <v>36</v>
      </c>
      <c r="I9" s="56" t="s">
        <v>89</v>
      </c>
      <c r="J9" s="56" t="s">
        <v>98</v>
      </c>
      <c r="K9" s="161" t="s">
        <v>301</v>
      </c>
      <c r="L9" s="39">
        <v>4000000</v>
      </c>
      <c r="M9" s="32">
        <f t="shared" si="0"/>
        <v>3400000</v>
      </c>
      <c r="N9" s="42">
        <v>2023</v>
      </c>
      <c r="O9" s="50">
        <v>2027</v>
      </c>
      <c r="P9" s="42" t="s">
        <v>95</v>
      </c>
      <c r="Q9" s="203" t="s">
        <v>95</v>
      </c>
      <c r="R9" s="159" t="s">
        <v>159</v>
      </c>
      <c r="S9" s="159" t="s">
        <v>159</v>
      </c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</row>
    <row r="10" spans="1:35" ht="75" customHeight="1" x14ac:dyDescent="0.3">
      <c r="A10" s="361">
        <v>7</v>
      </c>
      <c r="B10" s="68" t="s">
        <v>165</v>
      </c>
      <c r="C10" s="61" t="s">
        <v>97</v>
      </c>
      <c r="D10" s="61">
        <v>70986479</v>
      </c>
      <c r="E10" s="61">
        <v>107625652</v>
      </c>
      <c r="F10" s="69">
        <v>60138089</v>
      </c>
      <c r="G10" s="295" t="s">
        <v>302</v>
      </c>
      <c r="H10" s="56" t="s">
        <v>36</v>
      </c>
      <c r="I10" s="56" t="s">
        <v>89</v>
      </c>
      <c r="J10" s="56" t="s">
        <v>98</v>
      </c>
      <c r="K10" s="296" t="s">
        <v>303</v>
      </c>
      <c r="L10" s="297">
        <v>4000000</v>
      </c>
      <c r="M10" s="298">
        <f t="shared" si="0"/>
        <v>3400000</v>
      </c>
      <c r="N10" s="299">
        <v>2023</v>
      </c>
      <c r="O10" s="300">
        <v>2027</v>
      </c>
      <c r="P10" s="299"/>
      <c r="Q10" s="413" t="s">
        <v>95</v>
      </c>
      <c r="R10" s="301" t="s">
        <v>160</v>
      </c>
      <c r="S10" s="301" t="s">
        <v>159</v>
      </c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</row>
    <row r="11" spans="1:35" ht="76.5" customHeight="1" x14ac:dyDescent="0.3">
      <c r="A11" s="361">
        <v>8</v>
      </c>
      <c r="B11" s="68" t="s">
        <v>165</v>
      </c>
      <c r="C11" s="61" t="s">
        <v>97</v>
      </c>
      <c r="D11" s="61">
        <v>70986479</v>
      </c>
      <c r="E11" s="61">
        <v>107625652</v>
      </c>
      <c r="F11" s="69">
        <v>60138089</v>
      </c>
      <c r="G11" s="294" t="s">
        <v>100</v>
      </c>
      <c r="H11" s="56" t="s">
        <v>36</v>
      </c>
      <c r="I11" s="56" t="s">
        <v>89</v>
      </c>
      <c r="J11" s="56" t="s">
        <v>98</v>
      </c>
      <c r="K11" s="161" t="s">
        <v>304</v>
      </c>
      <c r="L11" s="39">
        <v>1000000</v>
      </c>
      <c r="M11" s="32">
        <f t="shared" si="0"/>
        <v>850000</v>
      </c>
      <c r="N11" s="42">
        <v>2023</v>
      </c>
      <c r="O11" s="50">
        <v>2027</v>
      </c>
      <c r="P11" s="42"/>
      <c r="Q11" s="203" t="s">
        <v>95</v>
      </c>
      <c r="R11" s="159" t="s">
        <v>161</v>
      </c>
      <c r="S11" s="159" t="s">
        <v>159</v>
      </c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</row>
    <row r="12" spans="1:35" ht="80.25" customHeight="1" x14ac:dyDescent="0.3">
      <c r="A12" s="361">
        <v>9</v>
      </c>
      <c r="B12" s="68" t="s">
        <v>165</v>
      </c>
      <c r="C12" s="61" t="s">
        <v>97</v>
      </c>
      <c r="D12" s="61">
        <v>70986479</v>
      </c>
      <c r="E12" s="61">
        <v>107625652</v>
      </c>
      <c r="F12" s="69">
        <v>60138089</v>
      </c>
      <c r="G12" s="294" t="s">
        <v>101</v>
      </c>
      <c r="H12" s="56" t="s">
        <v>36</v>
      </c>
      <c r="I12" s="56" t="s">
        <v>89</v>
      </c>
      <c r="J12" s="56" t="s">
        <v>98</v>
      </c>
      <c r="K12" s="161" t="s">
        <v>162</v>
      </c>
      <c r="L12" s="39">
        <v>1000000</v>
      </c>
      <c r="M12" s="32">
        <f t="shared" si="0"/>
        <v>850000</v>
      </c>
      <c r="N12" s="42">
        <v>2023</v>
      </c>
      <c r="O12" s="50">
        <v>2027</v>
      </c>
      <c r="P12" s="42"/>
      <c r="Q12" s="203" t="s">
        <v>95</v>
      </c>
      <c r="R12" s="159" t="s">
        <v>163</v>
      </c>
      <c r="S12" s="159" t="s">
        <v>154</v>
      </c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</row>
    <row r="13" spans="1:35" ht="80.25" customHeight="1" x14ac:dyDescent="0.3">
      <c r="A13" s="302">
        <v>10</v>
      </c>
      <c r="B13" s="303" t="s">
        <v>165</v>
      </c>
      <c r="C13" s="304" t="s">
        <v>97</v>
      </c>
      <c r="D13" s="304">
        <v>70986479</v>
      </c>
      <c r="E13" s="304">
        <v>107625652</v>
      </c>
      <c r="F13" s="305">
        <v>60138089</v>
      </c>
      <c r="G13" s="306" t="s">
        <v>164</v>
      </c>
      <c r="H13" s="307" t="s">
        <v>36</v>
      </c>
      <c r="I13" s="307" t="s">
        <v>89</v>
      </c>
      <c r="J13" s="307" t="s">
        <v>98</v>
      </c>
      <c r="K13" s="414" t="s">
        <v>394</v>
      </c>
      <c r="L13" s="297">
        <v>25000000</v>
      </c>
      <c r="M13" s="298">
        <f t="shared" si="0"/>
        <v>21250000</v>
      </c>
      <c r="N13" s="299">
        <v>2023</v>
      </c>
      <c r="O13" s="300">
        <v>2027</v>
      </c>
      <c r="P13" s="299"/>
      <c r="Q13" s="413" t="s">
        <v>95</v>
      </c>
      <c r="R13" s="301" t="s">
        <v>157</v>
      </c>
      <c r="S13" s="301" t="s">
        <v>154</v>
      </c>
      <c r="T13" s="415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</row>
    <row r="14" spans="1:35" ht="80.25" customHeight="1" x14ac:dyDescent="0.3">
      <c r="A14" s="361">
        <v>11</v>
      </c>
      <c r="B14" s="68" t="s">
        <v>165</v>
      </c>
      <c r="C14" s="61" t="s">
        <v>97</v>
      </c>
      <c r="D14" s="61">
        <v>70986479</v>
      </c>
      <c r="E14" s="61">
        <v>107625652</v>
      </c>
      <c r="F14" s="69">
        <v>60138089</v>
      </c>
      <c r="G14" s="294" t="s">
        <v>305</v>
      </c>
      <c r="H14" s="56" t="s">
        <v>36</v>
      </c>
      <c r="I14" s="56" t="s">
        <v>89</v>
      </c>
      <c r="J14" s="56" t="s">
        <v>98</v>
      </c>
      <c r="K14" s="228" t="s">
        <v>306</v>
      </c>
      <c r="L14" s="39">
        <v>3000000</v>
      </c>
      <c r="M14" s="32">
        <f t="shared" si="0"/>
        <v>2550000</v>
      </c>
      <c r="N14" s="42">
        <v>2023</v>
      </c>
      <c r="O14" s="50">
        <v>2027</v>
      </c>
      <c r="P14" s="42"/>
      <c r="Q14" s="203" t="s">
        <v>95</v>
      </c>
      <c r="R14" s="159" t="s">
        <v>157</v>
      </c>
      <c r="S14" s="159" t="s">
        <v>154</v>
      </c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</row>
    <row r="15" spans="1:35" ht="80.25" customHeight="1" x14ac:dyDescent="0.3">
      <c r="A15" s="361">
        <v>12</v>
      </c>
      <c r="B15" s="131" t="s">
        <v>165</v>
      </c>
      <c r="C15" s="132" t="s">
        <v>97</v>
      </c>
      <c r="D15" s="132">
        <v>70986479</v>
      </c>
      <c r="E15" s="132">
        <v>107625652</v>
      </c>
      <c r="F15" s="133">
        <v>60138089</v>
      </c>
      <c r="G15" s="308" t="s">
        <v>307</v>
      </c>
      <c r="H15" s="134" t="s">
        <v>36</v>
      </c>
      <c r="I15" s="134" t="s">
        <v>89</v>
      </c>
      <c r="J15" s="134" t="s">
        <v>98</v>
      </c>
      <c r="K15" s="309" t="s">
        <v>308</v>
      </c>
      <c r="L15" s="39">
        <v>5000000</v>
      </c>
      <c r="M15" s="32">
        <f t="shared" si="0"/>
        <v>4250000</v>
      </c>
      <c r="N15" s="42">
        <v>2023</v>
      </c>
      <c r="O15" s="50">
        <v>2027</v>
      </c>
      <c r="P15" s="42"/>
      <c r="Q15" s="203" t="s">
        <v>95</v>
      </c>
      <c r="R15" s="159" t="s">
        <v>157</v>
      </c>
      <c r="S15" s="159" t="s">
        <v>154</v>
      </c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</row>
    <row r="16" spans="1:35" ht="80.25" customHeight="1" thickBot="1" x14ac:dyDescent="0.35">
      <c r="A16" s="271">
        <v>13</v>
      </c>
      <c r="B16" s="135" t="s">
        <v>165</v>
      </c>
      <c r="C16" s="78" t="s">
        <v>97</v>
      </c>
      <c r="D16" s="78">
        <v>70986479</v>
      </c>
      <c r="E16" s="78">
        <v>107625652</v>
      </c>
      <c r="F16" s="136">
        <v>60138089</v>
      </c>
      <c r="G16" s="308" t="s">
        <v>309</v>
      </c>
      <c r="H16" s="81" t="s">
        <v>36</v>
      </c>
      <c r="I16" s="81" t="s">
        <v>89</v>
      </c>
      <c r="J16" s="81" t="s">
        <v>98</v>
      </c>
      <c r="K16" s="309" t="s">
        <v>310</v>
      </c>
      <c r="L16" s="310">
        <v>2000000</v>
      </c>
      <c r="M16" s="311">
        <f t="shared" ref="M16:M17" si="1">L16/100*85</f>
        <v>1700000</v>
      </c>
      <c r="N16" s="283">
        <v>2023</v>
      </c>
      <c r="O16" s="312">
        <v>2027</v>
      </c>
      <c r="P16" s="283"/>
      <c r="Q16" s="405" t="s">
        <v>95</v>
      </c>
      <c r="R16" s="285" t="s">
        <v>157</v>
      </c>
      <c r="S16" s="285" t="s">
        <v>154</v>
      </c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</row>
    <row r="17" spans="1:35" ht="74.25" customHeight="1" thickBot="1" x14ac:dyDescent="0.35">
      <c r="A17" s="421">
        <v>14</v>
      </c>
      <c r="B17" s="272" t="s">
        <v>165</v>
      </c>
      <c r="C17" s="273" t="s">
        <v>97</v>
      </c>
      <c r="D17" s="273">
        <v>70986479</v>
      </c>
      <c r="E17" s="273">
        <v>107625652</v>
      </c>
      <c r="F17" s="455">
        <v>60138089</v>
      </c>
      <c r="G17" s="493" t="s">
        <v>366</v>
      </c>
      <c r="H17" s="277" t="s">
        <v>36</v>
      </c>
      <c r="I17" s="277" t="s">
        <v>89</v>
      </c>
      <c r="J17" s="277" t="s">
        <v>98</v>
      </c>
      <c r="K17" s="494" t="s">
        <v>367</v>
      </c>
      <c r="L17" s="456">
        <v>3500000</v>
      </c>
      <c r="M17" s="471">
        <f t="shared" si="1"/>
        <v>2975000</v>
      </c>
      <c r="N17" s="472">
        <v>2024</v>
      </c>
      <c r="O17" s="457">
        <v>2027</v>
      </c>
      <c r="P17" s="472"/>
      <c r="Q17" s="457"/>
      <c r="R17" s="301" t="s">
        <v>163</v>
      </c>
      <c r="S17" s="495" t="s">
        <v>154</v>
      </c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</row>
    <row r="18" spans="1:35" ht="119.25" customHeight="1" x14ac:dyDescent="0.3">
      <c r="A18" s="418">
        <v>15</v>
      </c>
      <c r="B18" s="149" t="s">
        <v>171</v>
      </c>
      <c r="C18" s="58" t="s">
        <v>172</v>
      </c>
      <c r="D18" s="58">
        <v>75027704</v>
      </c>
      <c r="E18" s="58">
        <v>107625661</v>
      </c>
      <c r="F18" s="67">
        <v>600138097</v>
      </c>
      <c r="G18" s="496" t="s">
        <v>173</v>
      </c>
      <c r="H18" s="52" t="s">
        <v>36</v>
      </c>
      <c r="I18" s="52" t="s">
        <v>89</v>
      </c>
      <c r="J18" s="52" t="s">
        <v>174</v>
      </c>
      <c r="K18" s="497" t="s">
        <v>173</v>
      </c>
      <c r="L18" s="509">
        <v>1000000</v>
      </c>
      <c r="M18" s="25">
        <f>SUM(L18*0.85)</f>
        <v>850000</v>
      </c>
      <c r="N18" s="498" t="s">
        <v>395</v>
      </c>
      <c r="O18" s="153">
        <v>2024</v>
      </c>
      <c r="P18" s="152"/>
      <c r="Q18" s="343"/>
      <c r="R18" s="499"/>
      <c r="S18" s="513" t="s">
        <v>120</v>
      </c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</row>
    <row r="19" spans="1:35" ht="119.25" customHeight="1" x14ac:dyDescent="0.3">
      <c r="A19" s="419">
        <v>16</v>
      </c>
      <c r="B19" s="157" t="s">
        <v>171</v>
      </c>
      <c r="C19" s="61" t="s">
        <v>172</v>
      </c>
      <c r="D19" s="61">
        <v>75027704</v>
      </c>
      <c r="E19" s="61">
        <v>107625661</v>
      </c>
      <c r="F19" s="69">
        <v>600138097</v>
      </c>
      <c r="G19" s="215" t="s">
        <v>371</v>
      </c>
      <c r="H19" s="56" t="s">
        <v>36</v>
      </c>
      <c r="I19" s="56" t="s">
        <v>89</v>
      </c>
      <c r="J19" s="56" t="s">
        <v>174</v>
      </c>
      <c r="K19" s="31" t="s">
        <v>387</v>
      </c>
      <c r="L19" s="510">
        <v>20000000</v>
      </c>
      <c r="M19" s="32">
        <f>SUM(L19*0.85)</f>
        <v>17000000</v>
      </c>
      <c r="N19" s="500">
        <v>2024</v>
      </c>
      <c r="O19" s="50">
        <v>2026</v>
      </c>
      <c r="P19" s="42" t="s">
        <v>95</v>
      </c>
      <c r="Q19" s="351"/>
      <c r="R19" s="159" t="s">
        <v>120</v>
      </c>
      <c r="S19" s="511" t="s">
        <v>120</v>
      </c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</row>
    <row r="20" spans="1:35" ht="119.25" customHeight="1" x14ac:dyDescent="0.3">
      <c r="A20" s="419">
        <v>17</v>
      </c>
      <c r="B20" s="157" t="s">
        <v>171</v>
      </c>
      <c r="C20" s="61" t="s">
        <v>172</v>
      </c>
      <c r="D20" s="61">
        <v>75027704</v>
      </c>
      <c r="E20" s="61">
        <v>107625661</v>
      </c>
      <c r="F20" s="69">
        <v>600138097</v>
      </c>
      <c r="G20" s="215" t="s">
        <v>372</v>
      </c>
      <c r="H20" s="56" t="s">
        <v>36</v>
      </c>
      <c r="I20" s="56" t="s">
        <v>89</v>
      </c>
      <c r="J20" s="56" t="s">
        <v>174</v>
      </c>
      <c r="K20" s="31" t="s">
        <v>386</v>
      </c>
      <c r="L20" s="510">
        <v>50000000</v>
      </c>
      <c r="M20" s="32">
        <f>SUM(L20*0.85)</f>
        <v>42500000</v>
      </c>
      <c r="N20" s="350">
        <v>2026</v>
      </c>
      <c r="O20" s="50">
        <v>2027</v>
      </c>
      <c r="P20" s="42" t="s">
        <v>95</v>
      </c>
      <c r="Q20" s="351"/>
      <c r="R20" s="159" t="s">
        <v>120</v>
      </c>
      <c r="S20" s="511" t="s">
        <v>120</v>
      </c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</row>
    <row r="21" spans="1:35" s="508" customFormat="1" ht="58.2" customHeight="1" thickBot="1" x14ac:dyDescent="0.35">
      <c r="A21" s="419">
        <v>18</v>
      </c>
      <c r="B21" s="501" t="s">
        <v>401</v>
      </c>
      <c r="C21" s="502" t="s">
        <v>172</v>
      </c>
      <c r="D21" s="503"/>
      <c r="E21" s="503"/>
      <c r="F21" s="504"/>
      <c r="G21" s="505" t="s">
        <v>419</v>
      </c>
      <c r="H21" s="492" t="s">
        <v>36</v>
      </c>
      <c r="I21" s="492" t="s">
        <v>89</v>
      </c>
      <c r="J21" s="492" t="s">
        <v>174</v>
      </c>
      <c r="K21" s="506" t="s">
        <v>418</v>
      </c>
      <c r="L21" s="477">
        <v>58000000</v>
      </c>
      <c r="M21" s="468">
        <f>L21*0.85</f>
        <v>49300000</v>
      </c>
      <c r="N21" s="480">
        <v>2026</v>
      </c>
      <c r="O21" s="479">
        <v>2027</v>
      </c>
      <c r="P21" s="480" t="s">
        <v>95</v>
      </c>
      <c r="Q21" s="512"/>
      <c r="R21" s="492" t="s">
        <v>402</v>
      </c>
      <c r="S21" s="514" t="s">
        <v>120</v>
      </c>
      <c r="T21" s="507"/>
      <c r="U21" s="507"/>
      <c r="V21" s="507"/>
      <c r="W21" s="507"/>
      <c r="X21" s="507"/>
      <c r="Y21" s="507"/>
      <c r="Z21" s="507"/>
      <c r="AA21" s="507"/>
      <c r="AB21" s="507"/>
      <c r="AC21" s="507"/>
      <c r="AD21" s="507"/>
      <c r="AE21" s="507"/>
      <c r="AF21" s="507"/>
      <c r="AG21" s="507"/>
      <c r="AH21" s="507"/>
      <c r="AI21" s="507"/>
    </row>
    <row r="22" spans="1:35" ht="112.8" customHeight="1" x14ac:dyDescent="0.3">
      <c r="A22" s="419">
        <v>19</v>
      </c>
      <c r="B22" s="66" t="s">
        <v>236</v>
      </c>
      <c r="C22" s="58" t="s">
        <v>179</v>
      </c>
      <c r="D22" s="58">
        <v>60336251</v>
      </c>
      <c r="E22" s="58">
        <v>107626110</v>
      </c>
      <c r="F22" s="67">
        <v>600138437</v>
      </c>
      <c r="G22" s="313" t="s">
        <v>205</v>
      </c>
      <c r="H22" s="52" t="s">
        <v>36</v>
      </c>
      <c r="I22" s="52" t="s">
        <v>89</v>
      </c>
      <c r="J22" s="52" t="s">
        <v>89</v>
      </c>
      <c r="K22" s="314" t="s">
        <v>205</v>
      </c>
      <c r="L22" s="463">
        <v>2300000</v>
      </c>
      <c r="M22" s="464">
        <f>SUM(L22/100*85)</f>
        <v>1955000</v>
      </c>
      <c r="N22" s="287">
        <v>2021</v>
      </c>
      <c r="O22" s="153">
        <v>2024</v>
      </c>
      <c r="P22" s="152" t="s">
        <v>95</v>
      </c>
      <c r="Q22" s="153"/>
      <c r="R22" s="315" t="s">
        <v>206</v>
      </c>
      <c r="S22" s="465" t="s">
        <v>411</v>
      </c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</row>
    <row r="23" spans="1:35" ht="121.2" customHeight="1" x14ac:dyDescent="0.3">
      <c r="A23" s="419">
        <v>20</v>
      </c>
      <c r="B23" s="68" t="s">
        <v>236</v>
      </c>
      <c r="C23" s="61" t="s">
        <v>179</v>
      </c>
      <c r="D23" s="61">
        <v>60336251</v>
      </c>
      <c r="E23" s="61">
        <v>107626110</v>
      </c>
      <c r="F23" s="69">
        <v>600138437</v>
      </c>
      <c r="G23" s="72" t="s">
        <v>396</v>
      </c>
      <c r="H23" s="56" t="s">
        <v>36</v>
      </c>
      <c r="I23" s="56" t="s">
        <v>89</v>
      </c>
      <c r="J23" s="56" t="s">
        <v>89</v>
      </c>
      <c r="K23" s="95" t="s">
        <v>396</v>
      </c>
      <c r="L23" s="316">
        <v>1000000</v>
      </c>
      <c r="M23" s="32">
        <f t="shared" ref="M23:M29" si="2">SUM(L23/100*85)</f>
        <v>850000</v>
      </c>
      <c r="N23" s="42"/>
      <c r="O23" s="517">
        <v>2024</v>
      </c>
      <c r="P23" s="42" t="s">
        <v>95</v>
      </c>
      <c r="Q23" s="50"/>
      <c r="R23" s="223" t="s">
        <v>207</v>
      </c>
      <c r="S23" s="223" t="s">
        <v>182</v>
      </c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</row>
    <row r="24" spans="1:35" ht="115.8" customHeight="1" x14ac:dyDescent="0.3">
      <c r="A24" s="419">
        <v>21</v>
      </c>
      <c r="B24" s="68" t="s">
        <v>236</v>
      </c>
      <c r="C24" s="61" t="s">
        <v>179</v>
      </c>
      <c r="D24" s="61">
        <v>60336251</v>
      </c>
      <c r="E24" s="61">
        <v>107626110</v>
      </c>
      <c r="F24" s="69">
        <v>600138437</v>
      </c>
      <c r="G24" s="74" t="s">
        <v>208</v>
      </c>
      <c r="H24" s="56" t="s">
        <v>36</v>
      </c>
      <c r="I24" s="56" t="s">
        <v>89</v>
      </c>
      <c r="J24" s="56" t="s">
        <v>89</v>
      </c>
      <c r="K24" s="96" t="s">
        <v>208</v>
      </c>
      <c r="L24" s="431">
        <v>300000</v>
      </c>
      <c r="M24" s="432">
        <f t="shared" si="2"/>
        <v>255000</v>
      </c>
      <c r="N24" s="42"/>
      <c r="O24" s="50">
        <v>2024</v>
      </c>
      <c r="P24" s="42"/>
      <c r="Q24" s="50"/>
      <c r="R24" s="461" t="s">
        <v>416</v>
      </c>
      <c r="S24" s="223" t="s">
        <v>182</v>
      </c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</row>
    <row r="25" spans="1:35" ht="118.8" customHeight="1" x14ac:dyDescent="0.3">
      <c r="A25" s="419">
        <v>22</v>
      </c>
      <c r="B25" s="68" t="s">
        <v>236</v>
      </c>
      <c r="C25" s="61" t="s">
        <v>179</v>
      </c>
      <c r="D25" s="61">
        <v>60336251</v>
      </c>
      <c r="E25" s="61">
        <v>107626110</v>
      </c>
      <c r="F25" s="69">
        <v>600138437</v>
      </c>
      <c r="G25" s="72" t="s">
        <v>210</v>
      </c>
      <c r="H25" s="56" t="s">
        <v>36</v>
      </c>
      <c r="I25" s="56" t="s">
        <v>89</v>
      </c>
      <c r="J25" s="56" t="s">
        <v>89</v>
      </c>
      <c r="K25" s="95" t="s">
        <v>210</v>
      </c>
      <c r="L25" s="466">
        <v>1400000</v>
      </c>
      <c r="M25" s="432">
        <f t="shared" si="2"/>
        <v>1190000</v>
      </c>
      <c r="N25" s="422">
        <v>2023</v>
      </c>
      <c r="O25" s="520">
        <v>2024</v>
      </c>
      <c r="P25" s="42"/>
      <c r="Q25" s="50"/>
      <c r="R25" s="223" t="s">
        <v>211</v>
      </c>
      <c r="S25" s="223" t="s">
        <v>182</v>
      </c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</row>
    <row r="26" spans="1:35" ht="111" customHeight="1" x14ac:dyDescent="0.3">
      <c r="A26" s="419">
        <v>23</v>
      </c>
      <c r="B26" s="68" t="s">
        <v>236</v>
      </c>
      <c r="C26" s="61" t="s">
        <v>179</v>
      </c>
      <c r="D26" s="61">
        <v>60336251</v>
      </c>
      <c r="E26" s="61">
        <v>107626110</v>
      </c>
      <c r="F26" s="69">
        <v>600138437</v>
      </c>
      <c r="G26" s="95" t="s">
        <v>373</v>
      </c>
      <c r="H26" s="56" t="s">
        <v>36</v>
      </c>
      <c r="I26" s="56" t="s">
        <v>89</v>
      </c>
      <c r="J26" s="56" t="s">
        <v>89</v>
      </c>
      <c r="K26" s="95" t="s">
        <v>373</v>
      </c>
      <c r="L26" s="466">
        <v>10000000</v>
      </c>
      <c r="M26" s="432">
        <f t="shared" si="2"/>
        <v>8500000</v>
      </c>
      <c r="N26" s="422">
        <v>2023</v>
      </c>
      <c r="O26" s="423">
        <v>2027</v>
      </c>
      <c r="P26" s="42"/>
      <c r="Q26" s="50"/>
      <c r="R26" s="223" t="s">
        <v>135</v>
      </c>
      <c r="S26" s="223" t="s">
        <v>120</v>
      </c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</row>
    <row r="27" spans="1:35" ht="105" customHeight="1" x14ac:dyDescent="0.3">
      <c r="A27" s="419">
        <v>24</v>
      </c>
      <c r="B27" s="68" t="s">
        <v>236</v>
      </c>
      <c r="C27" s="61" t="s">
        <v>179</v>
      </c>
      <c r="D27" s="61">
        <v>60336251</v>
      </c>
      <c r="E27" s="61">
        <v>107626110</v>
      </c>
      <c r="F27" s="69">
        <v>600138437</v>
      </c>
      <c r="G27" s="72" t="s">
        <v>212</v>
      </c>
      <c r="H27" s="56" t="s">
        <v>36</v>
      </c>
      <c r="I27" s="56" t="s">
        <v>89</v>
      </c>
      <c r="J27" s="56" t="s">
        <v>89</v>
      </c>
      <c r="K27" s="95" t="s">
        <v>212</v>
      </c>
      <c r="L27" s="420">
        <v>400000</v>
      </c>
      <c r="M27" s="32">
        <f t="shared" si="2"/>
        <v>340000</v>
      </c>
      <c r="N27" s="422">
        <v>2023</v>
      </c>
      <c r="O27" s="423">
        <v>2024</v>
      </c>
      <c r="P27" s="42"/>
      <c r="Q27" s="50"/>
      <c r="R27" s="223" t="s">
        <v>135</v>
      </c>
      <c r="S27" s="223" t="s">
        <v>120</v>
      </c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</row>
    <row r="28" spans="1:35" ht="121.8" customHeight="1" x14ac:dyDescent="0.3">
      <c r="A28" s="419">
        <v>25</v>
      </c>
      <c r="B28" s="68" t="s">
        <v>236</v>
      </c>
      <c r="C28" s="61" t="s">
        <v>179</v>
      </c>
      <c r="D28" s="61">
        <v>60336251</v>
      </c>
      <c r="E28" s="61">
        <v>107626110</v>
      </c>
      <c r="F28" s="69">
        <v>600138437</v>
      </c>
      <c r="G28" s="72" t="s">
        <v>213</v>
      </c>
      <c r="H28" s="56" t="s">
        <v>36</v>
      </c>
      <c r="I28" s="56" t="s">
        <v>89</v>
      </c>
      <c r="J28" s="56" t="s">
        <v>89</v>
      </c>
      <c r="K28" s="95" t="s">
        <v>213</v>
      </c>
      <c r="L28" s="431">
        <v>400000</v>
      </c>
      <c r="M28" s="432">
        <f t="shared" si="2"/>
        <v>340000</v>
      </c>
      <c r="N28" s="42">
        <v>2021</v>
      </c>
      <c r="O28" s="50">
        <v>2024</v>
      </c>
      <c r="P28" s="42"/>
      <c r="Q28" s="50"/>
      <c r="R28" s="223" t="s">
        <v>135</v>
      </c>
      <c r="S28" s="223" t="s">
        <v>182</v>
      </c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</row>
    <row r="29" spans="1:35" ht="117.6" customHeight="1" thickBot="1" x14ac:dyDescent="0.35">
      <c r="A29" s="419">
        <v>26</v>
      </c>
      <c r="B29" s="193" t="s">
        <v>236</v>
      </c>
      <c r="C29" s="122" t="s">
        <v>179</v>
      </c>
      <c r="D29" s="122">
        <v>60336251</v>
      </c>
      <c r="E29" s="122">
        <v>107626110</v>
      </c>
      <c r="F29" s="123">
        <v>600138437</v>
      </c>
      <c r="G29" s="124" t="s">
        <v>214</v>
      </c>
      <c r="H29" s="125" t="s">
        <v>36</v>
      </c>
      <c r="I29" s="125" t="s">
        <v>89</v>
      </c>
      <c r="J29" s="125" t="s">
        <v>89</v>
      </c>
      <c r="K29" s="210" t="s">
        <v>214</v>
      </c>
      <c r="L29" s="467">
        <v>450000</v>
      </c>
      <c r="M29" s="468">
        <f t="shared" si="2"/>
        <v>382500</v>
      </c>
      <c r="N29" s="169">
        <v>2023</v>
      </c>
      <c r="O29" s="479">
        <v>2024</v>
      </c>
      <c r="P29" s="169"/>
      <c r="Q29" s="170"/>
      <c r="R29" s="235" t="s">
        <v>135</v>
      </c>
      <c r="S29" s="235" t="s">
        <v>182</v>
      </c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</row>
    <row r="30" spans="1:35" ht="97.8" customHeight="1" x14ac:dyDescent="0.3">
      <c r="A30" s="419">
        <v>27</v>
      </c>
      <c r="B30" s="66" t="s">
        <v>215</v>
      </c>
      <c r="C30" s="58" t="s">
        <v>179</v>
      </c>
      <c r="D30" s="58">
        <v>47657651</v>
      </c>
      <c r="E30" s="58">
        <v>107625750</v>
      </c>
      <c r="F30" s="67">
        <v>600138151</v>
      </c>
      <c r="G30" s="318" t="s">
        <v>237</v>
      </c>
      <c r="H30" s="52" t="s">
        <v>36</v>
      </c>
      <c r="I30" s="52" t="s">
        <v>89</v>
      </c>
      <c r="J30" s="52" t="s">
        <v>89</v>
      </c>
      <c r="K30" s="319" t="s">
        <v>237</v>
      </c>
      <c r="L30" s="320">
        <v>130000</v>
      </c>
      <c r="M30" s="321">
        <f>SUM(L30/100)*85</f>
        <v>110500</v>
      </c>
      <c r="N30" s="322">
        <v>2020</v>
      </c>
      <c r="O30" s="323">
        <v>2024</v>
      </c>
      <c r="P30" s="324"/>
      <c r="Q30" s="325"/>
      <c r="R30" s="315" t="s">
        <v>238</v>
      </c>
      <c r="S30" s="315" t="s">
        <v>217</v>
      </c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</row>
    <row r="31" spans="1:35" ht="105" customHeight="1" x14ac:dyDescent="0.3">
      <c r="A31" s="419">
        <v>28</v>
      </c>
      <c r="B31" s="68" t="s">
        <v>215</v>
      </c>
      <c r="C31" s="61" t="s">
        <v>179</v>
      </c>
      <c r="D31" s="61">
        <v>47657651</v>
      </c>
      <c r="E31" s="61">
        <v>107625750</v>
      </c>
      <c r="F31" s="69">
        <v>600138151</v>
      </c>
      <c r="G31" s="326" t="s">
        <v>239</v>
      </c>
      <c r="H31" s="56" t="s">
        <v>36</v>
      </c>
      <c r="I31" s="56" t="s">
        <v>89</v>
      </c>
      <c r="J31" s="56" t="s">
        <v>89</v>
      </c>
      <c r="K31" s="327" t="s">
        <v>240</v>
      </c>
      <c r="L31" s="460">
        <v>3300000</v>
      </c>
      <c r="M31" s="559">
        <f t="shared" ref="M31:M32" si="3">SUM(L31/100)*85</f>
        <v>2805000</v>
      </c>
      <c r="N31" s="330">
        <v>2022</v>
      </c>
      <c r="O31" s="55">
        <v>2023</v>
      </c>
      <c r="P31" s="54"/>
      <c r="Q31" s="331"/>
      <c r="R31" s="461" t="s">
        <v>410</v>
      </c>
      <c r="S31" s="223" t="s">
        <v>120</v>
      </c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</row>
    <row r="32" spans="1:35" ht="103.8" customHeight="1" x14ac:dyDescent="0.3">
      <c r="A32" s="419">
        <v>29</v>
      </c>
      <c r="B32" s="68" t="s">
        <v>215</v>
      </c>
      <c r="C32" s="61" t="s">
        <v>179</v>
      </c>
      <c r="D32" s="61">
        <v>47657651</v>
      </c>
      <c r="E32" s="61">
        <v>107625750</v>
      </c>
      <c r="F32" s="69">
        <v>600138151</v>
      </c>
      <c r="G32" s="326" t="s">
        <v>241</v>
      </c>
      <c r="H32" s="56" t="s">
        <v>36</v>
      </c>
      <c r="I32" s="56" t="s">
        <v>89</v>
      </c>
      <c r="J32" s="56" t="s">
        <v>89</v>
      </c>
      <c r="K32" s="332" t="s">
        <v>242</v>
      </c>
      <c r="L32" s="328">
        <v>1600000</v>
      </c>
      <c r="M32" s="329">
        <f t="shared" si="3"/>
        <v>1360000</v>
      </c>
      <c r="N32" s="54">
        <v>2020</v>
      </c>
      <c r="O32" s="462">
        <v>2024</v>
      </c>
      <c r="P32" s="54"/>
      <c r="Q32" s="331"/>
      <c r="R32" s="223" t="s">
        <v>143</v>
      </c>
      <c r="S32" s="223" t="s">
        <v>120</v>
      </c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</row>
    <row r="33" spans="1:35" ht="102.6" customHeight="1" x14ac:dyDescent="0.3">
      <c r="A33" s="419">
        <v>30</v>
      </c>
      <c r="B33" s="68" t="s">
        <v>215</v>
      </c>
      <c r="C33" s="61" t="s">
        <v>179</v>
      </c>
      <c r="D33" s="61">
        <v>47657651</v>
      </c>
      <c r="E33" s="61">
        <v>107625750</v>
      </c>
      <c r="F33" s="69">
        <v>600138151</v>
      </c>
      <c r="G33" s="326" t="s">
        <v>243</v>
      </c>
      <c r="H33" s="56" t="s">
        <v>36</v>
      </c>
      <c r="I33" s="56" t="s">
        <v>89</v>
      </c>
      <c r="J33" s="56" t="s">
        <v>89</v>
      </c>
      <c r="K33" s="186" t="s">
        <v>244</v>
      </c>
      <c r="L33" s="328">
        <v>1000000</v>
      </c>
      <c r="M33" s="329">
        <f t="shared" ref="M33" si="4">SUM(L33/100)*85</f>
        <v>850000</v>
      </c>
      <c r="N33" s="54">
        <v>2020</v>
      </c>
      <c r="O33" s="55">
        <v>2024</v>
      </c>
      <c r="P33" s="54"/>
      <c r="Q33" s="331"/>
      <c r="R33" s="221" t="s">
        <v>135</v>
      </c>
      <c r="S33" s="223" t="s">
        <v>120</v>
      </c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</row>
    <row r="34" spans="1:35" ht="115.8" customHeight="1" x14ac:dyDescent="0.3">
      <c r="A34" s="419">
        <v>31</v>
      </c>
      <c r="B34" s="68" t="s">
        <v>215</v>
      </c>
      <c r="C34" s="61" t="s">
        <v>179</v>
      </c>
      <c r="D34" s="61">
        <v>47657651</v>
      </c>
      <c r="E34" s="61">
        <v>107625750</v>
      </c>
      <c r="F34" s="69">
        <v>600138151</v>
      </c>
      <c r="G34" s="326" t="s">
        <v>245</v>
      </c>
      <c r="H34" s="56" t="s">
        <v>36</v>
      </c>
      <c r="I34" s="56" t="s">
        <v>89</v>
      </c>
      <c r="J34" s="56" t="s">
        <v>89</v>
      </c>
      <c r="K34" s="332" t="s">
        <v>246</v>
      </c>
      <c r="L34" s="328">
        <v>300000</v>
      </c>
      <c r="M34" s="329">
        <f t="shared" ref="M34:M35" si="5">SUM(L34/100)*85</f>
        <v>255000</v>
      </c>
      <c r="N34" s="54">
        <v>2021</v>
      </c>
      <c r="O34" s="462">
        <v>2024</v>
      </c>
      <c r="P34" s="333"/>
      <c r="Q34" s="331"/>
      <c r="R34" s="221" t="s">
        <v>135</v>
      </c>
      <c r="S34" s="223" t="s">
        <v>120</v>
      </c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</row>
    <row r="35" spans="1:35" ht="106.8" customHeight="1" thickBot="1" x14ac:dyDescent="0.35">
      <c r="A35" s="419">
        <v>32</v>
      </c>
      <c r="B35" s="193" t="s">
        <v>215</v>
      </c>
      <c r="C35" s="122" t="s">
        <v>179</v>
      </c>
      <c r="D35" s="122">
        <v>47657651</v>
      </c>
      <c r="E35" s="122">
        <v>107625750</v>
      </c>
      <c r="F35" s="123">
        <v>600138151</v>
      </c>
      <c r="G35" s="334" t="s">
        <v>247</v>
      </c>
      <c r="H35" s="125" t="s">
        <v>36</v>
      </c>
      <c r="I35" s="125" t="s">
        <v>89</v>
      </c>
      <c r="J35" s="125" t="s">
        <v>89</v>
      </c>
      <c r="K35" s="335" t="s">
        <v>218</v>
      </c>
      <c r="L35" s="336">
        <v>500000</v>
      </c>
      <c r="M35" s="337">
        <f t="shared" si="5"/>
        <v>425000</v>
      </c>
      <c r="N35" s="212">
        <v>2021</v>
      </c>
      <c r="O35" s="213">
        <v>2024</v>
      </c>
      <c r="P35" s="338"/>
      <c r="Q35" s="339"/>
      <c r="R35" s="221" t="s">
        <v>135</v>
      </c>
      <c r="S35" s="235" t="s">
        <v>120</v>
      </c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</row>
    <row r="36" spans="1:35" ht="78" customHeight="1" x14ac:dyDescent="0.3">
      <c r="A36" s="419">
        <v>33</v>
      </c>
      <c r="B36" s="66" t="s">
        <v>251</v>
      </c>
      <c r="C36" s="58" t="s">
        <v>252</v>
      </c>
      <c r="D36" s="58">
        <v>75029286</v>
      </c>
      <c r="E36" s="58">
        <v>107625679</v>
      </c>
      <c r="F36" s="67">
        <v>600138216</v>
      </c>
      <c r="G36" s="242" t="s">
        <v>268</v>
      </c>
      <c r="H36" s="52" t="s">
        <v>36</v>
      </c>
      <c r="I36" s="52" t="s">
        <v>89</v>
      </c>
      <c r="J36" s="52" t="s">
        <v>269</v>
      </c>
      <c r="K36" s="340" t="s">
        <v>268</v>
      </c>
      <c r="L36" s="341">
        <v>6000000</v>
      </c>
      <c r="M36" s="342">
        <f>L36/100*85</f>
        <v>5100000</v>
      </c>
      <c r="N36" s="287">
        <v>2022</v>
      </c>
      <c r="O36" s="153">
        <v>2026</v>
      </c>
      <c r="P36" s="152" t="s">
        <v>95</v>
      </c>
      <c r="Q36" s="343"/>
      <c r="R36" s="270" t="s">
        <v>135</v>
      </c>
      <c r="S36" s="270" t="s">
        <v>120</v>
      </c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</row>
    <row r="37" spans="1:35" ht="74.400000000000006" customHeight="1" thickBot="1" x14ac:dyDescent="0.35">
      <c r="A37" s="419">
        <v>34</v>
      </c>
      <c r="B37" s="193" t="s">
        <v>251</v>
      </c>
      <c r="C37" s="122" t="s">
        <v>252</v>
      </c>
      <c r="D37" s="122">
        <v>75029286</v>
      </c>
      <c r="E37" s="122">
        <v>107625679</v>
      </c>
      <c r="F37" s="123">
        <v>600138216</v>
      </c>
      <c r="G37" s="166" t="s">
        <v>270</v>
      </c>
      <c r="H37" s="81" t="s">
        <v>36</v>
      </c>
      <c r="I37" s="81" t="s">
        <v>89</v>
      </c>
      <c r="J37" s="81" t="s">
        <v>269</v>
      </c>
      <c r="K37" s="344" t="s">
        <v>270</v>
      </c>
      <c r="L37" s="317">
        <v>800000</v>
      </c>
      <c r="M37" s="168">
        <v>0</v>
      </c>
      <c r="N37" s="169">
        <v>2022</v>
      </c>
      <c r="O37" s="170">
        <v>2026</v>
      </c>
      <c r="P37" s="169"/>
      <c r="Q37" s="345"/>
      <c r="R37" s="346" t="s">
        <v>135</v>
      </c>
      <c r="S37" s="346" t="s">
        <v>120</v>
      </c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</row>
    <row r="38" spans="1:35" ht="54" customHeight="1" x14ac:dyDescent="0.3">
      <c r="A38" s="419">
        <v>35</v>
      </c>
      <c r="B38" s="66" t="s">
        <v>274</v>
      </c>
      <c r="C38" s="58" t="s">
        <v>274</v>
      </c>
      <c r="D38" s="58">
        <v>71342265</v>
      </c>
      <c r="E38" s="58">
        <v>181037068</v>
      </c>
      <c r="F38" s="67">
        <v>691004218</v>
      </c>
      <c r="G38" s="347" t="s">
        <v>275</v>
      </c>
      <c r="H38" s="52" t="s">
        <v>36</v>
      </c>
      <c r="I38" s="52" t="s">
        <v>89</v>
      </c>
      <c r="J38" s="52" t="s">
        <v>150</v>
      </c>
      <c r="K38" s="347" t="s">
        <v>275</v>
      </c>
      <c r="L38" s="348">
        <v>300000</v>
      </c>
      <c r="M38" s="342">
        <v>0</v>
      </c>
      <c r="N38" s="287">
        <v>2022</v>
      </c>
      <c r="O38" s="153">
        <v>2024</v>
      </c>
      <c r="P38" s="152"/>
      <c r="Q38" s="343"/>
      <c r="R38" s="155" t="s">
        <v>135</v>
      </c>
      <c r="S38" s="155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</row>
    <row r="39" spans="1:35" ht="54" customHeight="1" x14ac:dyDescent="0.3">
      <c r="A39" s="419">
        <v>36</v>
      </c>
      <c r="B39" s="68" t="s">
        <v>274</v>
      </c>
      <c r="C39" s="61" t="s">
        <v>274</v>
      </c>
      <c r="D39" s="61">
        <v>71342265</v>
      </c>
      <c r="E39" s="61">
        <v>181037068</v>
      </c>
      <c r="F39" s="69">
        <v>691004218</v>
      </c>
      <c r="G39" s="162" t="s">
        <v>276</v>
      </c>
      <c r="H39" s="56" t="s">
        <v>36</v>
      </c>
      <c r="I39" s="56" t="s">
        <v>89</v>
      </c>
      <c r="J39" s="56" t="s">
        <v>150</v>
      </c>
      <c r="K39" s="162" t="s">
        <v>276</v>
      </c>
      <c r="L39" s="349">
        <v>1500000</v>
      </c>
      <c r="M39" s="32">
        <f t="shared" ref="M39" si="6">L39/100*85</f>
        <v>1275000</v>
      </c>
      <c r="N39" s="350">
        <v>2022</v>
      </c>
      <c r="O39" s="50">
        <v>2024</v>
      </c>
      <c r="P39" s="42" t="s">
        <v>95</v>
      </c>
      <c r="Q39" s="351"/>
      <c r="R39" s="45" t="s">
        <v>135</v>
      </c>
      <c r="S39" s="45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</row>
    <row r="40" spans="1:35" ht="54" customHeight="1" x14ac:dyDescent="0.3">
      <c r="A40" s="419">
        <v>37</v>
      </c>
      <c r="B40" s="68" t="s">
        <v>274</v>
      </c>
      <c r="C40" s="61" t="s">
        <v>274</v>
      </c>
      <c r="D40" s="61">
        <v>71342265</v>
      </c>
      <c r="E40" s="61">
        <v>181037068</v>
      </c>
      <c r="F40" s="69">
        <v>691004218</v>
      </c>
      <c r="G40" s="162" t="s">
        <v>277</v>
      </c>
      <c r="H40" s="56" t="s">
        <v>36</v>
      </c>
      <c r="I40" s="56" t="s">
        <v>89</v>
      </c>
      <c r="J40" s="56" t="s">
        <v>150</v>
      </c>
      <c r="K40" s="162" t="s">
        <v>277</v>
      </c>
      <c r="L40" s="349">
        <v>1500000</v>
      </c>
      <c r="M40" s="32">
        <v>0</v>
      </c>
      <c r="N40" s="350">
        <v>2022</v>
      </c>
      <c r="O40" s="50">
        <v>2024</v>
      </c>
      <c r="P40" s="42"/>
      <c r="Q40" s="351"/>
      <c r="R40" s="45" t="s">
        <v>135</v>
      </c>
      <c r="S40" s="45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</row>
    <row r="41" spans="1:35" ht="54" customHeight="1" x14ac:dyDescent="0.3">
      <c r="A41" s="419">
        <v>38</v>
      </c>
      <c r="B41" s="68" t="s">
        <v>274</v>
      </c>
      <c r="C41" s="61" t="s">
        <v>274</v>
      </c>
      <c r="D41" s="61">
        <v>71342265</v>
      </c>
      <c r="E41" s="61">
        <v>181037068</v>
      </c>
      <c r="F41" s="69">
        <v>691004218</v>
      </c>
      <c r="G41" s="162" t="s">
        <v>278</v>
      </c>
      <c r="H41" s="56" t="s">
        <v>36</v>
      </c>
      <c r="I41" s="56" t="s">
        <v>89</v>
      </c>
      <c r="J41" s="56" t="s">
        <v>150</v>
      </c>
      <c r="K41" s="162" t="s">
        <v>278</v>
      </c>
      <c r="L41" s="349">
        <v>100000</v>
      </c>
      <c r="M41" s="32">
        <v>0</v>
      </c>
      <c r="N41" s="350">
        <v>2022</v>
      </c>
      <c r="O41" s="50">
        <v>2024</v>
      </c>
      <c r="P41" s="42"/>
      <c r="Q41" s="351"/>
      <c r="R41" s="45" t="s">
        <v>135</v>
      </c>
      <c r="S41" s="45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</row>
    <row r="42" spans="1:35" ht="54" customHeight="1" x14ac:dyDescent="0.3">
      <c r="A42" s="419">
        <v>39</v>
      </c>
      <c r="B42" s="68" t="s">
        <v>274</v>
      </c>
      <c r="C42" s="61" t="s">
        <v>274</v>
      </c>
      <c r="D42" s="61">
        <v>71342265</v>
      </c>
      <c r="E42" s="61">
        <v>181037068</v>
      </c>
      <c r="F42" s="69">
        <v>691004218</v>
      </c>
      <c r="G42" s="162" t="s">
        <v>279</v>
      </c>
      <c r="H42" s="56" t="s">
        <v>36</v>
      </c>
      <c r="I42" s="56" t="s">
        <v>89</v>
      </c>
      <c r="J42" s="56" t="s">
        <v>150</v>
      </c>
      <c r="K42" s="162" t="s">
        <v>279</v>
      </c>
      <c r="L42" s="349">
        <v>200000</v>
      </c>
      <c r="M42" s="32">
        <v>0</v>
      </c>
      <c r="N42" s="350">
        <v>2022</v>
      </c>
      <c r="O42" s="50">
        <v>2024</v>
      </c>
      <c r="P42" s="42"/>
      <c r="Q42" s="351"/>
      <c r="R42" s="45" t="s">
        <v>135</v>
      </c>
      <c r="S42" s="45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</row>
    <row r="43" spans="1:35" ht="54" customHeight="1" x14ac:dyDescent="0.3">
      <c r="A43" s="419">
        <v>40</v>
      </c>
      <c r="B43" s="68" t="s">
        <v>274</v>
      </c>
      <c r="C43" s="61" t="s">
        <v>274</v>
      </c>
      <c r="D43" s="61">
        <v>71342265</v>
      </c>
      <c r="E43" s="61">
        <v>181037068</v>
      </c>
      <c r="F43" s="69">
        <v>691004218</v>
      </c>
      <c r="G43" s="162" t="s">
        <v>280</v>
      </c>
      <c r="H43" s="56" t="s">
        <v>36</v>
      </c>
      <c r="I43" s="56" t="s">
        <v>89</v>
      </c>
      <c r="J43" s="56" t="s">
        <v>150</v>
      </c>
      <c r="K43" s="162" t="s">
        <v>280</v>
      </c>
      <c r="L43" s="349">
        <v>500000</v>
      </c>
      <c r="M43" s="32">
        <v>0</v>
      </c>
      <c r="N43" s="350">
        <v>2022</v>
      </c>
      <c r="O43" s="50">
        <v>2024</v>
      </c>
      <c r="P43" s="42"/>
      <c r="Q43" s="351"/>
      <c r="R43" s="45" t="s">
        <v>135</v>
      </c>
      <c r="S43" s="45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</row>
    <row r="44" spans="1:35" ht="75.599999999999994" customHeight="1" thickBot="1" x14ac:dyDescent="0.35">
      <c r="A44" s="419">
        <v>41</v>
      </c>
      <c r="B44" s="303" t="s">
        <v>274</v>
      </c>
      <c r="C44" s="304" t="s">
        <v>274</v>
      </c>
      <c r="D44" s="304">
        <v>71342265</v>
      </c>
      <c r="E44" s="304">
        <v>181037068</v>
      </c>
      <c r="F44" s="305">
        <v>691004218</v>
      </c>
      <c r="G44" s="295" t="s">
        <v>281</v>
      </c>
      <c r="H44" s="307" t="s">
        <v>36</v>
      </c>
      <c r="I44" s="307" t="s">
        <v>89</v>
      </c>
      <c r="J44" s="307" t="s">
        <v>150</v>
      </c>
      <c r="K44" s="295" t="s">
        <v>281</v>
      </c>
      <c r="L44" s="485">
        <v>500000</v>
      </c>
      <c r="M44" s="298">
        <v>0</v>
      </c>
      <c r="N44" s="486">
        <v>2022</v>
      </c>
      <c r="O44" s="300">
        <v>2024</v>
      </c>
      <c r="P44" s="487"/>
      <c r="Q44" s="488"/>
      <c r="R44" s="489" t="s">
        <v>135</v>
      </c>
      <c r="S44" s="489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</row>
    <row r="45" spans="1:35" ht="177" customHeight="1" x14ac:dyDescent="0.3">
      <c r="A45" s="419">
        <v>42</v>
      </c>
      <c r="B45" s="66" t="s">
        <v>110</v>
      </c>
      <c r="C45" s="58" t="s">
        <v>110</v>
      </c>
      <c r="D45" s="58">
        <v>22840915</v>
      </c>
      <c r="E45" s="58"/>
      <c r="F45" s="67"/>
      <c r="G45" s="236" t="s">
        <v>111</v>
      </c>
      <c r="H45" s="52" t="s">
        <v>36</v>
      </c>
      <c r="I45" s="52" t="s">
        <v>89</v>
      </c>
      <c r="J45" s="52" t="s">
        <v>89</v>
      </c>
      <c r="K45" s="352" t="s">
        <v>112</v>
      </c>
      <c r="L45" s="151">
        <v>25000000</v>
      </c>
      <c r="M45" s="25">
        <f>SUM(L45/100*85)</f>
        <v>21250000</v>
      </c>
      <c r="N45" s="287">
        <v>2023</v>
      </c>
      <c r="O45" s="153">
        <v>2025</v>
      </c>
      <c r="P45" s="152" t="s">
        <v>95</v>
      </c>
      <c r="Q45" s="153" t="s">
        <v>95</v>
      </c>
      <c r="R45" s="270" t="s">
        <v>126</v>
      </c>
      <c r="S45" s="270" t="s">
        <v>113</v>
      </c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</row>
    <row r="46" spans="1:35" ht="91.8" customHeight="1" x14ac:dyDescent="0.3">
      <c r="A46" s="419">
        <v>43</v>
      </c>
      <c r="B46" s="68" t="s">
        <v>110</v>
      </c>
      <c r="C46" s="61" t="s">
        <v>110</v>
      </c>
      <c r="D46" s="61">
        <v>22840915</v>
      </c>
      <c r="E46" s="61"/>
      <c r="F46" s="69"/>
      <c r="G46" s="71" t="s">
        <v>114</v>
      </c>
      <c r="H46" s="56" t="s">
        <v>36</v>
      </c>
      <c r="I46" s="56" t="s">
        <v>89</v>
      </c>
      <c r="J46" s="56" t="s">
        <v>89</v>
      </c>
      <c r="K46" s="186" t="s">
        <v>115</v>
      </c>
      <c r="L46" s="316">
        <v>2200000</v>
      </c>
      <c r="M46" s="32">
        <f>SUM(L46/100*85)</f>
        <v>1870000</v>
      </c>
      <c r="N46" s="42">
        <v>2023</v>
      </c>
      <c r="O46" s="50">
        <v>2025</v>
      </c>
      <c r="P46" s="42"/>
      <c r="Q46" s="50" t="s">
        <v>95</v>
      </c>
      <c r="R46" s="159" t="s">
        <v>117</v>
      </c>
      <c r="S46" s="159" t="s">
        <v>344</v>
      </c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</row>
    <row r="47" spans="1:35" ht="87" customHeight="1" x14ac:dyDescent="0.3">
      <c r="A47" s="419">
        <v>44</v>
      </c>
      <c r="B47" s="68" t="s">
        <v>110</v>
      </c>
      <c r="C47" s="61" t="s">
        <v>110</v>
      </c>
      <c r="D47" s="61">
        <v>22840915</v>
      </c>
      <c r="E47" s="61"/>
      <c r="F47" s="69"/>
      <c r="G47" s="71" t="s">
        <v>118</v>
      </c>
      <c r="H47" s="56" t="s">
        <v>36</v>
      </c>
      <c r="I47" s="56" t="s">
        <v>89</v>
      </c>
      <c r="J47" s="56" t="s">
        <v>89</v>
      </c>
      <c r="K47" s="186" t="s">
        <v>119</v>
      </c>
      <c r="L47" s="316">
        <v>22000000</v>
      </c>
      <c r="M47" s="32">
        <f t="shared" ref="M47:M48" si="7">SUM(L47/100*85)</f>
        <v>18700000</v>
      </c>
      <c r="N47" s="42">
        <v>2023</v>
      </c>
      <c r="O47" s="50">
        <v>2025</v>
      </c>
      <c r="P47" s="42" t="s">
        <v>95</v>
      </c>
      <c r="Q47" s="50" t="s">
        <v>95</v>
      </c>
      <c r="R47" s="159" t="s">
        <v>127</v>
      </c>
      <c r="S47" s="159" t="s">
        <v>120</v>
      </c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</row>
    <row r="48" spans="1:35" ht="138" x14ac:dyDescent="0.3">
      <c r="A48" s="419">
        <v>45</v>
      </c>
      <c r="B48" s="68" t="s">
        <v>110</v>
      </c>
      <c r="C48" s="61" t="s">
        <v>110</v>
      </c>
      <c r="D48" s="61">
        <v>22840915</v>
      </c>
      <c r="E48" s="61"/>
      <c r="F48" s="69"/>
      <c r="G48" s="71" t="s">
        <v>121</v>
      </c>
      <c r="H48" s="56" t="s">
        <v>36</v>
      </c>
      <c r="I48" s="56" t="s">
        <v>89</v>
      </c>
      <c r="J48" s="56" t="s">
        <v>89</v>
      </c>
      <c r="K48" s="186" t="s">
        <v>122</v>
      </c>
      <c r="L48" s="316">
        <v>18000000</v>
      </c>
      <c r="M48" s="32">
        <f t="shared" si="7"/>
        <v>15300000</v>
      </c>
      <c r="N48" s="42">
        <v>2023</v>
      </c>
      <c r="O48" s="50">
        <v>2025</v>
      </c>
      <c r="P48" s="42" t="s">
        <v>95</v>
      </c>
      <c r="Q48" s="50" t="s">
        <v>116</v>
      </c>
      <c r="R48" s="159" t="s">
        <v>123</v>
      </c>
      <c r="S48" s="159" t="s">
        <v>120</v>
      </c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</row>
    <row r="49" spans="1:35" ht="91.8" customHeight="1" thickBot="1" x14ac:dyDescent="0.35">
      <c r="A49" s="419">
        <v>46</v>
      </c>
      <c r="B49" s="515" t="s">
        <v>110</v>
      </c>
      <c r="C49" s="473" t="s">
        <v>110</v>
      </c>
      <c r="D49" s="473">
        <v>22840915</v>
      </c>
      <c r="E49" s="473"/>
      <c r="F49" s="474"/>
      <c r="G49" s="490" t="s">
        <v>397</v>
      </c>
      <c r="H49" s="476" t="s">
        <v>36</v>
      </c>
      <c r="I49" s="476" t="s">
        <v>89</v>
      </c>
      <c r="J49" s="476" t="s">
        <v>89</v>
      </c>
      <c r="K49" s="491" t="s">
        <v>398</v>
      </c>
      <c r="L49" s="467">
        <v>3900000</v>
      </c>
      <c r="M49" s="468">
        <v>3315000</v>
      </c>
      <c r="N49" s="480">
        <v>2024</v>
      </c>
      <c r="O49" s="479">
        <v>2025</v>
      </c>
      <c r="P49" s="480" t="s">
        <v>95</v>
      </c>
      <c r="Q49" s="479" t="s">
        <v>95</v>
      </c>
      <c r="R49" s="492" t="s">
        <v>117</v>
      </c>
      <c r="S49" s="492" t="s">
        <v>120</v>
      </c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</row>
    <row r="50" spans="1:35" x14ac:dyDescent="0.3">
      <c r="A50" s="138"/>
      <c r="B50" s="138"/>
      <c r="C50" s="138"/>
      <c r="D50" s="138"/>
      <c r="E50" s="138"/>
      <c r="F50" s="138"/>
      <c r="G50" s="139"/>
      <c r="H50" s="138"/>
      <c r="I50" s="138"/>
      <c r="J50" s="138"/>
      <c r="K50" s="140"/>
      <c r="L50" s="141"/>
      <c r="M50" s="141"/>
      <c r="N50" s="142"/>
      <c r="O50" s="142"/>
      <c r="P50" s="138"/>
      <c r="Q50" s="138"/>
      <c r="R50" s="143"/>
      <c r="S50" s="143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</row>
    <row r="51" spans="1:35" x14ac:dyDescent="0.3">
      <c r="A51" s="138"/>
      <c r="B51" s="138"/>
      <c r="C51" s="138"/>
      <c r="D51" s="138"/>
      <c r="E51" s="138"/>
      <c r="F51" s="138"/>
      <c r="G51" s="139"/>
      <c r="H51" s="138"/>
      <c r="I51" s="138"/>
      <c r="J51" s="138"/>
      <c r="K51" s="140"/>
      <c r="L51" s="141"/>
      <c r="M51" s="141"/>
      <c r="N51" s="142"/>
      <c r="O51" s="142"/>
      <c r="P51" s="138"/>
      <c r="Q51" s="138"/>
      <c r="R51" s="143"/>
      <c r="S51" s="143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</row>
    <row r="52" spans="1:35" x14ac:dyDescent="0.3">
      <c r="A52" s="138"/>
      <c r="B52" s="138"/>
      <c r="C52" s="138"/>
      <c r="D52" s="138"/>
      <c r="E52" s="138"/>
      <c r="F52" s="138"/>
      <c r="G52" s="139"/>
      <c r="H52" s="138"/>
      <c r="I52" s="138"/>
      <c r="J52" s="138"/>
      <c r="K52" s="140"/>
      <c r="L52" s="141"/>
      <c r="M52" s="141"/>
      <c r="N52" s="142"/>
      <c r="O52" s="142"/>
      <c r="P52" s="138"/>
      <c r="Q52" s="138"/>
      <c r="R52" s="143"/>
      <c r="S52" s="143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</row>
    <row r="53" spans="1:35" x14ac:dyDescent="0.3">
      <c r="A53" s="138" t="s">
        <v>399</v>
      </c>
      <c r="B53" s="138"/>
      <c r="C53" s="138"/>
      <c r="D53" s="138"/>
      <c r="E53" s="138"/>
      <c r="F53" s="138"/>
      <c r="G53" s="139"/>
      <c r="H53" s="138"/>
      <c r="I53" s="138"/>
      <c r="J53" s="138"/>
      <c r="K53" s="140"/>
      <c r="L53" s="141"/>
      <c r="M53" s="141"/>
      <c r="N53" s="142"/>
      <c r="O53" s="142"/>
      <c r="P53" s="138"/>
      <c r="Q53" s="138"/>
      <c r="R53" s="143"/>
      <c r="S53" s="143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</row>
    <row r="54" spans="1:35" x14ac:dyDescent="0.3">
      <c r="A54" s="138"/>
      <c r="B54" s="138"/>
      <c r="C54" s="138"/>
      <c r="D54" s="138"/>
      <c r="E54" s="138"/>
      <c r="F54" s="138"/>
      <c r="G54" s="139"/>
      <c r="H54" s="138"/>
      <c r="I54" s="138"/>
      <c r="J54" s="138"/>
      <c r="K54" s="140"/>
      <c r="L54" s="141"/>
      <c r="M54" s="141"/>
      <c r="N54" s="142"/>
      <c r="O54" s="142"/>
      <c r="P54" s="138"/>
      <c r="Q54" s="138"/>
      <c r="R54" s="143"/>
      <c r="S54" s="143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</row>
    <row r="55" spans="1:35" x14ac:dyDescent="0.3">
      <c r="A55" s="138"/>
      <c r="B55" s="138"/>
      <c r="C55" s="138"/>
      <c r="D55" s="138"/>
      <c r="E55" s="138"/>
      <c r="F55" s="138"/>
      <c r="G55" s="139"/>
      <c r="H55" s="138"/>
      <c r="I55" s="138"/>
      <c r="J55" s="138"/>
      <c r="K55" s="140"/>
      <c r="L55" s="141"/>
      <c r="M55" s="141"/>
      <c r="N55" s="142"/>
      <c r="O55" s="142"/>
      <c r="P55" s="138"/>
      <c r="Q55" s="138"/>
      <c r="R55" s="143"/>
      <c r="S55" s="143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</row>
    <row r="56" spans="1:35" x14ac:dyDescent="0.3">
      <c r="A56" s="138"/>
      <c r="B56" s="138"/>
      <c r="C56" s="138"/>
      <c r="D56" s="138"/>
      <c r="E56" s="138"/>
      <c r="F56" s="138"/>
      <c r="G56" s="139"/>
      <c r="H56" s="138"/>
      <c r="I56" s="138"/>
      <c r="J56" s="138"/>
      <c r="K56" s="140"/>
      <c r="L56" s="141"/>
      <c r="M56" s="141"/>
      <c r="N56" s="142"/>
      <c r="O56" s="142"/>
      <c r="P56" s="138"/>
      <c r="Q56" s="138"/>
      <c r="R56" s="143"/>
      <c r="S56" s="143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</row>
    <row r="57" spans="1:35" x14ac:dyDescent="0.3">
      <c r="A57" s="138"/>
      <c r="B57" s="138"/>
      <c r="C57" s="138"/>
      <c r="D57" s="138"/>
      <c r="E57" s="138"/>
      <c r="F57" s="138"/>
      <c r="G57" s="139"/>
      <c r="H57" s="138"/>
      <c r="I57" s="138"/>
      <c r="J57" s="138"/>
      <c r="K57" s="140"/>
      <c r="L57" s="141"/>
      <c r="M57" s="141"/>
      <c r="N57" s="142"/>
      <c r="O57" s="142"/>
      <c r="P57" s="138"/>
      <c r="Q57" s="138"/>
      <c r="R57" s="143"/>
      <c r="S57" s="143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</row>
    <row r="58" spans="1:35" x14ac:dyDescent="0.3">
      <c r="A58" s="138" t="s">
        <v>20</v>
      </c>
      <c r="B58" s="138"/>
      <c r="C58" s="138"/>
      <c r="D58" s="138"/>
      <c r="E58" s="138"/>
      <c r="F58" s="138"/>
      <c r="G58" s="139"/>
      <c r="H58" s="138"/>
      <c r="I58" s="138"/>
      <c r="J58" s="138"/>
      <c r="K58" s="140"/>
      <c r="L58" s="141"/>
      <c r="M58" s="141"/>
      <c r="N58" s="142"/>
      <c r="O58" s="142"/>
      <c r="P58" s="138"/>
      <c r="Q58" s="138"/>
      <c r="R58" s="143"/>
      <c r="S58" s="143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</row>
    <row r="59" spans="1:35" x14ac:dyDescent="0.3">
      <c r="A59" s="138" t="s">
        <v>339</v>
      </c>
      <c r="B59" s="138"/>
      <c r="C59" s="138"/>
      <c r="D59" s="138"/>
      <c r="E59" s="138"/>
      <c r="F59" s="138"/>
      <c r="G59" s="139"/>
      <c r="H59" s="138"/>
      <c r="I59" s="138"/>
      <c r="J59" s="138"/>
      <c r="K59" s="140"/>
      <c r="L59" s="141"/>
      <c r="M59" s="141"/>
      <c r="N59" s="142"/>
      <c r="O59" s="142"/>
      <c r="P59" s="138"/>
      <c r="Q59" s="138"/>
      <c r="R59" s="143"/>
      <c r="S59" s="143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</row>
    <row r="60" spans="1:35" x14ac:dyDescent="0.3">
      <c r="A60" s="144" t="s">
        <v>340</v>
      </c>
      <c r="B60" s="144"/>
      <c r="C60" s="138"/>
      <c r="D60" s="138"/>
      <c r="E60" s="138"/>
      <c r="F60" s="138"/>
      <c r="G60" s="139"/>
      <c r="H60" s="138"/>
      <c r="I60" s="138"/>
      <c r="J60" s="138"/>
      <c r="K60" s="140"/>
      <c r="L60" s="141"/>
      <c r="M60" s="141"/>
      <c r="N60" s="142"/>
      <c r="O60" s="142"/>
      <c r="P60" s="138"/>
      <c r="Q60" s="138"/>
      <c r="R60" s="143"/>
      <c r="S60" s="143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</row>
    <row r="61" spans="1:35" x14ac:dyDescent="0.3">
      <c r="A61" s="144" t="s">
        <v>341</v>
      </c>
      <c r="B61" s="144"/>
      <c r="C61" s="138"/>
      <c r="D61" s="138"/>
      <c r="E61" s="138"/>
      <c r="F61" s="138"/>
      <c r="G61" s="139"/>
      <c r="H61" s="138"/>
      <c r="I61" s="138"/>
      <c r="J61" s="138"/>
      <c r="K61" s="140"/>
      <c r="L61" s="141"/>
      <c r="M61" s="141"/>
      <c r="N61" s="142"/>
      <c r="O61" s="142"/>
      <c r="P61" s="138"/>
      <c r="Q61" s="138"/>
      <c r="R61" s="143"/>
      <c r="S61" s="143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</row>
    <row r="62" spans="1:35" x14ac:dyDescent="0.3">
      <c r="A62" s="138"/>
      <c r="B62" s="138"/>
      <c r="C62" s="138"/>
      <c r="D62" s="138"/>
      <c r="E62" s="138"/>
      <c r="F62" s="138"/>
      <c r="G62" s="139"/>
      <c r="H62" s="138"/>
      <c r="I62" s="138"/>
      <c r="J62" s="138"/>
      <c r="K62" s="140"/>
      <c r="L62" s="141"/>
      <c r="M62" s="141"/>
      <c r="N62" s="142"/>
      <c r="O62" s="142"/>
      <c r="P62" s="138"/>
      <c r="Q62" s="138"/>
      <c r="R62" s="143"/>
      <c r="S62" s="143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</row>
    <row r="63" spans="1:35" x14ac:dyDescent="0.3">
      <c r="A63" s="138" t="s">
        <v>21</v>
      </c>
      <c r="B63" s="138"/>
      <c r="C63" s="138"/>
      <c r="D63" s="138"/>
      <c r="E63" s="138"/>
      <c r="F63" s="138"/>
      <c r="G63" s="139"/>
      <c r="H63" s="138"/>
      <c r="I63" s="138"/>
      <c r="J63" s="138"/>
      <c r="K63" s="140"/>
      <c r="L63" s="141"/>
      <c r="M63" s="141"/>
      <c r="N63" s="142"/>
      <c r="O63" s="142"/>
      <c r="P63" s="138"/>
      <c r="Q63" s="138"/>
      <c r="R63" s="143"/>
      <c r="S63" s="143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</row>
    <row r="64" spans="1:35" x14ac:dyDescent="0.3">
      <c r="A64" s="138"/>
      <c r="B64" s="138"/>
      <c r="C64" s="138"/>
      <c r="D64" s="138"/>
      <c r="E64" s="138"/>
      <c r="F64" s="138"/>
      <c r="G64" s="139"/>
      <c r="H64" s="138"/>
      <c r="I64" s="138"/>
      <c r="J64" s="138"/>
      <c r="K64" s="140"/>
      <c r="L64" s="141"/>
      <c r="M64" s="141"/>
      <c r="N64" s="142"/>
      <c r="O64" s="142"/>
      <c r="P64" s="138"/>
      <c r="Q64" s="138"/>
      <c r="R64" s="143"/>
      <c r="S64" s="143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</row>
    <row r="65" spans="1:35" x14ac:dyDescent="0.3">
      <c r="A65" s="138" t="s">
        <v>22</v>
      </c>
      <c r="B65" s="138"/>
      <c r="C65" s="138"/>
      <c r="D65" s="138"/>
      <c r="E65" s="138"/>
      <c r="F65" s="138"/>
      <c r="G65" s="139"/>
      <c r="H65" s="138"/>
      <c r="I65" s="138"/>
      <c r="J65" s="138"/>
      <c r="K65" s="140"/>
      <c r="L65" s="141"/>
      <c r="M65" s="141"/>
      <c r="N65" s="142"/>
      <c r="O65" s="142"/>
      <c r="P65" s="138"/>
      <c r="Q65" s="138"/>
      <c r="R65" s="143"/>
      <c r="S65" s="143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</row>
    <row r="66" spans="1:35" x14ac:dyDescent="0.3">
      <c r="A66" s="138"/>
      <c r="B66" s="138"/>
      <c r="C66" s="138"/>
      <c r="D66" s="138"/>
      <c r="E66" s="138"/>
      <c r="F66" s="138"/>
      <c r="G66" s="139"/>
      <c r="H66" s="138"/>
      <c r="I66" s="138"/>
      <c r="J66" s="138"/>
      <c r="K66" s="140"/>
      <c r="L66" s="141"/>
      <c r="M66" s="141"/>
      <c r="N66" s="142"/>
      <c r="O66" s="142"/>
      <c r="P66" s="138"/>
      <c r="Q66" s="138"/>
      <c r="R66" s="143"/>
      <c r="S66" s="143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</row>
    <row r="67" spans="1:35" x14ac:dyDescent="0.3">
      <c r="A67" s="138" t="s">
        <v>23</v>
      </c>
      <c r="B67" s="138"/>
      <c r="C67" s="138"/>
      <c r="D67" s="138"/>
      <c r="E67" s="138"/>
      <c r="F67" s="138"/>
      <c r="G67" s="139"/>
      <c r="H67" s="138"/>
      <c r="I67" s="138"/>
      <c r="J67" s="138"/>
      <c r="K67" s="140"/>
      <c r="L67" s="141"/>
      <c r="M67" s="141"/>
      <c r="N67" s="142"/>
      <c r="O67" s="142"/>
      <c r="P67" s="138"/>
      <c r="Q67" s="138"/>
      <c r="R67" s="143"/>
      <c r="S67" s="143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</row>
    <row r="68" spans="1:35" x14ac:dyDescent="0.3">
      <c r="A68" s="138"/>
      <c r="B68" s="138"/>
      <c r="C68" s="138"/>
      <c r="D68" s="138"/>
      <c r="E68" s="138"/>
      <c r="F68" s="138"/>
      <c r="G68" s="139"/>
      <c r="H68" s="138"/>
      <c r="I68" s="138"/>
      <c r="J68" s="138"/>
      <c r="K68" s="140"/>
      <c r="L68" s="141"/>
      <c r="M68" s="141"/>
      <c r="N68" s="142"/>
      <c r="O68" s="142"/>
      <c r="P68" s="138"/>
      <c r="Q68" s="138"/>
      <c r="R68" s="143"/>
      <c r="S68" s="143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honeticPr fontId="13" type="noConversion"/>
  <pageMargins left="0.7" right="0.7" top="0.78740157499999996" bottom="0.78740157499999996" header="0.3" footer="0.3"/>
  <pageSetup paperSize="9" scale="53" fitToHeight="0" orientation="landscape" r:id="rId1"/>
  <ignoredErrors>
    <ignoredError sqref="M6:M15 M30 M34:M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29"/>
  <sheetViews>
    <sheetView zoomScale="80" zoomScaleNormal="80" workbookViewId="0">
      <selection sqref="A1:Z128"/>
    </sheetView>
  </sheetViews>
  <sheetFormatPr defaultRowHeight="14.4" x14ac:dyDescent="0.3"/>
  <cols>
    <col min="2" max="2" width="14" customWidth="1"/>
    <col min="3" max="3" width="11.88671875" customWidth="1"/>
    <col min="4" max="4" width="12.5546875" customWidth="1"/>
    <col min="5" max="5" width="14.109375" customWidth="1"/>
    <col min="6" max="6" width="11" customWidth="1"/>
    <col min="7" max="7" width="23" style="75" customWidth="1"/>
    <col min="8" max="8" width="8.88671875" customWidth="1"/>
    <col min="9" max="9" width="10.5546875" style="65" customWidth="1"/>
    <col min="10" max="10" width="10.6640625" customWidth="1"/>
    <col min="11" max="11" width="31.88671875" style="77" customWidth="1"/>
    <col min="12" max="12" width="12.109375" style="64" customWidth="1"/>
    <col min="13" max="13" width="13.109375" style="64" customWidth="1"/>
    <col min="14" max="15" width="9.109375" style="64"/>
    <col min="24" max="24" width="10.44140625" customWidth="1"/>
    <col min="25" max="25" width="12.6640625" customWidth="1"/>
    <col min="26" max="26" width="11.6640625" customWidth="1"/>
  </cols>
  <sheetData>
    <row r="1" spans="1:26" ht="18.600000000000001" thickBot="1" x14ac:dyDescent="0.4">
      <c r="A1" s="587" t="s">
        <v>55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9"/>
    </row>
    <row r="2" spans="1:26" ht="40.5" customHeight="1" thickBot="1" x14ac:dyDescent="0.35">
      <c r="A2" s="590" t="s">
        <v>1</v>
      </c>
      <c r="B2" s="593" t="s">
        <v>2</v>
      </c>
      <c r="C2" s="594"/>
      <c r="D2" s="594"/>
      <c r="E2" s="594"/>
      <c r="F2" s="595"/>
      <c r="G2" s="596" t="s">
        <v>3</v>
      </c>
      <c r="H2" s="599" t="s">
        <v>56</v>
      </c>
      <c r="I2" s="602" t="s">
        <v>5</v>
      </c>
      <c r="J2" s="590" t="s">
        <v>6</v>
      </c>
      <c r="K2" s="578" t="s">
        <v>7</v>
      </c>
      <c r="L2" s="608" t="s">
        <v>352</v>
      </c>
      <c r="M2" s="609"/>
      <c r="N2" s="610" t="s">
        <v>346</v>
      </c>
      <c r="O2" s="611"/>
      <c r="P2" s="614" t="s">
        <v>353</v>
      </c>
      <c r="Q2" s="615"/>
      <c r="R2" s="615"/>
      <c r="S2" s="615"/>
      <c r="T2" s="615"/>
      <c r="U2" s="615"/>
      <c r="V2" s="615"/>
      <c r="W2" s="616"/>
      <c r="X2" s="616"/>
      <c r="Y2" s="585" t="s">
        <v>8</v>
      </c>
      <c r="Z2" s="586"/>
    </row>
    <row r="3" spans="1:26" x14ac:dyDescent="0.3">
      <c r="A3" s="591"/>
      <c r="B3" s="596" t="s">
        <v>9</v>
      </c>
      <c r="C3" s="617" t="s">
        <v>10</v>
      </c>
      <c r="D3" s="617" t="s">
        <v>11</v>
      </c>
      <c r="E3" s="617" t="s">
        <v>12</v>
      </c>
      <c r="F3" s="619" t="s">
        <v>13</v>
      </c>
      <c r="G3" s="597"/>
      <c r="H3" s="600"/>
      <c r="I3" s="603"/>
      <c r="J3" s="591"/>
      <c r="K3" s="606"/>
      <c r="L3" s="621" t="s">
        <v>14</v>
      </c>
      <c r="M3" s="623" t="s">
        <v>15</v>
      </c>
      <c r="N3" s="625" t="s">
        <v>16</v>
      </c>
      <c r="O3" s="633" t="s">
        <v>17</v>
      </c>
      <c r="P3" s="576" t="s">
        <v>57</v>
      </c>
      <c r="Q3" s="577"/>
      <c r="R3" s="577"/>
      <c r="S3" s="578"/>
      <c r="T3" s="612" t="s">
        <v>58</v>
      </c>
      <c r="U3" s="635" t="s">
        <v>354</v>
      </c>
      <c r="V3" s="635" t="s">
        <v>59</v>
      </c>
      <c r="W3" s="612" t="s">
        <v>60</v>
      </c>
      <c r="X3" s="627" t="s">
        <v>61</v>
      </c>
      <c r="Y3" s="629" t="s">
        <v>18</v>
      </c>
      <c r="Z3" s="631" t="s">
        <v>19</v>
      </c>
    </row>
    <row r="4" spans="1:26" ht="115.5" customHeight="1" thickBot="1" x14ac:dyDescent="0.35">
      <c r="A4" s="592"/>
      <c r="B4" s="598"/>
      <c r="C4" s="618"/>
      <c r="D4" s="618"/>
      <c r="E4" s="618"/>
      <c r="F4" s="620"/>
      <c r="G4" s="598"/>
      <c r="H4" s="601"/>
      <c r="I4" s="604"/>
      <c r="J4" s="605"/>
      <c r="K4" s="607"/>
      <c r="L4" s="622"/>
      <c r="M4" s="624"/>
      <c r="N4" s="626"/>
      <c r="O4" s="634"/>
      <c r="P4" s="367" t="s">
        <v>62</v>
      </c>
      <c r="Q4" s="145" t="s">
        <v>349</v>
      </c>
      <c r="R4" s="145" t="s">
        <v>350</v>
      </c>
      <c r="S4" s="146" t="s">
        <v>355</v>
      </c>
      <c r="T4" s="613"/>
      <c r="U4" s="636"/>
      <c r="V4" s="636"/>
      <c r="W4" s="613"/>
      <c r="X4" s="628"/>
      <c r="Y4" s="630"/>
      <c r="Z4" s="632"/>
    </row>
    <row r="5" spans="1:26" ht="109.5" customHeight="1" x14ac:dyDescent="0.3">
      <c r="A5" s="147">
        <v>1</v>
      </c>
      <c r="B5" s="560" t="s">
        <v>151</v>
      </c>
      <c r="C5" s="58" t="s">
        <v>149</v>
      </c>
      <c r="D5" s="58">
        <v>75027241</v>
      </c>
      <c r="E5" s="58">
        <v>102244278</v>
      </c>
      <c r="F5" s="59">
        <v>600138488</v>
      </c>
      <c r="G5" s="70" t="s">
        <v>133</v>
      </c>
      <c r="H5" s="52" t="s">
        <v>36</v>
      </c>
      <c r="I5" s="52" t="s">
        <v>89</v>
      </c>
      <c r="J5" s="52" t="s">
        <v>150</v>
      </c>
      <c r="K5" s="60" t="s">
        <v>134</v>
      </c>
      <c r="L5" s="24">
        <v>3500000</v>
      </c>
      <c r="M5" s="25">
        <f>SUM(L5/100*85)</f>
        <v>2975000</v>
      </c>
      <c r="N5" s="26">
        <v>2020</v>
      </c>
      <c r="O5" s="27">
        <v>2024</v>
      </c>
      <c r="P5" s="28"/>
      <c r="Q5" s="29" t="s">
        <v>95</v>
      </c>
      <c r="R5" s="29" t="s">
        <v>95</v>
      </c>
      <c r="S5" s="27" t="s">
        <v>95</v>
      </c>
      <c r="T5" s="371"/>
      <c r="U5" s="371"/>
      <c r="V5" s="371" t="s">
        <v>95</v>
      </c>
      <c r="W5" s="371" t="s">
        <v>95</v>
      </c>
      <c r="X5" s="368"/>
      <c r="Y5" s="28" t="s">
        <v>135</v>
      </c>
      <c r="Z5" s="30"/>
    </row>
    <row r="6" spans="1:26" ht="109.5" customHeight="1" x14ac:dyDescent="0.3">
      <c r="A6" s="148">
        <v>2</v>
      </c>
      <c r="B6" s="561" t="s">
        <v>151</v>
      </c>
      <c r="C6" s="61" t="s">
        <v>149</v>
      </c>
      <c r="D6" s="61">
        <v>75027241</v>
      </c>
      <c r="E6" s="61">
        <v>102244278</v>
      </c>
      <c r="F6" s="62">
        <v>600138488</v>
      </c>
      <c r="G6" s="71" t="s">
        <v>136</v>
      </c>
      <c r="H6" s="56" t="s">
        <v>36</v>
      </c>
      <c r="I6" s="56" t="s">
        <v>89</v>
      </c>
      <c r="J6" s="56" t="s">
        <v>150</v>
      </c>
      <c r="K6" s="63" t="s">
        <v>137</v>
      </c>
      <c r="L6" s="365">
        <v>2000000</v>
      </c>
      <c r="M6" s="32">
        <f t="shared" ref="M6:M10" si="0">SUM(L6/100*85)</f>
        <v>1700000</v>
      </c>
      <c r="N6" s="33">
        <v>2020</v>
      </c>
      <c r="O6" s="34">
        <v>2024</v>
      </c>
      <c r="P6" s="373"/>
      <c r="Q6" s="35" t="s">
        <v>95</v>
      </c>
      <c r="R6" s="35" t="s">
        <v>95</v>
      </c>
      <c r="S6" s="34" t="s">
        <v>95</v>
      </c>
      <c r="T6" s="36"/>
      <c r="U6" s="36" t="s">
        <v>95</v>
      </c>
      <c r="V6" s="36" t="s">
        <v>95</v>
      </c>
      <c r="W6" s="36" t="s">
        <v>95</v>
      </c>
      <c r="X6" s="37"/>
      <c r="Y6" s="373" t="s">
        <v>135</v>
      </c>
      <c r="Z6" s="374" t="s">
        <v>138</v>
      </c>
    </row>
    <row r="7" spans="1:26" ht="109.5" customHeight="1" x14ac:dyDescent="0.3">
      <c r="A7" s="148">
        <v>3</v>
      </c>
      <c r="B7" s="561" t="s">
        <v>151</v>
      </c>
      <c r="C7" s="61" t="s">
        <v>149</v>
      </c>
      <c r="D7" s="61">
        <v>75027241</v>
      </c>
      <c r="E7" s="61">
        <v>102244278</v>
      </c>
      <c r="F7" s="62">
        <v>600138488</v>
      </c>
      <c r="G7" s="71" t="s">
        <v>139</v>
      </c>
      <c r="H7" s="56" t="s">
        <v>36</v>
      </c>
      <c r="I7" s="56" t="s">
        <v>89</v>
      </c>
      <c r="J7" s="56" t="s">
        <v>150</v>
      </c>
      <c r="K7" s="38" t="s">
        <v>140</v>
      </c>
      <c r="L7" s="39">
        <v>2500000</v>
      </c>
      <c r="M7" s="32">
        <f t="shared" si="0"/>
        <v>2125000</v>
      </c>
      <c r="N7" s="40">
        <v>2020</v>
      </c>
      <c r="O7" s="41">
        <v>2024</v>
      </c>
      <c r="P7" s="42" t="s">
        <v>95</v>
      </c>
      <c r="Q7" s="43" t="s">
        <v>95</v>
      </c>
      <c r="R7" s="43" t="s">
        <v>95</v>
      </c>
      <c r="S7" s="41" t="s">
        <v>95</v>
      </c>
      <c r="T7" s="44"/>
      <c r="U7" s="44"/>
      <c r="V7" s="45" t="s">
        <v>95</v>
      </c>
      <c r="W7" s="45" t="s">
        <v>95</v>
      </c>
      <c r="X7" s="46"/>
      <c r="Y7" s="42" t="s">
        <v>135</v>
      </c>
      <c r="Z7" s="47" t="s">
        <v>138</v>
      </c>
    </row>
    <row r="8" spans="1:26" ht="109.5" customHeight="1" x14ac:dyDescent="0.3">
      <c r="A8" s="148">
        <v>4</v>
      </c>
      <c r="B8" s="561" t="s">
        <v>151</v>
      </c>
      <c r="C8" s="61" t="s">
        <v>149</v>
      </c>
      <c r="D8" s="61">
        <v>75027241</v>
      </c>
      <c r="E8" s="61">
        <v>102244278</v>
      </c>
      <c r="F8" s="62">
        <v>600138488</v>
      </c>
      <c r="G8" s="71" t="s">
        <v>141</v>
      </c>
      <c r="H8" s="56" t="s">
        <v>36</v>
      </c>
      <c r="I8" s="56" t="s">
        <v>89</v>
      </c>
      <c r="J8" s="56" t="s">
        <v>150</v>
      </c>
      <c r="K8" s="38" t="s">
        <v>142</v>
      </c>
      <c r="L8" s="39">
        <v>9000000</v>
      </c>
      <c r="M8" s="32">
        <v>0</v>
      </c>
      <c r="N8" s="40">
        <v>2021</v>
      </c>
      <c r="O8" s="41">
        <v>2024</v>
      </c>
      <c r="P8" s="42"/>
      <c r="Q8" s="43"/>
      <c r="R8" s="43"/>
      <c r="S8" s="41"/>
      <c r="T8" s="44"/>
      <c r="U8" s="44"/>
      <c r="V8" s="44"/>
      <c r="W8" s="44"/>
      <c r="X8" s="46"/>
      <c r="Y8" s="48" t="s">
        <v>143</v>
      </c>
      <c r="Z8" s="49"/>
    </row>
    <row r="9" spans="1:26" ht="109.5" customHeight="1" x14ac:dyDescent="0.3">
      <c r="A9" s="148">
        <v>5</v>
      </c>
      <c r="B9" s="561" t="s">
        <v>151</v>
      </c>
      <c r="C9" s="61" t="s">
        <v>149</v>
      </c>
      <c r="D9" s="61">
        <v>75027241</v>
      </c>
      <c r="E9" s="61">
        <v>102244278</v>
      </c>
      <c r="F9" s="62">
        <v>600138488</v>
      </c>
      <c r="G9" s="72" t="s">
        <v>144</v>
      </c>
      <c r="H9" s="56" t="s">
        <v>36</v>
      </c>
      <c r="I9" s="56" t="s">
        <v>89</v>
      </c>
      <c r="J9" s="56" t="s">
        <v>150</v>
      </c>
      <c r="K9" s="38" t="s">
        <v>145</v>
      </c>
      <c r="L9" s="39">
        <v>10000000</v>
      </c>
      <c r="M9" s="50">
        <f t="shared" si="0"/>
        <v>8500000</v>
      </c>
      <c r="N9" s="40">
        <v>2021</v>
      </c>
      <c r="O9" s="41">
        <v>2024</v>
      </c>
      <c r="P9" s="42"/>
      <c r="Q9" s="43" t="s">
        <v>95</v>
      </c>
      <c r="R9" s="43"/>
      <c r="S9" s="41"/>
      <c r="T9" s="44"/>
      <c r="U9" s="44"/>
      <c r="V9" s="45" t="s">
        <v>95</v>
      </c>
      <c r="W9" s="45" t="s">
        <v>95</v>
      </c>
      <c r="X9" s="51"/>
      <c r="Y9" s="48" t="s">
        <v>146</v>
      </c>
      <c r="Z9" s="49"/>
    </row>
    <row r="10" spans="1:26" ht="109.5" customHeight="1" thickBot="1" x14ac:dyDescent="0.35">
      <c r="A10" s="564">
        <v>6</v>
      </c>
      <c r="B10" s="562" t="s">
        <v>151</v>
      </c>
      <c r="C10" s="78" t="s">
        <v>149</v>
      </c>
      <c r="D10" s="78">
        <v>75027241</v>
      </c>
      <c r="E10" s="78">
        <v>102244278</v>
      </c>
      <c r="F10" s="79">
        <v>600138488</v>
      </c>
      <c r="G10" s="80" t="s">
        <v>147</v>
      </c>
      <c r="H10" s="81" t="s">
        <v>36</v>
      </c>
      <c r="I10" s="81" t="s">
        <v>89</v>
      </c>
      <c r="J10" s="81" t="s">
        <v>150</v>
      </c>
      <c r="K10" s="82" t="s">
        <v>148</v>
      </c>
      <c r="L10" s="83">
        <v>3000000</v>
      </c>
      <c r="M10" s="84">
        <f t="shared" si="0"/>
        <v>2550000</v>
      </c>
      <c r="N10" s="85">
        <v>2022</v>
      </c>
      <c r="O10" s="86">
        <v>2025</v>
      </c>
      <c r="P10" s="87"/>
      <c r="Q10" s="88" t="s">
        <v>95</v>
      </c>
      <c r="R10" s="88"/>
      <c r="S10" s="86"/>
      <c r="T10" s="89"/>
      <c r="U10" s="89"/>
      <c r="V10" s="90" t="s">
        <v>95</v>
      </c>
      <c r="W10" s="90" t="s">
        <v>95</v>
      </c>
      <c r="X10" s="91"/>
      <c r="Y10" s="87" t="s">
        <v>135</v>
      </c>
      <c r="Z10" s="92" t="s">
        <v>138</v>
      </c>
    </row>
    <row r="11" spans="1:26" ht="110.1" customHeight="1" x14ac:dyDescent="0.3">
      <c r="A11" s="147">
        <v>7</v>
      </c>
      <c r="B11" s="149" t="s">
        <v>165</v>
      </c>
      <c r="C11" s="58" t="s">
        <v>97</v>
      </c>
      <c r="D11" s="58">
        <v>70986479</v>
      </c>
      <c r="E11" s="58">
        <v>102232687</v>
      </c>
      <c r="F11" s="59">
        <v>60138089</v>
      </c>
      <c r="G11" s="70" t="s">
        <v>102</v>
      </c>
      <c r="H11" s="52" t="s">
        <v>36</v>
      </c>
      <c r="I11" s="52" t="s">
        <v>89</v>
      </c>
      <c r="J11" s="52" t="s">
        <v>98</v>
      </c>
      <c r="K11" s="150" t="s">
        <v>166</v>
      </c>
      <c r="L11" s="151">
        <v>500000</v>
      </c>
      <c r="M11" s="25">
        <f t="shared" ref="M11:M23" si="1">SUM(L11*0.85)</f>
        <v>425000</v>
      </c>
      <c r="N11" s="152">
        <v>2023</v>
      </c>
      <c r="O11" s="153">
        <v>2027</v>
      </c>
      <c r="P11" s="376"/>
      <c r="Q11" s="154" t="s">
        <v>95</v>
      </c>
      <c r="R11" s="179"/>
      <c r="S11" s="180"/>
      <c r="T11" s="155"/>
      <c r="U11" s="155"/>
      <c r="V11" s="155" t="s">
        <v>95</v>
      </c>
      <c r="W11" s="155" t="s">
        <v>95</v>
      </c>
      <c r="X11" s="377"/>
      <c r="Y11" s="156" t="s">
        <v>163</v>
      </c>
      <c r="Z11" s="119" t="s">
        <v>159</v>
      </c>
    </row>
    <row r="12" spans="1:26" ht="110.1" customHeight="1" x14ac:dyDescent="0.3">
      <c r="A12" s="148">
        <v>8</v>
      </c>
      <c r="B12" s="157" t="s">
        <v>165</v>
      </c>
      <c r="C12" s="61" t="s">
        <v>97</v>
      </c>
      <c r="D12" s="61">
        <v>70986479</v>
      </c>
      <c r="E12" s="61">
        <v>102232687</v>
      </c>
      <c r="F12" s="62">
        <v>60138089</v>
      </c>
      <c r="G12" s="73" t="s">
        <v>103</v>
      </c>
      <c r="H12" s="56" t="s">
        <v>36</v>
      </c>
      <c r="I12" s="56" t="s">
        <v>89</v>
      </c>
      <c r="J12" s="56" t="s">
        <v>98</v>
      </c>
      <c r="K12" s="158" t="s">
        <v>311</v>
      </c>
      <c r="L12" s="39" t="s">
        <v>104</v>
      </c>
      <c r="M12" s="32">
        <v>850000</v>
      </c>
      <c r="N12" s="42">
        <v>2023</v>
      </c>
      <c r="O12" s="50">
        <v>2027</v>
      </c>
      <c r="P12" s="42" t="s">
        <v>95</v>
      </c>
      <c r="Q12" s="43" t="s">
        <v>95</v>
      </c>
      <c r="R12" s="43" t="s">
        <v>95</v>
      </c>
      <c r="S12" s="50" t="s">
        <v>95</v>
      </c>
      <c r="T12" s="45"/>
      <c r="U12" s="45"/>
      <c r="V12" s="159" t="s">
        <v>95</v>
      </c>
      <c r="W12" s="159" t="s">
        <v>95</v>
      </c>
      <c r="X12" s="45" t="s">
        <v>95</v>
      </c>
      <c r="Y12" s="160" t="s">
        <v>163</v>
      </c>
      <c r="Z12" s="47" t="s">
        <v>159</v>
      </c>
    </row>
    <row r="13" spans="1:26" ht="110.1" customHeight="1" x14ac:dyDescent="0.3">
      <c r="A13" s="148">
        <v>9</v>
      </c>
      <c r="B13" s="378" t="s">
        <v>165</v>
      </c>
      <c r="C13" s="196" t="s">
        <v>97</v>
      </c>
      <c r="D13" s="196">
        <v>70986479</v>
      </c>
      <c r="E13" s="196">
        <v>102232687</v>
      </c>
      <c r="F13" s="379">
        <v>60138089</v>
      </c>
      <c r="G13" s="380" t="s">
        <v>105</v>
      </c>
      <c r="H13" s="199" t="s">
        <v>36</v>
      </c>
      <c r="I13" s="199" t="s">
        <v>89</v>
      </c>
      <c r="J13" s="199" t="s">
        <v>98</v>
      </c>
      <c r="K13" s="289" t="s">
        <v>167</v>
      </c>
      <c r="L13" s="201">
        <v>30000000</v>
      </c>
      <c r="M13" s="290">
        <f t="shared" si="1"/>
        <v>25500000</v>
      </c>
      <c r="N13" s="204">
        <v>2023</v>
      </c>
      <c r="O13" s="203">
        <v>2027</v>
      </c>
      <c r="P13" s="204" t="s">
        <v>95</v>
      </c>
      <c r="Q13" s="205" t="s">
        <v>95</v>
      </c>
      <c r="R13" s="205" t="s">
        <v>95</v>
      </c>
      <c r="S13" s="203" t="s">
        <v>95</v>
      </c>
      <c r="T13" s="206"/>
      <c r="U13" s="206"/>
      <c r="V13" s="291" t="s">
        <v>95</v>
      </c>
      <c r="W13" s="291" t="s">
        <v>95</v>
      </c>
      <c r="X13" s="206" t="s">
        <v>95</v>
      </c>
      <c r="Y13" s="381" t="s">
        <v>163</v>
      </c>
      <c r="Z13" s="382" t="s">
        <v>163</v>
      </c>
    </row>
    <row r="14" spans="1:26" ht="110.1" customHeight="1" x14ac:dyDescent="0.3">
      <c r="A14" s="148">
        <v>10</v>
      </c>
      <c r="B14" s="157" t="s">
        <v>165</v>
      </c>
      <c r="C14" s="61" t="s">
        <v>97</v>
      </c>
      <c r="D14" s="61">
        <v>70986479</v>
      </c>
      <c r="E14" s="61">
        <v>102232687</v>
      </c>
      <c r="F14" s="62">
        <v>60138089</v>
      </c>
      <c r="G14" s="73" t="s">
        <v>312</v>
      </c>
      <c r="H14" s="56" t="s">
        <v>36</v>
      </c>
      <c r="I14" s="56" t="s">
        <v>89</v>
      </c>
      <c r="J14" s="56" t="s">
        <v>98</v>
      </c>
      <c r="K14" s="161" t="s">
        <v>168</v>
      </c>
      <c r="L14" s="39">
        <v>8000000</v>
      </c>
      <c r="M14" s="32">
        <f t="shared" si="1"/>
        <v>6800000</v>
      </c>
      <c r="N14" s="42">
        <v>2023</v>
      </c>
      <c r="O14" s="50">
        <v>2027</v>
      </c>
      <c r="P14" s="204"/>
      <c r="Q14" s="43" t="s">
        <v>95</v>
      </c>
      <c r="R14" s="43" t="s">
        <v>95</v>
      </c>
      <c r="S14" s="50" t="s">
        <v>95</v>
      </c>
      <c r="T14" s="45"/>
      <c r="U14" s="45"/>
      <c r="V14" s="159" t="s">
        <v>95</v>
      </c>
      <c r="W14" s="159" t="s">
        <v>95</v>
      </c>
      <c r="X14" s="206"/>
      <c r="Y14" s="160" t="s">
        <v>169</v>
      </c>
      <c r="Z14" s="47" t="s">
        <v>163</v>
      </c>
    </row>
    <row r="15" spans="1:26" ht="110.1" customHeight="1" x14ac:dyDescent="0.3">
      <c r="A15" s="148">
        <v>11</v>
      </c>
      <c r="B15" s="157" t="s">
        <v>165</v>
      </c>
      <c r="C15" s="61" t="s">
        <v>97</v>
      </c>
      <c r="D15" s="61">
        <v>70986479</v>
      </c>
      <c r="E15" s="61">
        <v>102232687</v>
      </c>
      <c r="F15" s="62">
        <v>60138089</v>
      </c>
      <c r="G15" s="73" t="s">
        <v>356</v>
      </c>
      <c r="H15" s="56" t="s">
        <v>36</v>
      </c>
      <c r="I15" s="56" t="s">
        <v>89</v>
      </c>
      <c r="J15" s="56" t="s">
        <v>98</v>
      </c>
      <c r="K15" s="161" t="s">
        <v>313</v>
      </c>
      <c r="L15" s="39">
        <v>14000000</v>
      </c>
      <c r="M15" s="32">
        <f t="shared" si="1"/>
        <v>11900000</v>
      </c>
      <c r="N15" s="42">
        <v>2023</v>
      </c>
      <c r="O15" s="50">
        <v>2027</v>
      </c>
      <c r="P15" s="204"/>
      <c r="Q15" s="43" t="s">
        <v>95</v>
      </c>
      <c r="R15" s="205"/>
      <c r="S15" s="203"/>
      <c r="T15" s="45"/>
      <c r="U15" s="45"/>
      <c r="V15" s="159" t="s">
        <v>95</v>
      </c>
      <c r="W15" s="159" t="s">
        <v>95</v>
      </c>
      <c r="X15" s="206"/>
      <c r="Y15" s="160" t="s">
        <v>163</v>
      </c>
      <c r="Z15" s="47" t="s">
        <v>163</v>
      </c>
    </row>
    <row r="16" spans="1:26" ht="110.1" customHeight="1" x14ac:dyDescent="0.3">
      <c r="A16" s="148">
        <v>12</v>
      </c>
      <c r="B16" s="157" t="s">
        <v>165</v>
      </c>
      <c r="C16" s="61" t="s">
        <v>97</v>
      </c>
      <c r="D16" s="61">
        <v>70986479</v>
      </c>
      <c r="E16" s="61">
        <v>102232687</v>
      </c>
      <c r="F16" s="62">
        <v>60138089</v>
      </c>
      <c r="G16" s="73" t="s">
        <v>357</v>
      </c>
      <c r="H16" s="56" t="s">
        <v>36</v>
      </c>
      <c r="I16" s="56" t="s">
        <v>89</v>
      </c>
      <c r="J16" s="56" t="s">
        <v>98</v>
      </c>
      <c r="K16" s="161" t="s">
        <v>314</v>
      </c>
      <c r="L16" s="39">
        <v>2000000</v>
      </c>
      <c r="M16" s="32">
        <f t="shared" si="1"/>
        <v>1700000</v>
      </c>
      <c r="N16" s="42">
        <v>2023</v>
      </c>
      <c r="O16" s="50">
        <v>2027</v>
      </c>
      <c r="P16" s="204"/>
      <c r="Q16" s="205"/>
      <c r="R16" s="205"/>
      <c r="S16" s="203"/>
      <c r="T16" s="206"/>
      <c r="U16" s="206"/>
      <c r="V16" s="291"/>
      <c r="W16" s="159" t="s">
        <v>95</v>
      </c>
      <c r="X16" s="45"/>
      <c r="Y16" s="160" t="s">
        <v>170</v>
      </c>
      <c r="Z16" s="47" t="s">
        <v>159</v>
      </c>
    </row>
    <row r="17" spans="1:26" s="357" customFormat="1" ht="110.1" customHeight="1" x14ac:dyDescent="0.3">
      <c r="A17" s="148">
        <v>13</v>
      </c>
      <c r="B17" s="435" t="s">
        <v>165</v>
      </c>
      <c r="C17" s="429" t="s">
        <v>97</v>
      </c>
      <c r="D17" s="429">
        <v>70986479</v>
      </c>
      <c r="E17" s="429">
        <v>102232687</v>
      </c>
      <c r="F17" s="436">
        <v>60138089</v>
      </c>
      <c r="G17" s="437" t="s">
        <v>106</v>
      </c>
      <c r="H17" s="430" t="s">
        <v>36</v>
      </c>
      <c r="I17" s="430" t="s">
        <v>89</v>
      </c>
      <c r="J17" s="430" t="s">
        <v>98</v>
      </c>
      <c r="K17" s="438" t="s">
        <v>400</v>
      </c>
      <c r="L17" s="439">
        <v>5000000</v>
      </c>
      <c r="M17" s="432">
        <f t="shared" si="1"/>
        <v>4250000</v>
      </c>
      <c r="N17" s="433">
        <v>2023</v>
      </c>
      <c r="O17" s="434">
        <v>2027</v>
      </c>
      <c r="P17" s="204"/>
      <c r="Q17" s="440" t="s">
        <v>95</v>
      </c>
      <c r="R17" s="205"/>
      <c r="S17" s="203"/>
      <c r="T17" s="206"/>
      <c r="U17" s="206"/>
      <c r="V17" s="206"/>
      <c r="W17" s="206"/>
      <c r="X17" s="206"/>
      <c r="Y17" s="160" t="s">
        <v>169</v>
      </c>
      <c r="Z17" s="47" t="s">
        <v>163</v>
      </c>
    </row>
    <row r="18" spans="1:26" ht="110.1" customHeight="1" x14ac:dyDescent="0.3">
      <c r="A18" s="148">
        <v>14</v>
      </c>
      <c r="B18" s="445" t="s">
        <v>165</v>
      </c>
      <c r="C18" s="446" t="s">
        <v>97</v>
      </c>
      <c r="D18" s="446">
        <v>70986479</v>
      </c>
      <c r="E18" s="446">
        <v>102232687</v>
      </c>
      <c r="F18" s="447">
        <v>60138089</v>
      </c>
      <c r="G18" s="448" t="s">
        <v>107</v>
      </c>
      <c r="H18" s="449" t="s">
        <v>36</v>
      </c>
      <c r="I18" s="449" t="s">
        <v>89</v>
      </c>
      <c r="J18" s="449" t="s">
        <v>98</v>
      </c>
      <c r="K18" s="450" t="s">
        <v>315</v>
      </c>
      <c r="L18" s="451">
        <v>2000000</v>
      </c>
      <c r="M18" s="452">
        <f t="shared" si="1"/>
        <v>1700000</v>
      </c>
      <c r="N18" s="441">
        <v>2023</v>
      </c>
      <c r="O18" s="443">
        <v>2027</v>
      </c>
      <c r="P18" s="441" t="s">
        <v>95</v>
      </c>
      <c r="Q18" s="442" t="s">
        <v>95</v>
      </c>
      <c r="R18" s="442" t="s">
        <v>95</v>
      </c>
      <c r="S18" s="443" t="s">
        <v>95</v>
      </c>
      <c r="T18" s="444"/>
      <c r="U18" s="444"/>
      <c r="V18" s="444" t="s">
        <v>95</v>
      </c>
      <c r="W18" s="444" t="s">
        <v>95</v>
      </c>
      <c r="X18" s="444" t="s">
        <v>95</v>
      </c>
      <c r="Y18" s="453" t="s">
        <v>170</v>
      </c>
      <c r="Z18" s="454" t="s">
        <v>159</v>
      </c>
    </row>
    <row r="19" spans="1:26" ht="110.1" customHeight="1" x14ac:dyDescent="0.3">
      <c r="A19" s="148">
        <v>15</v>
      </c>
      <c r="B19" s="157" t="s">
        <v>165</v>
      </c>
      <c r="C19" s="61" t="s">
        <v>97</v>
      </c>
      <c r="D19" s="61">
        <v>70986479</v>
      </c>
      <c r="E19" s="61">
        <v>102232687</v>
      </c>
      <c r="F19" s="62">
        <v>60138089</v>
      </c>
      <c r="G19" s="162" t="s">
        <v>316</v>
      </c>
      <c r="H19" s="56" t="s">
        <v>36</v>
      </c>
      <c r="I19" s="56" t="s">
        <v>89</v>
      </c>
      <c r="J19" s="56" t="s">
        <v>98</v>
      </c>
      <c r="K19" s="163" t="s">
        <v>317</v>
      </c>
      <c r="L19" s="39">
        <v>5000000</v>
      </c>
      <c r="M19" s="32">
        <f t="shared" si="1"/>
        <v>4250000</v>
      </c>
      <c r="N19" s="42">
        <v>2023</v>
      </c>
      <c r="O19" s="50">
        <v>2027</v>
      </c>
      <c r="P19" s="204"/>
      <c r="Q19" s="205"/>
      <c r="R19" s="205"/>
      <c r="S19" s="203"/>
      <c r="T19" s="45"/>
      <c r="U19" s="45"/>
      <c r="V19" s="45" t="s">
        <v>95</v>
      </c>
      <c r="W19" s="45" t="s">
        <v>95</v>
      </c>
      <c r="X19" s="206"/>
      <c r="Y19" s="48" t="s">
        <v>170</v>
      </c>
      <c r="Z19" s="47" t="s">
        <v>159</v>
      </c>
    </row>
    <row r="20" spans="1:26" ht="110.1" customHeight="1" x14ac:dyDescent="0.3">
      <c r="A20" s="148">
        <v>16</v>
      </c>
      <c r="B20" s="157" t="s">
        <v>165</v>
      </c>
      <c r="C20" s="61" t="s">
        <v>97</v>
      </c>
      <c r="D20" s="61">
        <v>70986479</v>
      </c>
      <c r="E20" s="61">
        <v>102232687</v>
      </c>
      <c r="F20" s="62">
        <v>60138089</v>
      </c>
      <c r="G20" s="162" t="s">
        <v>105</v>
      </c>
      <c r="H20" s="56" t="s">
        <v>36</v>
      </c>
      <c r="I20" s="56" t="s">
        <v>89</v>
      </c>
      <c r="J20" s="56" t="s">
        <v>98</v>
      </c>
      <c r="K20" s="163" t="s">
        <v>318</v>
      </c>
      <c r="L20" s="39">
        <v>30000000</v>
      </c>
      <c r="M20" s="32">
        <f t="shared" si="1"/>
        <v>25500000</v>
      </c>
      <c r="N20" s="42">
        <v>2023</v>
      </c>
      <c r="O20" s="50">
        <v>2027</v>
      </c>
      <c r="P20" s="42" t="s">
        <v>95</v>
      </c>
      <c r="Q20" s="43" t="s">
        <v>95</v>
      </c>
      <c r="R20" s="43" t="s">
        <v>95</v>
      </c>
      <c r="S20" s="50" t="s">
        <v>95</v>
      </c>
      <c r="T20" s="45"/>
      <c r="U20" s="45"/>
      <c r="V20" s="45" t="s">
        <v>95</v>
      </c>
      <c r="W20" s="45" t="s">
        <v>95</v>
      </c>
      <c r="X20" s="45" t="s">
        <v>95</v>
      </c>
      <c r="Y20" s="48" t="s">
        <v>163</v>
      </c>
      <c r="Z20" s="47" t="s">
        <v>163</v>
      </c>
    </row>
    <row r="21" spans="1:26" ht="110.1" customHeight="1" x14ac:dyDescent="0.3">
      <c r="A21" s="148">
        <v>17</v>
      </c>
      <c r="B21" s="157" t="s">
        <v>165</v>
      </c>
      <c r="C21" s="61" t="s">
        <v>97</v>
      </c>
      <c r="D21" s="61">
        <v>70986479</v>
      </c>
      <c r="E21" s="61">
        <v>102232687</v>
      </c>
      <c r="F21" s="62">
        <v>60138089</v>
      </c>
      <c r="G21" s="162" t="s">
        <v>319</v>
      </c>
      <c r="H21" s="56" t="s">
        <v>36</v>
      </c>
      <c r="I21" s="56" t="s">
        <v>89</v>
      </c>
      <c r="J21" s="56" t="s">
        <v>98</v>
      </c>
      <c r="K21" s="163" t="s">
        <v>320</v>
      </c>
      <c r="L21" s="39">
        <v>20000000</v>
      </c>
      <c r="M21" s="32">
        <f t="shared" si="1"/>
        <v>17000000</v>
      </c>
      <c r="N21" s="42">
        <v>2023</v>
      </c>
      <c r="O21" s="50">
        <v>2027</v>
      </c>
      <c r="P21" s="204"/>
      <c r="Q21" s="205"/>
      <c r="R21" s="205"/>
      <c r="S21" s="203"/>
      <c r="T21" s="45"/>
      <c r="U21" s="45"/>
      <c r="V21" s="45" t="s">
        <v>95</v>
      </c>
      <c r="W21" s="45" t="s">
        <v>95</v>
      </c>
      <c r="X21" s="45" t="s">
        <v>95</v>
      </c>
      <c r="Y21" s="48" t="s">
        <v>163</v>
      </c>
      <c r="Z21" s="47" t="s">
        <v>163</v>
      </c>
    </row>
    <row r="22" spans="1:26" ht="110.1" customHeight="1" x14ac:dyDescent="0.3">
      <c r="A22" s="148">
        <v>18</v>
      </c>
      <c r="B22" s="157" t="s">
        <v>165</v>
      </c>
      <c r="C22" s="61" t="s">
        <v>97</v>
      </c>
      <c r="D22" s="61">
        <v>70986479</v>
      </c>
      <c r="E22" s="61">
        <v>102232687</v>
      </c>
      <c r="F22" s="62">
        <v>60138089</v>
      </c>
      <c r="G22" s="162" t="s">
        <v>321</v>
      </c>
      <c r="H22" s="56" t="s">
        <v>36</v>
      </c>
      <c r="I22" s="56" t="s">
        <v>89</v>
      </c>
      <c r="J22" s="56" t="s">
        <v>98</v>
      </c>
      <c r="K22" s="163" t="s">
        <v>322</v>
      </c>
      <c r="L22" s="39">
        <v>3000000</v>
      </c>
      <c r="M22" s="32">
        <f t="shared" si="1"/>
        <v>2550000</v>
      </c>
      <c r="N22" s="42">
        <v>2023</v>
      </c>
      <c r="O22" s="50">
        <v>2027</v>
      </c>
      <c r="P22" s="204"/>
      <c r="Q22" s="205"/>
      <c r="R22" s="205"/>
      <c r="S22" s="203"/>
      <c r="T22" s="45"/>
      <c r="U22" s="45"/>
      <c r="V22" s="45" t="s">
        <v>95</v>
      </c>
      <c r="W22" s="45" t="s">
        <v>95</v>
      </c>
      <c r="X22" s="206"/>
      <c r="Y22" s="48" t="s">
        <v>163</v>
      </c>
      <c r="Z22" s="47" t="s">
        <v>163</v>
      </c>
    </row>
    <row r="23" spans="1:26" ht="110.1" customHeight="1" x14ac:dyDescent="0.3">
      <c r="A23" s="148">
        <v>19</v>
      </c>
      <c r="B23" s="157" t="s">
        <v>165</v>
      </c>
      <c r="C23" s="61" t="s">
        <v>97</v>
      </c>
      <c r="D23" s="61">
        <v>70986479</v>
      </c>
      <c r="E23" s="61">
        <v>102232687</v>
      </c>
      <c r="F23" s="62">
        <v>60138089</v>
      </c>
      <c r="G23" s="162" t="s">
        <v>323</v>
      </c>
      <c r="H23" s="56" t="s">
        <v>36</v>
      </c>
      <c r="I23" s="56" t="s">
        <v>89</v>
      </c>
      <c r="J23" s="56" t="s">
        <v>98</v>
      </c>
      <c r="K23" s="163" t="s">
        <v>324</v>
      </c>
      <c r="L23" s="39">
        <v>10000000</v>
      </c>
      <c r="M23" s="32">
        <f t="shared" si="1"/>
        <v>8500000</v>
      </c>
      <c r="N23" s="42">
        <v>2023</v>
      </c>
      <c r="O23" s="50">
        <v>2027</v>
      </c>
      <c r="P23" s="42" t="s">
        <v>95</v>
      </c>
      <c r="Q23" s="43" t="s">
        <v>95</v>
      </c>
      <c r="R23" s="43" t="s">
        <v>95</v>
      </c>
      <c r="S23" s="50" t="s">
        <v>95</v>
      </c>
      <c r="T23" s="45"/>
      <c r="U23" s="45"/>
      <c r="V23" s="45" t="s">
        <v>95</v>
      </c>
      <c r="W23" s="45" t="s">
        <v>95</v>
      </c>
      <c r="X23" s="45" t="s">
        <v>95</v>
      </c>
      <c r="Y23" s="48" t="s">
        <v>163</v>
      </c>
      <c r="Z23" s="47" t="s">
        <v>163</v>
      </c>
    </row>
    <row r="24" spans="1:26" ht="110.1" customHeight="1" thickBot="1" x14ac:dyDescent="0.35">
      <c r="A24" s="564">
        <v>20</v>
      </c>
      <c r="B24" s="563" t="s">
        <v>165</v>
      </c>
      <c r="C24" s="122" t="s">
        <v>97</v>
      </c>
      <c r="D24" s="122">
        <v>70986479</v>
      </c>
      <c r="E24" s="122">
        <v>102232687</v>
      </c>
      <c r="F24" s="123">
        <v>60138089</v>
      </c>
      <c r="G24" s="383" t="s">
        <v>366</v>
      </c>
      <c r="H24" s="125" t="s">
        <v>36</v>
      </c>
      <c r="I24" s="125" t="s">
        <v>89</v>
      </c>
      <c r="J24" s="125" t="s">
        <v>98</v>
      </c>
      <c r="K24" s="384" t="s">
        <v>368</v>
      </c>
      <c r="L24" s="167">
        <v>5000000</v>
      </c>
      <c r="M24" s="168">
        <f t="shared" ref="M24" si="2">L24/100*85</f>
        <v>4250000</v>
      </c>
      <c r="N24" s="169">
        <v>2024</v>
      </c>
      <c r="O24" s="170">
        <v>2027</v>
      </c>
      <c r="P24" s="169" t="s">
        <v>95</v>
      </c>
      <c r="Q24" s="171" t="s">
        <v>95</v>
      </c>
      <c r="R24" s="171" t="s">
        <v>95</v>
      </c>
      <c r="S24" s="170" t="s">
        <v>95</v>
      </c>
      <c r="T24" s="172"/>
      <c r="U24" s="172" t="s">
        <v>95</v>
      </c>
      <c r="V24" s="172" t="s">
        <v>95</v>
      </c>
      <c r="W24" s="172" t="s">
        <v>95</v>
      </c>
      <c r="X24" s="172" t="s">
        <v>95</v>
      </c>
      <c r="Y24" s="128" t="s">
        <v>163</v>
      </c>
      <c r="Z24" s="129" t="s">
        <v>163</v>
      </c>
    </row>
    <row r="25" spans="1:26" ht="134.25" customHeight="1" x14ac:dyDescent="0.3">
      <c r="A25" s="147">
        <v>21</v>
      </c>
      <c r="B25" s="565" t="s">
        <v>171</v>
      </c>
      <c r="C25" s="173" t="s">
        <v>172</v>
      </c>
      <c r="D25" s="173">
        <v>75027704</v>
      </c>
      <c r="E25" s="173">
        <v>10232733</v>
      </c>
      <c r="F25" s="174">
        <v>600138097</v>
      </c>
      <c r="G25" s="175" t="s">
        <v>175</v>
      </c>
      <c r="H25" s="176" t="s">
        <v>36</v>
      </c>
      <c r="I25" s="176" t="s">
        <v>89</v>
      </c>
      <c r="J25" s="176" t="s">
        <v>174</v>
      </c>
      <c r="K25" s="177" t="s">
        <v>176</v>
      </c>
      <c r="L25" s="178">
        <v>30000000</v>
      </c>
      <c r="M25" s="556">
        <f>SUM(L25/100*85)</f>
        <v>25500000</v>
      </c>
      <c r="N25" s="376">
        <v>2021</v>
      </c>
      <c r="O25" s="180">
        <v>2024</v>
      </c>
      <c r="P25" s="181" t="s">
        <v>95</v>
      </c>
      <c r="Q25" s="182" t="s">
        <v>95</v>
      </c>
      <c r="R25" s="182" t="s">
        <v>95</v>
      </c>
      <c r="S25" s="183" t="s">
        <v>95</v>
      </c>
      <c r="T25" s="184"/>
      <c r="U25" s="550"/>
      <c r="V25" s="184"/>
      <c r="W25" s="184"/>
      <c r="X25" s="184" t="s">
        <v>95</v>
      </c>
      <c r="Y25" s="185" t="s">
        <v>177</v>
      </c>
      <c r="Z25" s="180" t="s">
        <v>120</v>
      </c>
    </row>
    <row r="26" spans="1:26" ht="134.25" customHeight="1" x14ac:dyDescent="0.3">
      <c r="A26" s="148">
        <v>22</v>
      </c>
      <c r="B26" s="157" t="s">
        <v>171</v>
      </c>
      <c r="C26" s="61" t="s">
        <v>172</v>
      </c>
      <c r="D26" s="61">
        <v>75027704</v>
      </c>
      <c r="E26" s="61">
        <v>10232733</v>
      </c>
      <c r="F26" s="69">
        <v>600138097</v>
      </c>
      <c r="G26" s="71" t="s">
        <v>328</v>
      </c>
      <c r="H26" s="73" t="s">
        <v>36</v>
      </c>
      <c r="I26" s="73" t="s">
        <v>89</v>
      </c>
      <c r="J26" s="73" t="s">
        <v>174</v>
      </c>
      <c r="K26" s="186" t="s">
        <v>358</v>
      </c>
      <c r="L26" s="39">
        <v>50000000</v>
      </c>
      <c r="M26" s="557">
        <f>SUM(L26/100*85)</f>
        <v>42500000</v>
      </c>
      <c r="N26" s="42">
        <v>2023</v>
      </c>
      <c r="O26" s="50">
        <v>2024</v>
      </c>
      <c r="P26" s="188" t="s">
        <v>95</v>
      </c>
      <c r="Q26" s="189" t="s">
        <v>95</v>
      </c>
      <c r="R26" s="189" t="s">
        <v>95</v>
      </c>
      <c r="S26" s="190" t="s">
        <v>95</v>
      </c>
      <c r="T26" s="191"/>
      <c r="U26" s="551"/>
      <c r="V26" s="191"/>
      <c r="W26" s="191"/>
      <c r="X26" s="191" t="s">
        <v>95</v>
      </c>
      <c r="Y26" s="192" t="s">
        <v>177</v>
      </c>
      <c r="Z26" s="50" t="s">
        <v>327</v>
      </c>
    </row>
    <row r="27" spans="1:26" ht="119.25" customHeight="1" x14ac:dyDescent="0.3">
      <c r="A27" s="148">
        <v>23</v>
      </c>
      <c r="B27" s="157" t="s">
        <v>171</v>
      </c>
      <c r="C27" s="61" t="s">
        <v>172</v>
      </c>
      <c r="D27" s="61">
        <v>75027704</v>
      </c>
      <c r="E27" s="61">
        <v>10232733</v>
      </c>
      <c r="F27" s="69">
        <v>600138097</v>
      </c>
      <c r="G27" s="72" t="s">
        <v>178</v>
      </c>
      <c r="H27" s="73" t="s">
        <v>36</v>
      </c>
      <c r="I27" s="73" t="s">
        <v>89</v>
      </c>
      <c r="J27" s="73" t="s">
        <v>174</v>
      </c>
      <c r="K27" s="95" t="s">
        <v>178</v>
      </c>
      <c r="L27" s="39">
        <v>30000000</v>
      </c>
      <c r="M27" s="557">
        <f>SUM(L27/100)*85</f>
        <v>25500000</v>
      </c>
      <c r="N27" s="42">
        <v>2021</v>
      </c>
      <c r="O27" s="50">
        <v>2024</v>
      </c>
      <c r="P27" s="535"/>
      <c r="Q27" s="536"/>
      <c r="R27" s="536"/>
      <c r="S27" s="537"/>
      <c r="T27" s="538"/>
      <c r="U27" s="552"/>
      <c r="V27" s="538"/>
      <c r="W27" s="538"/>
      <c r="X27" s="538"/>
      <c r="Y27" s="192" t="s">
        <v>177</v>
      </c>
      <c r="Z27" s="50" t="s">
        <v>120</v>
      </c>
    </row>
    <row r="28" spans="1:26" s="359" customFormat="1" ht="60" customHeight="1" thickBot="1" x14ac:dyDescent="0.35">
      <c r="A28" s="564">
        <v>24</v>
      </c>
      <c r="B28" s="545" t="s">
        <v>401</v>
      </c>
      <c r="C28" s="539" t="s">
        <v>172</v>
      </c>
      <c r="D28" s="540"/>
      <c r="E28" s="540"/>
      <c r="F28" s="543"/>
      <c r="G28" s="544" t="s">
        <v>403</v>
      </c>
      <c r="H28" s="544" t="s">
        <v>36</v>
      </c>
      <c r="I28" s="546" t="s">
        <v>89</v>
      </c>
      <c r="J28" s="547" t="s">
        <v>174</v>
      </c>
      <c r="K28" s="548" t="s">
        <v>404</v>
      </c>
      <c r="L28" s="549">
        <v>221000000</v>
      </c>
      <c r="M28" s="558">
        <f>L28*0.85</f>
        <v>187850000</v>
      </c>
      <c r="N28" s="542">
        <v>2026</v>
      </c>
      <c r="O28" s="541">
        <v>2027</v>
      </c>
      <c r="P28" s="542" t="s">
        <v>95</v>
      </c>
      <c r="Q28" s="539" t="s">
        <v>95</v>
      </c>
      <c r="R28" s="539" t="s">
        <v>95</v>
      </c>
      <c r="S28" s="541" t="s">
        <v>95</v>
      </c>
      <c r="T28" s="547"/>
      <c r="U28" s="553" t="s">
        <v>95</v>
      </c>
      <c r="V28" s="554" t="s">
        <v>95</v>
      </c>
      <c r="W28" s="547" t="s">
        <v>95</v>
      </c>
      <c r="X28" s="555" t="s">
        <v>95</v>
      </c>
      <c r="Y28" s="545" t="s">
        <v>402</v>
      </c>
      <c r="Z28" s="541" t="s">
        <v>120</v>
      </c>
    </row>
    <row r="29" spans="1:26" ht="120.75" customHeight="1" x14ac:dyDescent="0.3">
      <c r="A29" s="147">
        <v>25</v>
      </c>
      <c r="B29" s="149" t="s">
        <v>236</v>
      </c>
      <c r="C29" s="58" t="s">
        <v>179</v>
      </c>
      <c r="D29" s="58">
        <v>60336251</v>
      </c>
      <c r="E29" s="58">
        <v>102244022</v>
      </c>
      <c r="F29" s="67">
        <v>600138437</v>
      </c>
      <c r="G29" s="70" t="s">
        <v>180</v>
      </c>
      <c r="H29" s="52" t="s">
        <v>36</v>
      </c>
      <c r="I29" s="52" t="s">
        <v>89</v>
      </c>
      <c r="J29" s="52" t="s">
        <v>89</v>
      </c>
      <c r="K29" s="521" t="s">
        <v>180</v>
      </c>
      <c r="L29" s="24">
        <v>4500000</v>
      </c>
      <c r="M29" s="25">
        <f>SUM(L29/100)*85</f>
        <v>3825000</v>
      </c>
      <c r="N29" s="26">
        <v>2017</v>
      </c>
      <c r="O29" s="30">
        <v>2024</v>
      </c>
      <c r="P29" s="28"/>
      <c r="Q29" s="29"/>
      <c r="R29" s="29"/>
      <c r="S29" s="27"/>
      <c r="T29" s="425"/>
      <c r="U29" s="425"/>
      <c r="V29" s="425"/>
      <c r="W29" s="425"/>
      <c r="X29" s="424"/>
      <c r="Y29" s="53" t="s">
        <v>181</v>
      </c>
      <c r="Z29" s="522" t="s">
        <v>182</v>
      </c>
    </row>
    <row r="30" spans="1:26" ht="120.75" customHeight="1" x14ac:dyDescent="0.3">
      <c r="A30" s="148">
        <v>26</v>
      </c>
      <c r="B30" s="157" t="s">
        <v>236</v>
      </c>
      <c r="C30" s="61" t="s">
        <v>179</v>
      </c>
      <c r="D30" s="61">
        <v>60336251</v>
      </c>
      <c r="E30" s="61">
        <v>102244022</v>
      </c>
      <c r="F30" s="69">
        <v>600138437</v>
      </c>
      <c r="G30" s="71" t="s">
        <v>392</v>
      </c>
      <c r="H30" s="56" t="s">
        <v>36</v>
      </c>
      <c r="I30" s="56" t="s">
        <v>89</v>
      </c>
      <c r="J30" s="56" t="s">
        <v>89</v>
      </c>
      <c r="K30" s="31" t="s">
        <v>392</v>
      </c>
      <c r="L30" s="426">
        <v>1600000</v>
      </c>
      <c r="M30" s="32">
        <f t="shared" ref="M30:M31" si="3">SUM(L30/100)*85</f>
        <v>1360000</v>
      </c>
      <c r="N30" s="33">
        <v>2022</v>
      </c>
      <c r="O30" s="428">
        <v>2024</v>
      </c>
      <c r="P30" s="427"/>
      <c r="Q30" s="35"/>
      <c r="R30" s="35"/>
      <c r="S30" s="34"/>
      <c r="T30" s="36"/>
      <c r="U30" s="36"/>
      <c r="V30" s="36"/>
      <c r="W30" s="36"/>
      <c r="X30" s="37"/>
      <c r="Y30" s="93" t="s">
        <v>135</v>
      </c>
      <c r="Z30" s="94" t="s">
        <v>182</v>
      </c>
    </row>
    <row r="31" spans="1:26" ht="120.75" customHeight="1" x14ac:dyDescent="0.3">
      <c r="A31" s="148">
        <v>27</v>
      </c>
      <c r="B31" s="157" t="s">
        <v>236</v>
      </c>
      <c r="C31" s="61" t="s">
        <v>179</v>
      </c>
      <c r="D31" s="61">
        <v>60336251</v>
      </c>
      <c r="E31" s="61">
        <v>102244022</v>
      </c>
      <c r="F31" s="69">
        <v>600138437</v>
      </c>
      <c r="G31" s="72" t="s">
        <v>183</v>
      </c>
      <c r="H31" s="56" t="s">
        <v>36</v>
      </c>
      <c r="I31" s="56" t="s">
        <v>89</v>
      </c>
      <c r="J31" s="56" t="s">
        <v>89</v>
      </c>
      <c r="K31" s="95" t="s">
        <v>183</v>
      </c>
      <c r="L31" s="39">
        <v>6000000</v>
      </c>
      <c r="M31" s="32">
        <f t="shared" si="3"/>
        <v>5100000</v>
      </c>
      <c r="N31" s="40">
        <v>2024</v>
      </c>
      <c r="O31" s="50">
        <v>2025</v>
      </c>
      <c r="P31" s="42"/>
      <c r="Q31" s="43"/>
      <c r="R31" s="43"/>
      <c r="S31" s="50"/>
      <c r="T31" s="45"/>
      <c r="U31" s="45"/>
      <c r="V31" s="45"/>
      <c r="W31" s="45"/>
      <c r="X31" s="45" t="s">
        <v>95</v>
      </c>
      <c r="Y31" s="54" t="s">
        <v>135</v>
      </c>
      <c r="Z31" s="55" t="s">
        <v>184</v>
      </c>
    </row>
    <row r="32" spans="1:26" ht="120.75" customHeight="1" x14ac:dyDescent="0.3">
      <c r="A32" s="148">
        <v>28</v>
      </c>
      <c r="B32" s="157" t="s">
        <v>236</v>
      </c>
      <c r="C32" s="61" t="s">
        <v>179</v>
      </c>
      <c r="D32" s="61">
        <v>60336251</v>
      </c>
      <c r="E32" s="61">
        <v>102244022</v>
      </c>
      <c r="F32" s="69">
        <v>600138437</v>
      </c>
      <c r="G32" s="73" t="s">
        <v>185</v>
      </c>
      <c r="H32" s="56" t="s">
        <v>36</v>
      </c>
      <c r="I32" s="56" t="s">
        <v>89</v>
      </c>
      <c r="J32" s="56" t="s">
        <v>89</v>
      </c>
      <c r="K32" s="76" t="s">
        <v>359</v>
      </c>
      <c r="L32" s="39">
        <v>200000</v>
      </c>
      <c r="M32" s="32">
        <f t="shared" ref="M32:M56" si="4">SUM(L32/100)*85</f>
        <v>170000</v>
      </c>
      <c r="N32" s="40">
        <v>2017</v>
      </c>
      <c r="O32" s="50">
        <v>2024</v>
      </c>
      <c r="P32" s="42"/>
      <c r="Q32" s="43"/>
      <c r="R32" s="43"/>
      <c r="S32" s="50"/>
      <c r="T32" s="45"/>
      <c r="U32" s="45"/>
      <c r="V32" s="45"/>
      <c r="W32" s="45"/>
      <c r="X32" s="45"/>
      <c r="Y32" s="57" t="s">
        <v>186</v>
      </c>
      <c r="Z32" s="55" t="s">
        <v>182</v>
      </c>
    </row>
    <row r="33" spans="1:26" ht="120.75" customHeight="1" x14ac:dyDescent="0.3">
      <c r="A33" s="148">
        <v>29</v>
      </c>
      <c r="B33" s="157" t="s">
        <v>236</v>
      </c>
      <c r="C33" s="61" t="s">
        <v>179</v>
      </c>
      <c r="D33" s="61">
        <v>60336251</v>
      </c>
      <c r="E33" s="61">
        <v>102244022</v>
      </c>
      <c r="F33" s="69">
        <v>600138437</v>
      </c>
      <c r="G33" s="73" t="s">
        <v>374</v>
      </c>
      <c r="H33" s="56" t="s">
        <v>36</v>
      </c>
      <c r="I33" s="56" t="s">
        <v>89</v>
      </c>
      <c r="J33" s="56" t="s">
        <v>89</v>
      </c>
      <c r="K33" s="76" t="s">
        <v>374</v>
      </c>
      <c r="L33" s="39">
        <v>2500000</v>
      </c>
      <c r="M33" s="32">
        <f t="shared" ref="M33:M43" si="5">SUM(L33/100)*85</f>
        <v>2125000</v>
      </c>
      <c r="N33" s="40">
        <v>2023</v>
      </c>
      <c r="O33" s="50">
        <v>2025</v>
      </c>
      <c r="P33" s="42"/>
      <c r="Q33" s="43"/>
      <c r="R33" s="43"/>
      <c r="S33" s="50"/>
      <c r="T33" s="45"/>
      <c r="U33" s="45"/>
      <c r="V33" s="45"/>
      <c r="W33" s="45"/>
      <c r="X33" s="45"/>
      <c r="Y33" s="54" t="s">
        <v>135</v>
      </c>
      <c r="Z33" s="55" t="s">
        <v>182</v>
      </c>
    </row>
    <row r="34" spans="1:26" ht="120.75" customHeight="1" x14ac:dyDescent="0.3">
      <c r="A34" s="148">
        <v>30</v>
      </c>
      <c r="B34" s="157" t="s">
        <v>236</v>
      </c>
      <c r="C34" s="61" t="s">
        <v>179</v>
      </c>
      <c r="D34" s="61">
        <v>60336251</v>
      </c>
      <c r="E34" s="61">
        <v>102244022</v>
      </c>
      <c r="F34" s="69">
        <v>600138437</v>
      </c>
      <c r="G34" s="73" t="s">
        <v>187</v>
      </c>
      <c r="H34" s="56" t="s">
        <v>36</v>
      </c>
      <c r="I34" s="56" t="s">
        <v>89</v>
      </c>
      <c r="J34" s="56" t="s">
        <v>89</v>
      </c>
      <c r="K34" s="76" t="s">
        <v>360</v>
      </c>
      <c r="L34" s="39">
        <v>2000000</v>
      </c>
      <c r="M34" s="32">
        <f t="shared" si="5"/>
        <v>1700000</v>
      </c>
      <c r="N34" s="40">
        <v>2022</v>
      </c>
      <c r="O34" s="50">
        <v>2024</v>
      </c>
      <c r="P34" s="42"/>
      <c r="Q34" s="43"/>
      <c r="R34" s="43"/>
      <c r="S34" s="50"/>
      <c r="T34" s="45"/>
      <c r="U34" s="45"/>
      <c r="V34" s="45"/>
      <c r="W34" s="45"/>
      <c r="X34" s="45"/>
      <c r="Y34" s="54" t="s">
        <v>135</v>
      </c>
      <c r="Z34" s="55" t="s">
        <v>182</v>
      </c>
    </row>
    <row r="35" spans="1:26" ht="120.75" customHeight="1" x14ac:dyDescent="0.3">
      <c r="A35" s="148">
        <v>31</v>
      </c>
      <c r="B35" s="157" t="s">
        <v>236</v>
      </c>
      <c r="C35" s="61" t="s">
        <v>179</v>
      </c>
      <c r="D35" s="61">
        <v>60336251</v>
      </c>
      <c r="E35" s="61">
        <v>102244022</v>
      </c>
      <c r="F35" s="69">
        <v>600138437</v>
      </c>
      <c r="G35" s="73" t="s">
        <v>188</v>
      </c>
      <c r="H35" s="56" t="s">
        <v>36</v>
      </c>
      <c r="I35" s="56" t="s">
        <v>89</v>
      </c>
      <c r="J35" s="56" t="s">
        <v>89</v>
      </c>
      <c r="K35" s="76" t="s">
        <v>188</v>
      </c>
      <c r="L35" s="439">
        <v>500000</v>
      </c>
      <c r="M35" s="432">
        <f t="shared" si="5"/>
        <v>425000</v>
      </c>
      <c r="N35" s="40">
        <v>2022</v>
      </c>
      <c r="O35" s="50">
        <v>2024</v>
      </c>
      <c r="P35" s="42"/>
      <c r="Q35" s="43"/>
      <c r="R35" s="43"/>
      <c r="S35" s="50"/>
      <c r="T35" s="45"/>
      <c r="U35" s="45"/>
      <c r="V35" s="45"/>
      <c r="W35" s="45"/>
      <c r="X35" s="45"/>
      <c r="Y35" s="54" t="s">
        <v>135</v>
      </c>
      <c r="Z35" s="55" t="s">
        <v>182</v>
      </c>
    </row>
    <row r="36" spans="1:26" ht="120.75" customHeight="1" x14ac:dyDescent="0.3">
      <c r="A36" s="148">
        <v>32</v>
      </c>
      <c r="B36" s="157" t="s">
        <v>236</v>
      </c>
      <c r="C36" s="61" t="s">
        <v>179</v>
      </c>
      <c r="D36" s="61">
        <v>60336251</v>
      </c>
      <c r="E36" s="61">
        <v>102244022</v>
      </c>
      <c r="F36" s="69">
        <v>600138437</v>
      </c>
      <c r="G36" s="73" t="s">
        <v>189</v>
      </c>
      <c r="H36" s="56" t="s">
        <v>36</v>
      </c>
      <c r="I36" s="56" t="s">
        <v>89</v>
      </c>
      <c r="J36" s="56" t="s">
        <v>89</v>
      </c>
      <c r="K36" s="76" t="s">
        <v>189</v>
      </c>
      <c r="L36" s="439">
        <v>5000000</v>
      </c>
      <c r="M36" s="432">
        <f t="shared" si="5"/>
        <v>4250000</v>
      </c>
      <c r="N36" s="40">
        <v>2025</v>
      </c>
      <c r="O36" s="50">
        <v>2025</v>
      </c>
      <c r="P36" s="42"/>
      <c r="Q36" s="43"/>
      <c r="R36" s="43"/>
      <c r="S36" s="50"/>
      <c r="T36" s="45"/>
      <c r="U36" s="45"/>
      <c r="V36" s="45"/>
      <c r="W36" s="45"/>
      <c r="X36" s="45"/>
      <c r="Y36" s="54" t="s">
        <v>135</v>
      </c>
      <c r="Z36" s="55" t="s">
        <v>182</v>
      </c>
    </row>
    <row r="37" spans="1:26" ht="120.75" customHeight="1" x14ac:dyDescent="0.3">
      <c r="A37" s="148">
        <v>33</v>
      </c>
      <c r="B37" s="157" t="s">
        <v>236</v>
      </c>
      <c r="C37" s="61" t="s">
        <v>179</v>
      </c>
      <c r="D37" s="61">
        <v>60336251</v>
      </c>
      <c r="E37" s="61">
        <v>102244022</v>
      </c>
      <c r="F37" s="69">
        <v>600138437</v>
      </c>
      <c r="G37" s="73" t="s">
        <v>190</v>
      </c>
      <c r="H37" s="56" t="s">
        <v>36</v>
      </c>
      <c r="I37" s="56" t="s">
        <v>89</v>
      </c>
      <c r="J37" s="56" t="s">
        <v>89</v>
      </c>
      <c r="K37" s="76" t="s">
        <v>190</v>
      </c>
      <c r="L37" s="439">
        <v>5000000</v>
      </c>
      <c r="M37" s="432">
        <f t="shared" si="5"/>
        <v>4250000</v>
      </c>
      <c r="N37" s="40">
        <v>2022</v>
      </c>
      <c r="O37" s="50">
        <v>2025</v>
      </c>
      <c r="P37" s="42"/>
      <c r="Q37" s="43"/>
      <c r="R37" s="43"/>
      <c r="S37" s="50"/>
      <c r="T37" s="45"/>
      <c r="U37" s="45"/>
      <c r="V37" s="45"/>
      <c r="W37" s="45"/>
      <c r="X37" s="45"/>
      <c r="Y37" s="54" t="s">
        <v>135</v>
      </c>
      <c r="Z37" s="55" t="s">
        <v>184</v>
      </c>
    </row>
    <row r="38" spans="1:26" ht="120.75" customHeight="1" x14ac:dyDescent="0.3">
      <c r="A38" s="148">
        <v>34</v>
      </c>
      <c r="B38" s="157" t="s">
        <v>236</v>
      </c>
      <c r="C38" s="61" t="s">
        <v>179</v>
      </c>
      <c r="D38" s="61">
        <v>60336251</v>
      </c>
      <c r="E38" s="61">
        <v>102244022</v>
      </c>
      <c r="F38" s="69">
        <v>600138437</v>
      </c>
      <c r="G38" s="73" t="s">
        <v>393</v>
      </c>
      <c r="H38" s="56" t="s">
        <v>36</v>
      </c>
      <c r="I38" s="56" t="s">
        <v>89</v>
      </c>
      <c r="J38" s="56" t="s">
        <v>89</v>
      </c>
      <c r="K38" s="76" t="s">
        <v>393</v>
      </c>
      <c r="L38" s="39">
        <v>1400000</v>
      </c>
      <c r="M38" s="32">
        <f t="shared" si="5"/>
        <v>1190000</v>
      </c>
      <c r="N38" s="40">
        <v>2020</v>
      </c>
      <c r="O38" s="50">
        <v>2024</v>
      </c>
      <c r="P38" s="42"/>
      <c r="Q38" s="43"/>
      <c r="R38" s="43"/>
      <c r="S38" s="50"/>
      <c r="T38" s="45"/>
      <c r="U38" s="45"/>
      <c r="V38" s="45"/>
      <c r="W38" s="45"/>
      <c r="X38" s="45"/>
      <c r="Y38" s="57" t="s">
        <v>191</v>
      </c>
      <c r="Z38" s="55" t="s">
        <v>182</v>
      </c>
    </row>
    <row r="39" spans="1:26" ht="120.75" customHeight="1" x14ac:dyDescent="0.3">
      <c r="A39" s="148">
        <v>35</v>
      </c>
      <c r="B39" s="157" t="s">
        <v>236</v>
      </c>
      <c r="C39" s="61" t="s">
        <v>179</v>
      </c>
      <c r="D39" s="61">
        <v>60336251</v>
      </c>
      <c r="E39" s="61">
        <v>102244022</v>
      </c>
      <c r="F39" s="69">
        <v>600138437</v>
      </c>
      <c r="G39" s="74" t="s">
        <v>192</v>
      </c>
      <c r="H39" s="56" t="s">
        <v>36</v>
      </c>
      <c r="I39" s="56" t="s">
        <v>89</v>
      </c>
      <c r="J39" s="56" t="s">
        <v>89</v>
      </c>
      <c r="K39" s="96" t="s">
        <v>192</v>
      </c>
      <c r="L39" s="39">
        <v>15000000</v>
      </c>
      <c r="M39" s="32">
        <f t="shared" si="5"/>
        <v>12750000</v>
      </c>
      <c r="N39" s="40">
        <v>2022</v>
      </c>
      <c r="O39" s="50">
        <v>2023</v>
      </c>
      <c r="P39" s="42"/>
      <c r="Q39" s="43" t="s">
        <v>95</v>
      </c>
      <c r="R39" s="43" t="s">
        <v>95</v>
      </c>
      <c r="S39" s="50"/>
      <c r="T39" s="45"/>
      <c r="U39" s="45"/>
      <c r="V39" s="45" t="s">
        <v>95</v>
      </c>
      <c r="W39" s="45" t="s">
        <v>95</v>
      </c>
      <c r="X39" s="45"/>
      <c r="Y39" s="57" t="s">
        <v>193</v>
      </c>
      <c r="Z39" s="55" t="s">
        <v>184</v>
      </c>
    </row>
    <row r="40" spans="1:26" ht="120.75" customHeight="1" x14ac:dyDescent="0.3">
      <c r="A40" s="148">
        <v>36</v>
      </c>
      <c r="B40" s="157" t="s">
        <v>236</v>
      </c>
      <c r="C40" s="61" t="s">
        <v>179</v>
      </c>
      <c r="D40" s="61">
        <v>60336251</v>
      </c>
      <c r="E40" s="61">
        <v>102244022</v>
      </c>
      <c r="F40" s="69">
        <v>600138437</v>
      </c>
      <c r="G40" s="74" t="s">
        <v>194</v>
      </c>
      <c r="H40" s="56" t="s">
        <v>36</v>
      </c>
      <c r="I40" s="56" t="s">
        <v>89</v>
      </c>
      <c r="J40" s="56" t="s">
        <v>89</v>
      </c>
      <c r="K40" s="96" t="s">
        <v>194</v>
      </c>
      <c r="L40" s="39">
        <v>2000000</v>
      </c>
      <c r="M40" s="32">
        <f t="shared" si="5"/>
        <v>1700000</v>
      </c>
      <c r="N40" s="40">
        <v>2022</v>
      </c>
      <c r="O40" s="50">
        <v>2024</v>
      </c>
      <c r="P40" s="42"/>
      <c r="Q40" s="43" t="s">
        <v>95</v>
      </c>
      <c r="R40" s="43" t="s">
        <v>95</v>
      </c>
      <c r="S40" s="50"/>
      <c r="T40" s="45"/>
      <c r="U40" s="45"/>
      <c r="V40" s="45"/>
      <c r="W40" s="45"/>
      <c r="X40" s="45"/>
      <c r="Y40" s="54" t="s">
        <v>135</v>
      </c>
      <c r="Z40" s="55" t="s">
        <v>182</v>
      </c>
    </row>
    <row r="41" spans="1:26" ht="120.75" customHeight="1" x14ac:dyDescent="0.3">
      <c r="A41" s="148">
        <v>37</v>
      </c>
      <c r="B41" s="157" t="s">
        <v>236</v>
      </c>
      <c r="C41" s="61" t="s">
        <v>179</v>
      </c>
      <c r="D41" s="61">
        <v>60336251</v>
      </c>
      <c r="E41" s="61">
        <v>102244022</v>
      </c>
      <c r="F41" s="69">
        <v>600138437</v>
      </c>
      <c r="G41" s="74" t="s">
        <v>195</v>
      </c>
      <c r="H41" s="56" t="s">
        <v>36</v>
      </c>
      <c r="I41" s="56" t="s">
        <v>89</v>
      </c>
      <c r="J41" s="56" t="s">
        <v>89</v>
      </c>
      <c r="K41" s="96" t="s">
        <v>195</v>
      </c>
      <c r="L41" s="439">
        <v>800000</v>
      </c>
      <c r="M41" s="432">
        <f t="shared" si="5"/>
        <v>680000</v>
      </c>
      <c r="N41" s="40">
        <v>2022</v>
      </c>
      <c r="O41" s="50">
        <v>2025</v>
      </c>
      <c r="P41" s="42"/>
      <c r="Q41" s="43" t="s">
        <v>95</v>
      </c>
      <c r="R41" s="43" t="s">
        <v>95</v>
      </c>
      <c r="S41" s="50"/>
      <c r="T41" s="45"/>
      <c r="U41" s="45"/>
      <c r="V41" s="469" t="s">
        <v>95</v>
      </c>
      <c r="W41" s="45" t="s">
        <v>95</v>
      </c>
      <c r="X41" s="45"/>
      <c r="Y41" s="54" t="s">
        <v>135</v>
      </c>
      <c r="Z41" s="55" t="s">
        <v>120</v>
      </c>
    </row>
    <row r="42" spans="1:26" ht="120.75" customHeight="1" x14ac:dyDescent="0.3">
      <c r="A42" s="148">
        <v>38</v>
      </c>
      <c r="B42" s="157" t="s">
        <v>236</v>
      </c>
      <c r="C42" s="61" t="s">
        <v>179</v>
      </c>
      <c r="D42" s="61">
        <v>60336251</v>
      </c>
      <c r="E42" s="61">
        <v>102244022</v>
      </c>
      <c r="F42" s="69">
        <v>600138437</v>
      </c>
      <c r="G42" s="74" t="s">
        <v>196</v>
      </c>
      <c r="H42" s="56" t="s">
        <v>36</v>
      </c>
      <c r="I42" s="56" t="s">
        <v>89</v>
      </c>
      <c r="J42" s="56" t="s">
        <v>89</v>
      </c>
      <c r="K42" s="96" t="s">
        <v>196</v>
      </c>
      <c r="L42" s="39">
        <v>1500000</v>
      </c>
      <c r="M42" s="32">
        <f t="shared" si="5"/>
        <v>1275000</v>
      </c>
      <c r="N42" s="40">
        <v>2022</v>
      </c>
      <c r="O42" s="50">
        <v>2025</v>
      </c>
      <c r="P42" s="433" t="s">
        <v>95</v>
      </c>
      <c r="Q42" s="43" t="s">
        <v>95</v>
      </c>
      <c r="R42" s="43" t="s">
        <v>95</v>
      </c>
      <c r="S42" s="470" t="s">
        <v>95</v>
      </c>
      <c r="T42" s="45"/>
      <c r="U42" s="469"/>
      <c r="V42" s="469" t="s">
        <v>95</v>
      </c>
      <c r="W42" s="45"/>
      <c r="X42" s="469" t="s">
        <v>95</v>
      </c>
      <c r="Y42" s="54" t="s">
        <v>135</v>
      </c>
      <c r="Z42" s="55" t="s">
        <v>182</v>
      </c>
    </row>
    <row r="43" spans="1:26" ht="120.75" customHeight="1" x14ac:dyDescent="0.3">
      <c r="A43" s="148">
        <v>39</v>
      </c>
      <c r="B43" s="157" t="s">
        <v>236</v>
      </c>
      <c r="C43" s="61" t="s">
        <v>179</v>
      </c>
      <c r="D43" s="61">
        <v>60336251</v>
      </c>
      <c r="E43" s="61">
        <v>102244022</v>
      </c>
      <c r="F43" s="69">
        <v>600138437</v>
      </c>
      <c r="G43" s="73" t="s">
        <v>197</v>
      </c>
      <c r="H43" s="56" t="s">
        <v>36</v>
      </c>
      <c r="I43" s="56" t="s">
        <v>89</v>
      </c>
      <c r="J43" s="56" t="s">
        <v>89</v>
      </c>
      <c r="K43" s="76" t="s">
        <v>197</v>
      </c>
      <c r="L43" s="439">
        <v>200000</v>
      </c>
      <c r="M43" s="432">
        <f t="shared" si="5"/>
        <v>170000</v>
      </c>
      <c r="N43" s="40">
        <v>2022</v>
      </c>
      <c r="O43" s="50">
        <v>2022</v>
      </c>
      <c r="P43" s="42"/>
      <c r="Q43" s="43"/>
      <c r="R43" s="43"/>
      <c r="S43" s="50"/>
      <c r="T43" s="45"/>
      <c r="U43" s="45"/>
      <c r="V43" s="45"/>
      <c r="W43" s="45"/>
      <c r="X43" s="45"/>
      <c r="Y43" s="57" t="s">
        <v>198</v>
      </c>
      <c r="Z43" s="55" t="s">
        <v>182</v>
      </c>
    </row>
    <row r="44" spans="1:26" ht="120.75" customHeight="1" x14ac:dyDescent="0.3">
      <c r="A44" s="148">
        <v>40</v>
      </c>
      <c r="B44" s="378" t="s">
        <v>236</v>
      </c>
      <c r="C44" s="196" t="s">
        <v>179</v>
      </c>
      <c r="D44" s="196">
        <v>60336251</v>
      </c>
      <c r="E44" s="196">
        <v>102244022</v>
      </c>
      <c r="F44" s="197">
        <v>600138437</v>
      </c>
      <c r="G44" s="198" t="s">
        <v>199</v>
      </c>
      <c r="H44" s="199" t="s">
        <v>36</v>
      </c>
      <c r="I44" s="199" t="s">
        <v>89</v>
      </c>
      <c r="J44" s="199" t="s">
        <v>89</v>
      </c>
      <c r="K44" s="200" t="s">
        <v>200</v>
      </c>
      <c r="L44" s="201">
        <v>450000</v>
      </c>
      <c r="M44" s="32">
        <f t="shared" si="4"/>
        <v>382500</v>
      </c>
      <c r="N44" s="202">
        <v>2022</v>
      </c>
      <c r="O44" s="203">
        <v>2022</v>
      </c>
      <c r="P44" s="204"/>
      <c r="Q44" s="205"/>
      <c r="R44" s="205"/>
      <c r="S44" s="203"/>
      <c r="T44" s="206"/>
      <c r="U44" s="206"/>
      <c r="V44" s="206"/>
      <c r="W44" s="206"/>
      <c r="X44" s="206"/>
      <c r="Y44" s="207"/>
      <c r="Z44" s="208" t="s">
        <v>182</v>
      </c>
    </row>
    <row r="45" spans="1:26" ht="120.75" customHeight="1" x14ac:dyDescent="0.3">
      <c r="A45" s="148">
        <v>41</v>
      </c>
      <c r="B45" s="378" t="s">
        <v>236</v>
      </c>
      <c r="C45" s="196" t="s">
        <v>179</v>
      </c>
      <c r="D45" s="196">
        <v>60336251</v>
      </c>
      <c r="E45" s="196">
        <v>102244022</v>
      </c>
      <c r="F45" s="197">
        <v>600138437</v>
      </c>
      <c r="G45" s="198" t="s">
        <v>201</v>
      </c>
      <c r="H45" s="199" t="s">
        <v>36</v>
      </c>
      <c r="I45" s="199" t="s">
        <v>89</v>
      </c>
      <c r="J45" s="199" t="s">
        <v>89</v>
      </c>
      <c r="K45" s="209" t="s">
        <v>201</v>
      </c>
      <c r="L45" s="201">
        <v>400000</v>
      </c>
      <c r="M45" s="32">
        <f t="shared" si="4"/>
        <v>340000</v>
      </c>
      <c r="N45" s="202">
        <v>2022</v>
      </c>
      <c r="O45" s="203">
        <v>2022</v>
      </c>
      <c r="P45" s="204"/>
      <c r="Q45" s="205"/>
      <c r="R45" s="205"/>
      <c r="S45" s="203"/>
      <c r="T45" s="206"/>
      <c r="U45" s="206"/>
      <c r="V45" s="206"/>
      <c r="W45" s="206"/>
      <c r="X45" s="206"/>
      <c r="Y45" s="207" t="s">
        <v>202</v>
      </c>
      <c r="Z45" s="208"/>
    </row>
    <row r="46" spans="1:26" ht="120.75" customHeight="1" x14ac:dyDescent="0.3">
      <c r="A46" s="148">
        <v>42</v>
      </c>
      <c r="B46" s="378" t="s">
        <v>236</v>
      </c>
      <c r="C46" s="196" t="s">
        <v>179</v>
      </c>
      <c r="D46" s="196">
        <v>60336251</v>
      </c>
      <c r="E46" s="196">
        <v>102244022</v>
      </c>
      <c r="F46" s="197">
        <v>600138437</v>
      </c>
      <c r="G46" s="198" t="s">
        <v>203</v>
      </c>
      <c r="H46" s="199" t="s">
        <v>36</v>
      </c>
      <c r="I46" s="199" t="s">
        <v>89</v>
      </c>
      <c r="J46" s="199" t="s">
        <v>89</v>
      </c>
      <c r="K46" s="209" t="s">
        <v>203</v>
      </c>
      <c r="L46" s="201">
        <v>20000000</v>
      </c>
      <c r="M46" s="32">
        <f t="shared" si="4"/>
        <v>17000000</v>
      </c>
      <c r="N46" s="202">
        <v>2022</v>
      </c>
      <c r="O46" s="203">
        <v>2022</v>
      </c>
      <c r="P46" s="204"/>
      <c r="Q46" s="205"/>
      <c r="R46" s="205"/>
      <c r="S46" s="203"/>
      <c r="T46" s="206"/>
      <c r="U46" s="206"/>
      <c r="V46" s="206"/>
      <c r="W46" s="206"/>
      <c r="X46" s="206"/>
      <c r="Y46" s="207" t="s">
        <v>157</v>
      </c>
      <c r="Z46" s="208" t="s">
        <v>113</v>
      </c>
    </row>
    <row r="47" spans="1:26" ht="120.75" customHeight="1" x14ac:dyDescent="0.3">
      <c r="A47" s="148">
        <v>43</v>
      </c>
      <c r="B47" s="157" t="s">
        <v>236</v>
      </c>
      <c r="C47" s="61" t="s">
        <v>179</v>
      </c>
      <c r="D47" s="61">
        <v>60336251</v>
      </c>
      <c r="E47" s="61">
        <v>102244022</v>
      </c>
      <c r="F47" s="69">
        <v>600138437</v>
      </c>
      <c r="G47" s="73" t="s">
        <v>329</v>
      </c>
      <c r="H47" s="56" t="s">
        <v>36</v>
      </c>
      <c r="I47" s="56" t="s">
        <v>89</v>
      </c>
      <c r="J47" s="56" t="s">
        <v>89</v>
      </c>
      <c r="K47" s="76" t="s">
        <v>329</v>
      </c>
      <c r="L47" s="39">
        <v>6000000</v>
      </c>
      <c r="M47" s="32">
        <f t="shared" ref="M47" si="6">SUM(L47/100)*85</f>
        <v>5100000</v>
      </c>
      <c r="N47" s="40">
        <v>2023</v>
      </c>
      <c r="O47" s="50">
        <v>2027</v>
      </c>
      <c r="P47" s="42"/>
      <c r="Q47" s="43"/>
      <c r="R47" s="43"/>
      <c r="S47" s="50"/>
      <c r="T47" s="45"/>
      <c r="U47" s="45"/>
      <c r="V47" s="45"/>
      <c r="W47" s="45"/>
      <c r="X47" s="45"/>
      <c r="Y47" s="54" t="s">
        <v>135</v>
      </c>
      <c r="Z47" s="55" t="s">
        <v>120</v>
      </c>
    </row>
    <row r="48" spans="1:26" ht="120.75" customHeight="1" x14ac:dyDescent="0.3">
      <c r="A48" s="148">
        <v>44</v>
      </c>
      <c r="B48" s="157" t="s">
        <v>236</v>
      </c>
      <c r="C48" s="61" t="s">
        <v>179</v>
      </c>
      <c r="D48" s="61">
        <v>60336251</v>
      </c>
      <c r="E48" s="61">
        <v>102244022</v>
      </c>
      <c r="F48" s="69">
        <v>600138437</v>
      </c>
      <c r="G48" s="73" t="s">
        <v>330</v>
      </c>
      <c r="H48" s="56" t="s">
        <v>36</v>
      </c>
      <c r="I48" s="56" t="s">
        <v>89</v>
      </c>
      <c r="J48" s="56" t="s">
        <v>89</v>
      </c>
      <c r="K48" s="76" t="s">
        <v>330</v>
      </c>
      <c r="L48" s="39">
        <v>4000000</v>
      </c>
      <c r="M48" s="32">
        <f t="shared" si="4"/>
        <v>3400000</v>
      </c>
      <c r="N48" s="40">
        <v>2023</v>
      </c>
      <c r="O48" s="50">
        <v>2027</v>
      </c>
      <c r="P48" s="42"/>
      <c r="Q48" s="43"/>
      <c r="R48" s="43"/>
      <c r="S48" s="50"/>
      <c r="T48" s="45"/>
      <c r="U48" s="45"/>
      <c r="V48" s="45"/>
      <c r="W48" s="45"/>
      <c r="X48" s="45"/>
      <c r="Y48" s="54" t="s">
        <v>135</v>
      </c>
      <c r="Z48" s="55" t="s">
        <v>120</v>
      </c>
    </row>
    <row r="49" spans="1:26" s="359" customFormat="1" ht="105.75" customHeight="1" x14ac:dyDescent="0.3">
      <c r="A49" s="148">
        <v>45</v>
      </c>
      <c r="B49" s="157" t="s">
        <v>236</v>
      </c>
      <c r="C49" s="61" t="s">
        <v>179</v>
      </c>
      <c r="D49" s="61">
        <v>60336251</v>
      </c>
      <c r="E49" s="61">
        <v>102244022</v>
      </c>
      <c r="F49" s="69">
        <v>600138437</v>
      </c>
      <c r="G49" s="73" t="s">
        <v>375</v>
      </c>
      <c r="H49" s="56" t="s">
        <v>36</v>
      </c>
      <c r="I49" s="56" t="s">
        <v>89</v>
      </c>
      <c r="J49" s="56" t="s">
        <v>89</v>
      </c>
      <c r="K49" s="76" t="s">
        <v>376</v>
      </c>
      <c r="L49" s="39">
        <v>40000000</v>
      </c>
      <c r="M49" s="32">
        <f t="shared" si="4"/>
        <v>34000000</v>
      </c>
      <c r="N49" s="40">
        <v>2024</v>
      </c>
      <c r="O49" s="50">
        <v>2027</v>
      </c>
      <c r="P49" s="42"/>
      <c r="Q49" s="43"/>
      <c r="R49" s="43"/>
      <c r="S49" s="50"/>
      <c r="T49" s="45"/>
      <c r="U49" s="45"/>
      <c r="V49" s="45"/>
      <c r="W49" s="45"/>
      <c r="X49" s="45" t="s">
        <v>95</v>
      </c>
      <c r="Y49" s="54" t="s">
        <v>135</v>
      </c>
      <c r="Z49" s="55" t="s">
        <v>113</v>
      </c>
    </row>
    <row r="50" spans="1:26" s="359" customFormat="1" ht="93.75" customHeight="1" x14ac:dyDescent="0.3">
      <c r="A50" s="148">
        <v>46</v>
      </c>
      <c r="B50" s="157" t="s">
        <v>236</v>
      </c>
      <c r="C50" s="61" t="s">
        <v>179</v>
      </c>
      <c r="D50" s="61">
        <v>60336251</v>
      </c>
      <c r="E50" s="61">
        <v>102244022</v>
      </c>
      <c r="F50" s="69">
        <v>600138437</v>
      </c>
      <c r="G50" s="73" t="s">
        <v>377</v>
      </c>
      <c r="H50" s="56" t="s">
        <v>36</v>
      </c>
      <c r="I50" s="56" t="s">
        <v>89</v>
      </c>
      <c r="J50" s="56" t="s">
        <v>89</v>
      </c>
      <c r="K50" s="76" t="s">
        <v>377</v>
      </c>
      <c r="L50" s="39">
        <v>50000000</v>
      </c>
      <c r="M50" s="32">
        <f t="shared" si="4"/>
        <v>42500000</v>
      </c>
      <c r="N50" s="40">
        <v>2024</v>
      </c>
      <c r="O50" s="50">
        <v>2027</v>
      </c>
      <c r="P50" s="42" t="s">
        <v>95</v>
      </c>
      <c r="Q50" s="43" t="s">
        <v>95</v>
      </c>
      <c r="R50" s="43" t="s">
        <v>95</v>
      </c>
      <c r="S50" s="50" t="s">
        <v>95</v>
      </c>
      <c r="T50" s="45"/>
      <c r="U50" s="45" t="s">
        <v>95</v>
      </c>
      <c r="V50" s="45" t="s">
        <v>95</v>
      </c>
      <c r="W50" s="45" t="s">
        <v>95</v>
      </c>
      <c r="X50" s="45" t="s">
        <v>95</v>
      </c>
      <c r="Y50" s="54" t="s">
        <v>135</v>
      </c>
      <c r="Z50" s="55" t="s">
        <v>113</v>
      </c>
    </row>
    <row r="51" spans="1:26" s="359" customFormat="1" ht="104.25" customHeight="1" x14ac:dyDescent="0.3">
      <c r="A51" s="148">
        <v>47</v>
      </c>
      <c r="B51" s="157" t="s">
        <v>236</v>
      </c>
      <c r="C51" s="61" t="s">
        <v>179</v>
      </c>
      <c r="D51" s="61">
        <v>60336251</v>
      </c>
      <c r="E51" s="61">
        <v>102244022</v>
      </c>
      <c r="F51" s="69">
        <v>600138437</v>
      </c>
      <c r="G51" s="73" t="s">
        <v>389</v>
      </c>
      <c r="H51" s="56" t="s">
        <v>36</v>
      </c>
      <c r="I51" s="56" t="s">
        <v>89</v>
      </c>
      <c r="J51" s="56" t="s">
        <v>89</v>
      </c>
      <c r="K51" s="76" t="s">
        <v>378</v>
      </c>
      <c r="L51" s="39">
        <v>40000000</v>
      </c>
      <c r="M51" s="32">
        <f t="shared" si="4"/>
        <v>34000000</v>
      </c>
      <c r="N51" s="40">
        <v>2024</v>
      </c>
      <c r="O51" s="50">
        <v>2027</v>
      </c>
      <c r="P51" s="42"/>
      <c r="Q51" s="43"/>
      <c r="R51" s="43"/>
      <c r="S51" s="50"/>
      <c r="T51" s="45"/>
      <c r="U51" s="45"/>
      <c r="V51" s="45"/>
      <c r="W51" s="45"/>
      <c r="X51" s="45" t="s">
        <v>95</v>
      </c>
      <c r="Y51" s="54" t="s">
        <v>135</v>
      </c>
      <c r="Z51" s="55" t="s">
        <v>113</v>
      </c>
    </row>
    <row r="52" spans="1:26" s="359" customFormat="1" ht="109.5" customHeight="1" x14ac:dyDescent="0.3">
      <c r="A52" s="148">
        <v>48</v>
      </c>
      <c r="B52" s="157" t="s">
        <v>236</v>
      </c>
      <c r="C52" s="61" t="s">
        <v>179</v>
      </c>
      <c r="D52" s="61">
        <v>60336251</v>
      </c>
      <c r="E52" s="61">
        <v>102244022</v>
      </c>
      <c r="F52" s="69">
        <v>600138437</v>
      </c>
      <c r="G52" s="73" t="s">
        <v>379</v>
      </c>
      <c r="H52" s="56" t="s">
        <v>36</v>
      </c>
      <c r="I52" s="56" t="s">
        <v>89</v>
      </c>
      <c r="J52" s="56" t="s">
        <v>89</v>
      </c>
      <c r="K52" s="76" t="s">
        <v>380</v>
      </c>
      <c r="L52" s="39">
        <v>4000000</v>
      </c>
      <c r="M52" s="32">
        <f t="shared" si="4"/>
        <v>3400000</v>
      </c>
      <c r="N52" s="40">
        <v>2023</v>
      </c>
      <c r="O52" s="50">
        <v>2025</v>
      </c>
      <c r="P52" s="42"/>
      <c r="Q52" s="43"/>
      <c r="R52" s="43"/>
      <c r="S52" s="50" t="s">
        <v>95</v>
      </c>
      <c r="T52" s="45"/>
      <c r="U52" s="45"/>
      <c r="V52" s="45"/>
      <c r="W52" s="45"/>
      <c r="X52" s="45" t="s">
        <v>95</v>
      </c>
      <c r="Y52" s="54" t="s">
        <v>135</v>
      </c>
      <c r="Z52" s="55" t="s">
        <v>120</v>
      </c>
    </row>
    <row r="53" spans="1:26" s="359" customFormat="1" ht="109.5" customHeight="1" x14ac:dyDescent="0.3">
      <c r="A53" s="148">
        <v>49</v>
      </c>
      <c r="B53" s="157" t="s">
        <v>236</v>
      </c>
      <c r="C53" s="61" t="s">
        <v>179</v>
      </c>
      <c r="D53" s="61">
        <v>60336251</v>
      </c>
      <c r="E53" s="61">
        <v>102244022</v>
      </c>
      <c r="F53" s="69">
        <v>600138437</v>
      </c>
      <c r="G53" s="73" t="s">
        <v>381</v>
      </c>
      <c r="H53" s="56" t="s">
        <v>36</v>
      </c>
      <c r="I53" s="56" t="s">
        <v>89</v>
      </c>
      <c r="J53" s="56" t="s">
        <v>89</v>
      </c>
      <c r="K53" s="76" t="s">
        <v>381</v>
      </c>
      <c r="L53" s="39">
        <v>2000000</v>
      </c>
      <c r="M53" s="32">
        <f t="shared" si="4"/>
        <v>1700000</v>
      </c>
      <c r="N53" s="40">
        <v>2023</v>
      </c>
      <c r="O53" s="50">
        <v>2027</v>
      </c>
      <c r="P53" s="42"/>
      <c r="Q53" s="43"/>
      <c r="R53" s="43"/>
      <c r="S53" s="50"/>
      <c r="T53" s="45"/>
      <c r="U53" s="45"/>
      <c r="V53" s="45"/>
      <c r="W53" s="45"/>
      <c r="X53" s="45" t="s">
        <v>95</v>
      </c>
      <c r="Y53" s="54" t="s">
        <v>135</v>
      </c>
      <c r="Z53" s="55" t="s">
        <v>120</v>
      </c>
    </row>
    <row r="54" spans="1:26" ht="82.8" x14ac:dyDescent="0.3">
      <c r="A54" s="148">
        <v>50</v>
      </c>
      <c r="B54" s="435" t="s">
        <v>236</v>
      </c>
      <c r="C54" s="429" t="s">
        <v>179</v>
      </c>
      <c r="D54" s="429">
        <v>60336251</v>
      </c>
      <c r="E54" s="429">
        <v>102244022</v>
      </c>
      <c r="F54" s="523">
        <v>600138437</v>
      </c>
      <c r="G54" s="437" t="s">
        <v>417</v>
      </c>
      <c r="H54" s="430" t="s">
        <v>36</v>
      </c>
      <c r="I54" s="430" t="s">
        <v>89</v>
      </c>
      <c r="J54" s="430" t="s">
        <v>89</v>
      </c>
      <c r="K54" s="524" t="s">
        <v>417</v>
      </c>
      <c r="L54" s="439">
        <v>1000000</v>
      </c>
      <c r="M54" s="432">
        <f t="shared" si="4"/>
        <v>850000</v>
      </c>
      <c r="N54" s="525">
        <v>2023</v>
      </c>
      <c r="O54" s="434">
        <v>2027</v>
      </c>
      <c r="P54" s="433"/>
      <c r="Q54" s="526"/>
      <c r="R54" s="526"/>
      <c r="S54" s="434"/>
      <c r="T54" s="527"/>
      <c r="U54" s="527"/>
      <c r="V54" s="527"/>
      <c r="W54" s="527"/>
      <c r="X54" s="527"/>
      <c r="Y54" s="528" t="s">
        <v>135</v>
      </c>
      <c r="Z54" s="529" t="s">
        <v>182</v>
      </c>
    </row>
    <row r="55" spans="1:26" ht="82.8" x14ac:dyDescent="0.3">
      <c r="A55" s="148">
        <v>51</v>
      </c>
      <c r="B55" s="435" t="s">
        <v>236</v>
      </c>
      <c r="C55" s="429" t="s">
        <v>179</v>
      </c>
      <c r="D55" s="429">
        <v>60336251</v>
      </c>
      <c r="E55" s="429">
        <v>102244022</v>
      </c>
      <c r="F55" s="523">
        <v>600138437</v>
      </c>
      <c r="G55" s="437" t="s">
        <v>412</v>
      </c>
      <c r="H55" s="430" t="s">
        <v>36</v>
      </c>
      <c r="I55" s="430" t="s">
        <v>89</v>
      </c>
      <c r="J55" s="430" t="s">
        <v>89</v>
      </c>
      <c r="K55" s="524" t="s">
        <v>413</v>
      </c>
      <c r="L55" s="439">
        <v>2000000</v>
      </c>
      <c r="M55" s="432">
        <f t="shared" si="4"/>
        <v>1700000</v>
      </c>
      <c r="N55" s="525">
        <v>2023</v>
      </c>
      <c r="O55" s="434">
        <v>2027</v>
      </c>
      <c r="P55" s="433"/>
      <c r="Q55" s="526"/>
      <c r="R55" s="526"/>
      <c r="S55" s="434"/>
      <c r="T55" s="527"/>
      <c r="U55" s="527"/>
      <c r="V55" s="527"/>
      <c r="W55" s="527"/>
      <c r="X55" s="527"/>
      <c r="Y55" s="528" t="s">
        <v>135</v>
      </c>
      <c r="Z55" s="529" t="s">
        <v>182</v>
      </c>
    </row>
    <row r="56" spans="1:26" ht="83.4" thickBot="1" x14ac:dyDescent="0.35">
      <c r="A56" s="564">
        <v>52</v>
      </c>
      <c r="B56" s="566" t="s">
        <v>236</v>
      </c>
      <c r="C56" s="473" t="s">
        <v>179</v>
      </c>
      <c r="D56" s="473">
        <v>60336251</v>
      </c>
      <c r="E56" s="473">
        <v>102244022</v>
      </c>
      <c r="F56" s="474">
        <v>600138437</v>
      </c>
      <c r="G56" s="475" t="s">
        <v>414</v>
      </c>
      <c r="H56" s="476" t="s">
        <v>36</v>
      </c>
      <c r="I56" s="476" t="s">
        <v>89</v>
      </c>
      <c r="J56" s="476" t="s">
        <v>89</v>
      </c>
      <c r="K56" s="475" t="s">
        <v>414</v>
      </c>
      <c r="L56" s="477">
        <v>12000000</v>
      </c>
      <c r="M56" s="468">
        <f t="shared" si="4"/>
        <v>10200000</v>
      </c>
      <c r="N56" s="478">
        <v>2023</v>
      </c>
      <c r="O56" s="479">
        <v>2027</v>
      </c>
      <c r="P56" s="480"/>
      <c r="Q56" s="481"/>
      <c r="R56" s="481"/>
      <c r="S56" s="479"/>
      <c r="T56" s="482"/>
      <c r="U56" s="482"/>
      <c r="V56" s="482"/>
      <c r="W56" s="482"/>
      <c r="X56" s="482"/>
      <c r="Y56" s="483" t="s">
        <v>135</v>
      </c>
      <c r="Z56" s="484" t="s">
        <v>182</v>
      </c>
    </row>
    <row r="57" spans="1:26" ht="109.5" customHeight="1" x14ac:dyDescent="0.3">
      <c r="A57" s="147">
        <v>53</v>
      </c>
      <c r="B57" s="560" t="s">
        <v>215</v>
      </c>
      <c r="C57" s="58" t="s">
        <v>179</v>
      </c>
      <c r="D57" s="58">
        <v>47657651</v>
      </c>
      <c r="E57" s="58">
        <v>102244057</v>
      </c>
      <c r="F57" s="67">
        <v>600138151</v>
      </c>
      <c r="G57" s="458" t="s">
        <v>405</v>
      </c>
      <c r="H57" s="52" t="s">
        <v>36</v>
      </c>
      <c r="I57" s="52" t="s">
        <v>89</v>
      </c>
      <c r="J57" s="52" t="s">
        <v>89</v>
      </c>
      <c r="K57" s="214" t="s">
        <v>216</v>
      </c>
      <c r="L57" s="24">
        <v>600000</v>
      </c>
      <c r="M57" s="25">
        <f t="shared" ref="M57:M74" si="7">SUM(L57/100*85)</f>
        <v>510000</v>
      </c>
      <c r="N57" s="28">
        <v>2021</v>
      </c>
      <c r="O57" s="459">
        <v>2024</v>
      </c>
      <c r="P57" s="28" t="s">
        <v>95</v>
      </c>
      <c r="Q57" s="29"/>
      <c r="R57" s="29"/>
      <c r="S57" s="27" t="s">
        <v>95</v>
      </c>
      <c r="T57" s="371"/>
      <c r="U57" s="371"/>
      <c r="V57" s="371"/>
      <c r="W57" s="371"/>
      <c r="X57" s="368"/>
      <c r="Y57" s="53" t="s">
        <v>209</v>
      </c>
      <c r="Z57" s="522" t="s">
        <v>217</v>
      </c>
    </row>
    <row r="58" spans="1:26" ht="109.5" customHeight="1" x14ac:dyDescent="0.3">
      <c r="A58" s="148">
        <v>54</v>
      </c>
      <c r="B58" s="157" t="s">
        <v>215</v>
      </c>
      <c r="C58" s="61" t="s">
        <v>179</v>
      </c>
      <c r="D58" s="61">
        <v>47657651</v>
      </c>
      <c r="E58" s="61">
        <v>102244057</v>
      </c>
      <c r="F58" s="69">
        <v>600138151</v>
      </c>
      <c r="G58" s="215" t="s">
        <v>218</v>
      </c>
      <c r="H58" s="56" t="s">
        <v>36</v>
      </c>
      <c r="I58" s="56" t="s">
        <v>89</v>
      </c>
      <c r="J58" s="56" t="s">
        <v>89</v>
      </c>
      <c r="K58" s="216" t="s">
        <v>218</v>
      </c>
      <c r="L58" s="39">
        <v>800000</v>
      </c>
      <c r="M58" s="32">
        <f t="shared" si="7"/>
        <v>680000</v>
      </c>
      <c r="N58" s="42">
        <v>2020</v>
      </c>
      <c r="O58" s="50">
        <v>2024</v>
      </c>
      <c r="P58" s="217"/>
      <c r="Q58" s="218"/>
      <c r="R58" s="218"/>
      <c r="S58" s="219"/>
      <c r="T58" s="220"/>
      <c r="U58" s="220"/>
      <c r="V58" s="220"/>
      <c r="W58" s="220"/>
      <c r="X58" s="220"/>
      <c r="Y58" s="54" t="s">
        <v>135</v>
      </c>
      <c r="Z58" s="530" t="s">
        <v>120</v>
      </c>
    </row>
    <row r="59" spans="1:26" ht="109.5" customHeight="1" x14ac:dyDescent="0.3">
      <c r="A59" s="148">
        <v>55</v>
      </c>
      <c r="B59" s="157" t="s">
        <v>215</v>
      </c>
      <c r="C59" s="61" t="s">
        <v>179</v>
      </c>
      <c r="D59" s="61">
        <v>47657651</v>
      </c>
      <c r="E59" s="61">
        <v>102244057</v>
      </c>
      <c r="F59" s="69">
        <v>600138151</v>
      </c>
      <c r="G59" s="215" t="s">
        <v>220</v>
      </c>
      <c r="H59" s="56" t="s">
        <v>36</v>
      </c>
      <c r="I59" s="56" t="s">
        <v>89</v>
      </c>
      <c r="J59" s="56" t="s">
        <v>89</v>
      </c>
      <c r="K59" s="222" t="s">
        <v>220</v>
      </c>
      <c r="L59" s="39">
        <v>860000</v>
      </c>
      <c r="M59" s="32">
        <f t="shared" si="7"/>
        <v>731000</v>
      </c>
      <c r="N59" s="42">
        <v>2020</v>
      </c>
      <c r="O59" s="50">
        <v>2024</v>
      </c>
      <c r="P59" s="188"/>
      <c r="Q59" s="189" t="s">
        <v>95</v>
      </c>
      <c r="R59" s="189" t="s">
        <v>95</v>
      </c>
      <c r="S59" s="190" t="s">
        <v>95</v>
      </c>
      <c r="T59" s="220"/>
      <c r="U59" s="220"/>
      <c r="V59" s="220"/>
      <c r="W59" s="220"/>
      <c r="X59" s="220"/>
      <c r="Y59" s="57" t="s">
        <v>143</v>
      </c>
      <c r="Z59" s="530" t="s">
        <v>120</v>
      </c>
    </row>
    <row r="60" spans="1:26" ht="109.5" customHeight="1" x14ac:dyDescent="0.3">
      <c r="A60" s="148">
        <v>56</v>
      </c>
      <c r="B60" s="157" t="s">
        <v>215</v>
      </c>
      <c r="C60" s="61" t="s">
        <v>179</v>
      </c>
      <c r="D60" s="61">
        <v>47657651</v>
      </c>
      <c r="E60" s="61">
        <v>102244057</v>
      </c>
      <c r="F60" s="69">
        <v>600138151</v>
      </c>
      <c r="G60" s="224" t="s">
        <v>221</v>
      </c>
      <c r="H60" s="56" t="s">
        <v>36</v>
      </c>
      <c r="I60" s="56" t="s">
        <v>89</v>
      </c>
      <c r="J60" s="56" t="s">
        <v>89</v>
      </c>
      <c r="K60" s="225" t="s">
        <v>221</v>
      </c>
      <c r="L60" s="39">
        <v>100000</v>
      </c>
      <c r="M60" s="32">
        <f t="shared" si="7"/>
        <v>85000</v>
      </c>
      <c r="N60" s="42">
        <v>2020</v>
      </c>
      <c r="O60" s="50">
        <v>2024</v>
      </c>
      <c r="P60" s="188"/>
      <c r="Q60" s="189"/>
      <c r="R60" s="189"/>
      <c r="S60" s="190"/>
      <c r="T60" s="220"/>
      <c r="U60" s="220"/>
      <c r="V60" s="220"/>
      <c r="W60" s="220"/>
      <c r="X60" s="220"/>
      <c r="Y60" s="54" t="s">
        <v>135</v>
      </c>
      <c r="Z60" s="530" t="s">
        <v>120</v>
      </c>
    </row>
    <row r="61" spans="1:26" ht="109.5" customHeight="1" x14ac:dyDescent="0.3">
      <c r="A61" s="148">
        <v>57</v>
      </c>
      <c r="B61" s="157" t="s">
        <v>215</v>
      </c>
      <c r="C61" s="61" t="s">
        <v>179</v>
      </c>
      <c r="D61" s="61">
        <v>47657651</v>
      </c>
      <c r="E61" s="61">
        <v>102244057</v>
      </c>
      <c r="F61" s="69">
        <v>600138151</v>
      </c>
      <c r="G61" s="226" t="s">
        <v>222</v>
      </c>
      <c r="H61" s="56" t="s">
        <v>36</v>
      </c>
      <c r="I61" s="56" t="s">
        <v>89</v>
      </c>
      <c r="J61" s="56" t="s">
        <v>89</v>
      </c>
      <c r="K61" s="227" t="s">
        <v>222</v>
      </c>
      <c r="L61" s="39">
        <v>350000</v>
      </c>
      <c r="M61" s="32">
        <f t="shared" si="7"/>
        <v>297500</v>
      </c>
      <c r="N61" s="42">
        <v>2020</v>
      </c>
      <c r="O61" s="50">
        <v>2024</v>
      </c>
      <c r="P61" s="188"/>
      <c r="Q61" s="189"/>
      <c r="R61" s="189"/>
      <c r="S61" s="190"/>
      <c r="T61" s="220"/>
      <c r="U61" s="220"/>
      <c r="V61" s="220"/>
      <c r="W61" s="220"/>
      <c r="X61" s="220"/>
      <c r="Y61" s="54" t="s">
        <v>219</v>
      </c>
      <c r="Z61" s="530" t="s">
        <v>120</v>
      </c>
    </row>
    <row r="62" spans="1:26" ht="109.5" customHeight="1" x14ac:dyDescent="0.3">
      <c r="A62" s="148">
        <v>58</v>
      </c>
      <c r="B62" s="157" t="s">
        <v>215</v>
      </c>
      <c r="C62" s="61" t="s">
        <v>179</v>
      </c>
      <c r="D62" s="61">
        <v>47657651</v>
      </c>
      <c r="E62" s="61">
        <v>102244057</v>
      </c>
      <c r="F62" s="69">
        <v>600138151</v>
      </c>
      <c r="G62" s="226" t="s">
        <v>223</v>
      </c>
      <c r="H62" s="56" t="s">
        <v>36</v>
      </c>
      <c r="I62" s="56" t="s">
        <v>89</v>
      </c>
      <c r="J62" s="56" t="s">
        <v>89</v>
      </c>
      <c r="K62" s="227" t="s">
        <v>223</v>
      </c>
      <c r="L62" s="39">
        <v>495000</v>
      </c>
      <c r="M62" s="32">
        <f t="shared" si="7"/>
        <v>420750</v>
      </c>
      <c r="N62" s="42">
        <v>2020</v>
      </c>
      <c r="O62" s="50">
        <v>2024</v>
      </c>
      <c r="P62" s="188"/>
      <c r="Q62" s="189"/>
      <c r="R62" s="189"/>
      <c r="S62" s="190"/>
      <c r="T62" s="220"/>
      <c r="U62" s="220"/>
      <c r="V62" s="220"/>
      <c r="W62" s="191"/>
      <c r="X62" s="220"/>
      <c r="Y62" s="531" t="s">
        <v>406</v>
      </c>
      <c r="Z62" s="530" t="s">
        <v>120</v>
      </c>
    </row>
    <row r="63" spans="1:26" ht="109.5" customHeight="1" x14ac:dyDescent="0.3">
      <c r="A63" s="148">
        <v>59</v>
      </c>
      <c r="B63" s="157" t="s">
        <v>215</v>
      </c>
      <c r="C63" s="61" t="s">
        <v>179</v>
      </c>
      <c r="D63" s="61">
        <v>47657651</v>
      </c>
      <c r="E63" s="61">
        <v>102244057</v>
      </c>
      <c r="F63" s="69">
        <v>600138151</v>
      </c>
      <c r="G63" s="226" t="s">
        <v>224</v>
      </c>
      <c r="H63" s="56" t="s">
        <v>36</v>
      </c>
      <c r="I63" s="56" t="s">
        <v>89</v>
      </c>
      <c r="J63" s="56" t="s">
        <v>89</v>
      </c>
      <c r="K63" s="227" t="s">
        <v>224</v>
      </c>
      <c r="L63" s="39">
        <v>890000</v>
      </c>
      <c r="M63" s="32">
        <f t="shared" si="7"/>
        <v>756500</v>
      </c>
      <c r="N63" s="42">
        <v>2020</v>
      </c>
      <c r="O63" s="50">
        <v>2024</v>
      </c>
      <c r="P63" s="188" t="s">
        <v>95</v>
      </c>
      <c r="Q63" s="189" t="s">
        <v>95</v>
      </c>
      <c r="R63" s="189" t="s">
        <v>95</v>
      </c>
      <c r="S63" s="190" t="s">
        <v>95</v>
      </c>
      <c r="T63" s="220"/>
      <c r="U63" s="220"/>
      <c r="V63" s="220"/>
      <c r="W63" s="220"/>
      <c r="X63" s="220"/>
      <c r="Y63" s="54" t="s">
        <v>135</v>
      </c>
      <c r="Z63" s="530" t="s">
        <v>120</v>
      </c>
    </row>
    <row r="64" spans="1:26" ht="109.5" customHeight="1" x14ac:dyDescent="0.3">
      <c r="A64" s="148">
        <v>60</v>
      </c>
      <c r="B64" s="157" t="s">
        <v>215</v>
      </c>
      <c r="C64" s="61" t="s">
        <v>179</v>
      </c>
      <c r="D64" s="61">
        <v>47657651</v>
      </c>
      <c r="E64" s="61">
        <v>102244057</v>
      </c>
      <c r="F64" s="69">
        <v>600138151</v>
      </c>
      <c r="G64" s="226" t="s">
        <v>225</v>
      </c>
      <c r="H64" s="56" t="s">
        <v>36</v>
      </c>
      <c r="I64" s="56" t="s">
        <v>89</v>
      </c>
      <c r="J64" s="56" t="s">
        <v>89</v>
      </c>
      <c r="K64" s="227" t="s">
        <v>225</v>
      </c>
      <c r="L64" s="39">
        <v>1310000</v>
      </c>
      <c r="M64" s="32">
        <f t="shared" si="7"/>
        <v>1113500</v>
      </c>
      <c r="N64" s="42">
        <v>2020</v>
      </c>
      <c r="O64" s="434">
        <v>2024</v>
      </c>
      <c r="P64" s="217"/>
      <c r="Q64" s="189" t="s">
        <v>95</v>
      </c>
      <c r="R64" s="189" t="s">
        <v>95</v>
      </c>
      <c r="S64" s="219"/>
      <c r="T64" s="220"/>
      <c r="U64" s="220"/>
      <c r="V64" s="220"/>
      <c r="W64" s="220"/>
      <c r="X64" s="220"/>
      <c r="Y64" s="54" t="s">
        <v>135</v>
      </c>
      <c r="Z64" s="530" t="s">
        <v>120</v>
      </c>
    </row>
    <row r="65" spans="1:26" ht="109.5" customHeight="1" x14ac:dyDescent="0.3">
      <c r="A65" s="148">
        <v>61</v>
      </c>
      <c r="B65" s="157" t="s">
        <v>215</v>
      </c>
      <c r="C65" s="61" t="s">
        <v>179</v>
      </c>
      <c r="D65" s="61">
        <v>47657651</v>
      </c>
      <c r="E65" s="61">
        <v>102244057</v>
      </c>
      <c r="F65" s="69">
        <v>600138151</v>
      </c>
      <c r="G65" s="226" t="s">
        <v>226</v>
      </c>
      <c r="H65" s="56" t="s">
        <v>36</v>
      </c>
      <c r="I65" s="56" t="s">
        <v>89</v>
      </c>
      <c r="J65" s="56" t="s">
        <v>89</v>
      </c>
      <c r="K65" s="227" t="s">
        <v>226</v>
      </c>
      <c r="L65" s="39">
        <v>11000000</v>
      </c>
      <c r="M65" s="32">
        <f t="shared" si="7"/>
        <v>9350000</v>
      </c>
      <c r="N65" s="42">
        <v>2020</v>
      </c>
      <c r="O65" s="50">
        <v>2024</v>
      </c>
      <c r="P65" s="188" t="s">
        <v>95</v>
      </c>
      <c r="Q65" s="189" t="s">
        <v>95</v>
      </c>
      <c r="R65" s="189" t="s">
        <v>95</v>
      </c>
      <c r="S65" s="190" t="s">
        <v>95</v>
      </c>
      <c r="T65" s="220"/>
      <c r="U65" s="220"/>
      <c r="V65" s="220"/>
      <c r="W65" s="220"/>
      <c r="X65" s="220"/>
      <c r="Y65" s="54" t="s">
        <v>135</v>
      </c>
      <c r="Z65" s="530" t="s">
        <v>120</v>
      </c>
    </row>
    <row r="66" spans="1:26" ht="109.5" customHeight="1" x14ac:dyDescent="0.3">
      <c r="A66" s="148">
        <v>62</v>
      </c>
      <c r="B66" s="157" t="s">
        <v>215</v>
      </c>
      <c r="C66" s="61" t="s">
        <v>179</v>
      </c>
      <c r="D66" s="61">
        <v>47657651</v>
      </c>
      <c r="E66" s="61">
        <v>102244057</v>
      </c>
      <c r="F66" s="69">
        <v>600138151</v>
      </c>
      <c r="G66" s="226" t="s">
        <v>227</v>
      </c>
      <c r="H66" s="56" t="s">
        <v>36</v>
      </c>
      <c r="I66" s="56" t="s">
        <v>89</v>
      </c>
      <c r="J66" s="56" t="s">
        <v>89</v>
      </c>
      <c r="K66" s="227" t="s">
        <v>227</v>
      </c>
      <c r="L66" s="39">
        <v>29000000</v>
      </c>
      <c r="M66" s="32">
        <f t="shared" si="7"/>
        <v>24650000</v>
      </c>
      <c r="N66" s="42">
        <v>2020</v>
      </c>
      <c r="O66" s="50">
        <v>2024</v>
      </c>
      <c r="P66" s="217"/>
      <c r="Q66" s="189" t="s">
        <v>95</v>
      </c>
      <c r="R66" s="189" t="s">
        <v>95</v>
      </c>
      <c r="S66" s="219"/>
      <c r="T66" s="220"/>
      <c r="U66" s="220"/>
      <c r="V66" s="220"/>
      <c r="W66" s="220"/>
      <c r="X66" s="220"/>
      <c r="Y66" s="54" t="s">
        <v>135</v>
      </c>
      <c r="Z66" s="530" t="s">
        <v>120</v>
      </c>
    </row>
    <row r="67" spans="1:26" ht="109.5" customHeight="1" x14ac:dyDescent="0.3">
      <c r="A67" s="148">
        <v>63</v>
      </c>
      <c r="B67" s="157" t="s">
        <v>215</v>
      </c>
      <c r="C67" s="61" t="s">
        <v>179</v>
      </c>
      <c r="D67" s="61">
        <v>47657651</v>
      </c>
      <c r="E67" s="61">
        <v>102244057</v>
      </c>
      <c r="F67" s="69">
        <v>600138151</v>
      </c>
      <c r="G67" s="226" t="s">
        <v>228</v>
      </c>
      <c r="H67" s="56" t="s">
        <v>36</v>
      </c>
      <c r="I67" s="56" t="s">
        <v>89</v>
      </c>
      <c r="J67" s="56" t="s">
        <v>89</v>
      </c>
      <c r="K67" s="227" t="s">
        <v>228</v>
      </c>
      <c r="L67" s="39">
        <v>600000</v>
      </c>
      <c r="M67" s="32">
        <f t="shared" si="7"/>
        <v>510000</v>
      </c>
      <c r="N67" s="42">
        <v>2020</v>
      </c>
      <c r="O67" s="50">
        <v>2024</v>
      </c>
      <c r="P67" s="217"/>
      <c r="Q67" s="218"/>
      <c r="R67" s="218"/>
      <c r="S67" s="219"/>
      <c r="T67" s="220"/>
      <c r="U67" s="220"/>
      <c r="V67" s="220"/>
      <c r="W67" s="220"/>
      <c r="X67" s="220"/>
      <c r="Y67" s="54" t="s">
        <v>135</v>
      </c>
      <c r="Z67" s="530" t="s">
        <v>120</v>
      </c>
    </row>
    <row r="68" spans="1:26" ht="109.5" customHeight="1" x14ac:dyDescent="0.3">
      <c r="A68" s="148">
        <v>64</v>
      </c>
      <c r="B68" s="157" t="s">
        <v>215</v>
      </c>
      <c r="C68" s="61" t="s">
        <v>179</v>
      </c>
      <c r="D68" s="61">
        <v>47657651</v>
      </c>
      <c r="E68" s="61">
        <v>102244057</v>
      </c>
      <c r="F68" s="69">
        <v>600138151</v>
      </c>
      <c r="G68" s="226" t="s">
        <v>229</v>
      </c>
      <c r="H68" s="56" t="s">
        <v>36</v>
      </c>
      <c r="I68" s="56" t="s">
        <v>89</v>
      </c>
      <c r="J68" s="56" t="s">
        <v>89</v>
      </c>
      <c r="K68" s="227" t="s">
        <v>229</v>
      </c>
      <c r="L68" s="39">
        <v>390000</v>
      </c>
      <c r="M68" s="32">
        <f t="shared" si="7"/>
        <v>331500</v>
      </c>
      <c r="N68" s="42">
        <v>2020</v>
      </c>
      <c r="O68" s="434">
        <v>2024</v>
      </c>
      <c r="P68" s="217"/>
      <c r="Q68" s="218"/>
      <c r="R68" s="218"/>
      <c r="S68" s="219"/>
      <c r="T68" s="220"/>
      <c r="U68" s="220"/>
      <c r="V68" s="220"/>
      <c r="W68" s="220"/>
      <c r="X68" s="220"/>
      <c r="Y68" s="54" t="s">
        <v>135</v>
      </c>
      <c r="Z68" s="530" t="s">
        <v>120</v>
      </c>
    </row>
    <row r="69" spans="1:26" ht="109.5" customHeight="1" x14ac:dyDescent="0.3">
      <c r="A69" s="148">
        <v>65</v>
      </c>
      <c r="B69" s="157" t="s">
        <v>215</v>
      </c>
      <c r="C69" s="61" t="s">
        <v>179</v>
      </c>
      <c r="D69" s="61">
        <v>47657651</v>
      </c>
      <c r="E69" s="61">
        <v>102244057</v>
      </c>
      <c r="F69" s="69">
        <v>600138151</v>
      </c>
      <c r="G69" s="226" t="s">
        <v>230</v>
      </c>
      <c r="H69" s="56" t="s">
        <v>36</v>
      </c>
      <c r="I69" s="56" t="s">
        <v>89</v>
      </c>
      <c r="J69" s="56" t="s">
        <v>89</v>
      </c>
      <c r="K69" s="228" t="s">
        <v>231</v>
      </c>
      <c r="L69" s="187">
        <v>8000000</v>
      </c>
      <c r="M69" s="32">
        <f t="shared" si="7"/>
        <v>6800000</v>
      </c>
      <c r="N69" s="42">
        <v>2020</v>
      </c>
      <c r="O69" s="434">
        <v>2024</v>
      </c>
      <c r="P69" s="217"/>
      <c r="Q69" s="189" t="s">
        <v>95</v>
      </c>
      <c r="R69" s="218"/>
      <c r="S69" s="219"/>
      <c r="T69" s="220"/>
      <c r="U69" s="220"/>
      <c r="V69" s="191" t="s">
        <v>95</v>
      </c>
      <c r="W69" s="191" t="s">
        <v>95</v>
      </c>
      <c r="X69" s="220"/>
      <c r="Y69" s="57" t="s">
        <v>232</v>
      </c>
      <c r="Z69" s="530" t="s">
        <v>217</v>
      </c>
    </row>
    <row r="70" spans="1:26" s="668" customFormat="1" ht="109.5" customHeight="1" x14ac:dyDescent="0.3">
      <c r="A70" s="653">
        <v>66</v>
      </c>
      <c r="B70" s="654" t="s">
        <v>215</v>
      </c>
      <c r="C70" s="655" t="s">
        <v>179</v>
      </c>
      <c r="D70" s="655">
        <v>47657651</v>
      </c>
      <c r="E70" s="655">
        <v>102244057</v>
      </c>
      <c r="F70" s="656">
        <v>600138151</v>
      </c>
      <c r="G70" s="657" t="s">
        <v>415</v>
      </c>
      <c r="H70" s="658" t="s">
        <v>36</v>
      </c>
      <c r="I70" s="658" t="s">
        <v>89</v>
      </c>
      <c r="J70" s="658" t="s">
        <v>89</v>
      </c>
      <c r="K70" s="659" t="s">
        <v>415</v>
      </c>
      <c r="L70" s="660">
        <v>30000000</v>
      </c>
      <c r="M70" s="661">
        <f t="shared" si="7"/>
        <v>25500000</v>
      </c>
      <c r="N70" s="516">
        <v>2020</v>
      </c>
      <c r="O70" s="517">
        <v>2024</v>
      </c>
      <c r="P70" s="662"/>
      <c r="Q70" s="663"/>
      <c r="R70" s="663"/>
      <c r="S70" s="664"/>
      <c r="T70" s="665"/>
      <c r="U70" s="665"/>
      <c r="V70" s="665"/>
      <c r="W70" s="665"/>
      <c r="X70" s="665"/>
      <c r="Y70" s="666" t="s">
        <v>143</v>
      </c>
      <c r="Z70" s="667" t="s">
        <v>120</v>
      </c>
    </row>
    <row r="71" spans="1:26" ht="109.5" customHeight="1" x14ac:dyDescent="0.3">
      <c r="A71" s="148">
        <v>67</v>
      </c>
      <c r="B71" s="160" t="s">
        <v>215</v>
      </c>
      <c r="C71" s="61" t="s">
        <v>179</v>
      </c>
      <c r="D71" s="61">
        <v>47657651</v>
      </c>
      <c r="E71" s="61">
        <v>102244057</v>
      </c>
      <c r="F71" s="69">
        <v>600138151</v>
      </c>
      <c r="G71" s="226" t="s">
        <v>233</v>
      </c>
      <c r="H71" s="56" t="s">
        <v>36</v>
      </c>
      <c r="I71" s="56" t="s">
        <v>89</v>
      </c>
      <c r="J71" s="56" t="s">
        <v>89</v>
      </c>
      <c r="K71" s="227" t="s">
        <v>233</v>
      </c>
      <c r="L71" s="518">
        <v>1200000</v>
      </c>
      <c r="M71" s="519">
        <f t="shared" si="7"/>
        <v>1020000</v>
      </c>
      <c r="N71" s="516">
        <v>2021</v>
      </c>
      <c r="O71" s="517">
        <v>2024</v>
      </c>
      <c r="P71" s="217"/>
      <c r="Q71" s="218"/>
      <c r="R71" s="218"/>
      <c r="S71" s="219"/>
      <c r="T71" s="220"/>
      <c r="U71" s="220"/>
      <c r="V71" s="220"/>
      <c r="W71" s="220"/>
      <c r="X71" s="229"/>
      <c r="Y71" s="54" t="s">
        <v>135</v>
      </c>
      <c r="Z71" s="530" t="s">
        <v>120</v>
      </c>
    </row>
    <row r="72" spans="1:26" ht="109.5" customHeight="1" x14ac:dyDescent="0.3">
      <c r="A72" s="148">
        <v>68</v>
      </c>
      <c r="B72" s="160" t="s">
        <v>215</v>
      </c>
      <c r="C72" s="61" t="s">
        <v>179</v>
      </c>
      <c r="D72" s="61">
        <v>47657651</v>
      </c>
      <c r="E72" s="61">
        <v>102244057</v>
      </c>
      <c r="F72" s="69">
        <v>600138151</v>
      </c>
      <c r="G72" s="226" t="s">
        <v>407</v>
      </c>
      <c r="H72" s="56" t="s">
        <v>36</v>
      </c>
      <c r="I72" s="56" t="s">
        <v>89</v>
      </c>
      <c r="J72" s="56" t="s">
        <v>89</v>
      </c>
      <c r="K72" s="228" t="s">
        <v>408</v>
      </c>
      <c r="L72" s="439">
        <v>7000000</v>
      </c>
      <c r="M72" s="432">
        <f t="shared" si="7"/>
        <v>5950000</v>
      </c>
      <c r="N72" s="42">
        <v>2021</v>
      </c>
      <c r="O72" s="50">
        <v>2024</v>
      </c>
      <c r="P72" s="217"/>
      <c r="Q72" s="189" t="s">
        <v>95</v>
      </c>
      <c r="R72" s="189" t="s">
        <v>95</v>
      </c>
      <c r="S72" s="190" t="s">
        <v>95</v>
      </c>
      <c r="T72" s="191" t="s">
        <v>95</v>
      </c>
      <c r="U72" s="191"/>
      <c r="V72" s="191" t="s">
        <v>95</v>
      </c>
      <c r="W72" s="191" t="s">
        <v>95</v>
      </c>
      <c r="X72" s="191" t="s">
        <v>95</v>
      </c>
      <c r="Y72" s="532" t="s">
        <v>143</v>
      </c>
      <c r="Z72" s="530" t="s">
        <v>120</v>
      </c>
    </row>
    <row r="73" spans="1:26" ht="109.5" customHeight="1" x14ac:dyDescent="0.3">
      <c r="A73" s="148">
        <v>69</v>
      </c>
      <c r="B73" s="160" t="s">
        <v>215</v>
      </c>
      <c r="C73" s="61" t="s">
        <v>179</v>
      </c>
      <c r="D73" s="61">
        <v>47657651</v>
      </c>
      <c r="E73" s="61">
        <v>102244057</v>
      </c>
      <c r="F73" s="69">
        <v>600138151</v>
      </c>
      <c r="G73" s="226" t="s">
        <v>234</v>
      </c>
      <c r="H73" s="56" t="s">
        <v>36</v>
      </c>
      <c r="I73" s="56" t="s">
        <v>89</v>
      </c>
      <c r="J73" s="56" t="s">
        <v>89</v>
      </c>
      <c r="K73" s="228" t="s">
        <v>235</v>
      </c>
      <c r="L73" s="39">
        <v>870000</v>
      </c>
      <c r="M73" s="32">
        <f t="shared" si="7"/>
        <v>739500</v>
      </c>
      <c r="N73" s="42">
        <v>2022</v>
      </c>
      <c r="O73" s="50">
        <v>2022</v>
      </c>
      <c r="P73" s="217"/>
      <c r="Q73" s="189" t="s">
        <v>95</v>
      </c>
      <c r="R73" s="218"/>
      <c r="S73" s="219"/>
      <c r="T73" s="220"/>
      <c r="U73" s="220"/>
      <c r="V73" s="220"/>
      <c r="W73" s="220"/>
      <c r="X73" s="220"/>
      <c r="Y73" s="532" t="s">
        <v>299</v>
      </c>
      <c r="Z73" s="530" t="s">
        <v>113</v>
      </c>
    </row>
    <row r="74" spans="1:26" ht="109.5" customHeight="1" thickBot="1" x14ac:dyDescent="0.35">
      <c r="A74" s="564">
        <v>70</v>
      </c>
      <c r="B74" s="567" t="s">
        <v>215</v>
      </c>
      <c r="C74" s="78" t="s">
        <v>179</v>
      </c>
      <c r="D74" s="78">
        <v>47657651</v>
      </c>
      <c r="E74" s="78">
        <v>102244057</v>
      </c>
      <c r="F74" s="136">
        <v>600138151</v>
      </c>
      <c r="G74" s="385" t="s">
        <v>366</v>
      </c>
      <c r="H74" s="81" t="s">
        <v>36</v>
      </c>
      <c r="I74" s="81" t="s">
        <v>89</v>
      </c>
      <c r="J74" s="81" t="s">
        <v>89</v>
      </c>
      <c r="K74" s="386" t="s">
        <v>382</v>
      </c>
      <c r="L74" s="83">
        <v>12000000</v>
      </c>
      <c r="M74" s="84">
        <f t="shared" si="7"/>
        <v>10200000</v>
      </c>
      <c r="N74" s="87">
        <v>2024</v>
      </c>
      <c r="O74" s="387">
        <v>2025</v>
      </c>
      <c r="P74" s="388"/>
      <c r="Q74" s="389"/>
      <c r="R74" s="389"/>
      <c r="S74" s="390" t="s">
        <v>95</v>
      </c>
      <c r="T74" s="391"/>
      <c r="U74" s="391"/>
      <c r="V74" s="391"/>
      <c r="W74" s="391"/>
      <c r="X74" s="391" t="s">
        <v>95</v>
      </c>
      <c r="Y74" s="533" t="s">
        <v>409</v>
      </c>
      <c r="Z74" s="534" t="s">
        <v>120</v>
      </c>
    </row>
    <row r="75" spans="1:26" ht="77.400000000000006" customHeight="1" x14ac:dyDescent="0.3">
      <c r="A75" s="147">
        <v>71</v>
      </c>
      <c r="B75" s="149" t="s">
        <v>251</v>
      </c>
      <c r="C75" s="58" t="s">
        <v>252</v>
      </c>
      <c r="D75" s="58">
        <v>75029286</v>
      </c>
      <c r="E75" s="58">
        <v>102244669</v>
      </c>
      <c r="F75" s="67">
        <v>600138216</v>
      </c>
      <c r="G75" s="236" t="s">
        <v>390</v>
      </c>
      <c r="H75" s="52" t="s">
        <v>36</v>
      </c>
      <c r="I75" s="52" t="s">
        <v>89</v>
      </c>
      <c r="J75" s="52" t="s">
        <v>254</v>
      </c>
      <c r="K75" s="236" t="s">
        <v>388</v>
      </c>
      <c r="L75" s="151">
        <v>30000000</v>
      </c>
      <c r="M75" s="25">
        <f>SUM(L75/100*85)</f>
        <v>25500000</v>
      </c>
      <c r="N75" s="392">
        <v>2025</v>
      </c>
      <c r="O75" s="153">
        <v>2027</v>
      </c>
      <c r="P75" s="393"/>
      <c r="Q75" s="394"/>
      <c r="R75" s="395"/>
      <c r="S75" s="396"/>
      <c r="T75" s="237"/>
      <c r="U75" s="238" t="s">
        <v>95</v>
      </c>
      <c r="V75" s="238" t="s">
        <v>95</v>
      </c>
      <c r="W75" s="238" t="s">
        <v>95</v>
      </c>
      <c r="X75" s="238" t="s">
        <v>95</v>
      </c>
      <c r="Y75" s="152" t="s">
        <v>135</v>
      </c>
      <c r="Z75" s="153" t="s">
        <v>120</v>
      </c>
    </row>
    <row r="76" spans="1:26" ht="74.400000000000006" customHeight="1" x14ac:dyDescent="0.3">
      <c r="A76" s="148">
        <v>72</v>
      </c>
      <c r="B76" s="568" t="s">
        <v>251</v>
      </c>
      <c r="C76" s="397" t="s">
        <v>252</v>
      </c>
      <c r="D76" s="397">
        <v>75029286</v>
      </c>
      <c r="E76" s="397">
        <v>102244669</v>
      </c>
      <c r="F76" s="398">
        <v>600138216</v>
      </c>
      <c r="G76" s="399" t="s">
        <v>253</v>
      </c>
      <c r="H76" s="400" t="s">
        <v>36</v>
      </c>
      <c r="I76" s="400" t="s">
        <v>89</v>
      </c>
      <c r="J76" s="400" t="s">
        <v>254</v>
      </c>
      <c r="K76" s="401" t="s">
        <v>253</v>
      </c>
      <c r="L76" s="402">
        <v>12000000</v>
      </c>
      <c r="M76" s="403">
        <f>SUM(L76/100*85)</f>
        <v>10200000</v>
      </c>
      <c r="N76" s="404">
        <v>2022</v>
      </c>
      <c r="O76" s="405">
        <v>2027</v>
      </c>
      <c r="P76" s="406"/>
      <c r="Q76" s="407"/>
      <c r="R76" s="408"/>
      <c r="S76" s="409"/>
      <c r="T76" s="410"/>
      <c r="U76" s="411" t="s">
        <v>95</v>
      </c>
      <c r="V76" s="411" t="s">
        <v>95</v>
      </c>
      <c r="W76" s="411" t="s">
        <v>95</v>
      </c>
      <c r="X76" s="410"/>
      <c r="Y76" s="412" t="s">
        <v>135</v>
      </c>
      <c r="Z76" s="405" t="s">
        <v>120</v>
      </c>
    </row>
    <row r="77" spans="1:26" ht="48" customHeight="1" x14ac:dyDescent="0.3">
      <c r="A77" s="148">
        <v>73</v>
      </c>
      <c r="B77" s="157" t="s">
        <v>251</v>
      </c>
      <c r="C77" s="61" t="s">
        <v>252</v>
      </c>
      <c r="D77" s="61">
        <v>75029286</v>
      </c>
      <c r="E77" s="61">
        <v>102244669</v>
      </c>
      <c r="F77" s="69">
        <v>600138216</v>
      </c>
      <c r="G77" s="71" t="s">
        <v>255</v>
      </c>
      <c r="H77" s="56" t="s">
        <v>36</v>
      </c>
      <c r="I77" s="56" t="s">
        <v>89</v>
      </c>
      <c r="J77" s="56" t="s">
        <v>254</v>
      </c>
      <c r="K77" s="31" t="s">
        <v>255</v>
      </c>
      <c r="L77" s="39">
        <v>7000000</v>
      </c>
      <c r="M77" s="32">
        <f>SUM(L77/100*85)</f>
        <v>5950000</v>
      </c>
      <c r="N77" s="40">
        <v>2020</v>
      </c>
      <c r="O77" s="50">
        <v>2022</v>
      </c>
      <c r="P77" s="188" t="s">
        <v>95</v>
      </c>
      <c r="Q77" s="189" t="s">
        <v>95</v>
      </c>
      <c r="R77" s="189" t="s">
        <v>95</v>
      </c>
      <c r="S77" s="190" t="s">
        <v>95</v>
      </c>
      <c r="T77" s="220"/>
      <c r="U77" s="220"/>
      <c r="V77" s="191" t="s">
        <v>95</v>
      </c>
      <c r="W77" s="191" t="s">
        <v>95</v>
      </c>
      <c r="X77" s="220"/>
      <c r="Y77" s="48" t="s">
        <v>256</v>
      </c>
      <c r="Z77" s="50" t="s">
        <v>113</v>
      </c>
    </row>
    <row r="78" spans="1:26" ht="48" customHeight="1" x14ac:dyDescent="0.3">
      <c r="A78" s="148">
        <v>74</v>
      </c>
      <c r="B78" s="157" t="s">
        <v>251</v>
      </c>
      <c r="C78" s="61" t="s">
        <v>252</v>
      </c>
      <c r="D78" s="61">
        <v>75029286</v>
      </c>
      <c r="E78" s="61">
        <v>102244669</v>
      </c>
      <c r="F78" s="69">
        <v>600138216</v>
      </c>
      <c r="G78" s="71" t="s">
        <v>257</v>
      </c>
      <c r="H78" s="56" t="s">
        <v>36</v>
      </c>
      <c r="I78" s="56" t="s">
        <v>89</v>
      </c>
      <c r="J78" s="56" t="s">
        <v>254</v>
      </c>
      <c r="K78" s="31" t="s">
        <v>257</v>
      </c>
      <c r="L78" s="39">
        <v>12000000</v>
      </c>
      <c r="M78" s="32">
        <f>SUM(L78/100*85)</f>
        <v>10200000</v>
      </c>
      <c r="N78" s="40">
        <v>2022</v>
      </c>
      <c r="O78" s="50">
        <v>2027</v>
      </c>
      <c r="P78" s="188" t="s">
        <v>95</v>
      </c>
      <c r="Q78" s="189" t="s">
        <v>95</v>
      </c>
      <c r="R78" s="189" t="s">
        <v>95</v>
      </c>
      <c r="S78" s="190" t="s">
        <v>95</v>
      </c>
      <c r="T78" s="220"/>
      <c r="U78" s="220"/>
      <c r="V78" s="191" t="s">
        <v>95</v>
      </c>
      <c r="W78" s="191" t="s">
        <v>95</v>
      </c>
      <c r="X78" s="220"/>
      <c r="Y78" s="42" t="s">
        <v>135</v>
      </c>
      <c r="Z78" s="50" t="s">
        <v>120</v>
      </c>
    </row>
    <row r="79" spans="1:26" ht="48" customHeight="1" x14ac:dyDescent="0.3">
      <c r="A79" s="148">
        <v>75</v>
      </c>
      <c r="B79" s="157" t="s">
        <v>251</v>
      </c>
      <c r="C79" s="61" t="s">
        <v>252</v>
      </c>
      <c r="D79" s="61">
        <v>75029286</v>
      </c>
      <c r="E79" s="61">
        <v>102244669</v>
      </c>
      <c r="F79" s="69">
        <v>600138216</v>
      </c>
      <c r="G79" s="72" t="s">
        <v>258</v>
      </c>
      <c r="H79" s="56" t="s">
        <v>36</v>
      </c>
      <c r="I79" s="56" t="s">
        <v>89</v>
      </c>
      <c r="J79" s="56" t="s">
        <v>254</v>
      </c>
      <c r="K79" s="95" t="s">
        <v>258</v>
      </c>
      <c r="L79" s="39">
        <v>4000000</v>
      </c>
      <c r="M79" s="32">
        <f>SUM(L79/100*85)</f>
        <v>3400000</v>
      </c>
      <c r="N79" s="40">
        <v>2021</v>
      </c>
      <c r="O79" s="50">
        <v>2026</v>
      </c>
      <c r="P79" s="188"/>
      <c r="Q79" s="189" t="s">
        <v>95</v>
      </c>
      <c r="R79" s="189" t="s">
        <v>95</v>
      </c>
      <c r="S79" s="190"/>
      <c r="T79" s="220"/>
      <c r="U79" s="220"/>
      <c r="V79" s="220"/>
      <c r="W79" s="220"/>
      <c r="X79" s="220"/>
      <c r="Y79" s="42" t="s">
        <v>135</v>
      </c>
      <c r="Z79" s="50" t="s">
        <v>120</v>
      </c>
    </row>
    <row r="80" spans="1:26" ht="48" customHeight="1" x14ac:dyDescent="0.3">
      <c r="A80" s="148">
        <v>76</v>
      </c>
      <c r="B80" s="157" t="s">
        <v>251</v>
      </c>
      <c r="C80" s="61" t="s">
        <v>252</v>
      </c>
      <c r="D80" s="61">
        <v>75029286</v>
      </c>
      <c r="E80" s="61">
        <v>102244669</v>
      </c>
      <c r="F80" s="69">
        <v>600138216</v>
      </c>
      <c r="G80" s="73" t="s">
        <v>259</v>
      </c>
      <c r="H80" s="56" t="s">
        <v>36</v>
      </c>
      <c r="I80" s="56" t="s">
        <v>89</v>
      </c>
      <c r="J80" s="56" t="s">
        <v>254</v>
      </c>
      <c r="K80" s="76" t="s">
        <v>259</v>
      </c>
      <c r="L80" s="39">
        <v>10000000</v>
      </c>
      <c r="M80" s="32">
        <f t="shared" ref="M80:M87" si="8">SUM(L80/100*85)</f>
        <v>8500000</v>
      </c>
      <c r="N80" s="40">
        <v>2023</v>
      </c>
      <c r="O80" s="50">
        <v>2027</v>
      </c>
      <c r="P80" s="188"/>
      <c r="Q80" s="189" t="s">
        <v>95</v>
      </c>
      <c r="R80" s="189" t="s">
        <v>95</v>
      </c>
      <c r="S80" s="190"/>
      <c r="T80" s="220"/>
      <c r="U80" s="220"/>
      <c r="V80" s="191" t="s">
        <v>95</v>
      </c>
      <c r="W80" s="191" t="s">
        <v>95</v>
      </c>
      <c r="X80" s="220"/>
      <c r="Y80" s="42" t="s">
        <v>135</v>
      </c>
      <c r="Z80" s="50" t="s">
        <v>120</v>
      </c>
    </row>
    <row r="81" spans="1:35" ht="53.25" customHeight="1" x14ac:dyDescent="0.3">
      <c r="A81" s="148">
        <v>77</v>
      </c>
      <c r="B81" s="157" t="s">
        <v>251</v>
      </c>
      <c r="C81" s="61" t="s">
        <v>252</v>
      </c>
      <c r="D81" s="61">
        <v>75029286</v>
      </c>
      <c r="E81" s="61">
        <v>102244669</v>
      </c>
      <c r="F81" s="69">
        <v>600138216</v>
      </c>
      <c r="G81" s="73" t="s">
        <v>260</v>
      </c>
      <c r="H81" s="56" t="s">
        <v>36</v>
      </c>
      <c r="I81" s="56" t="s">
        <v>89</v>
      </c>
      <c r="J81" s="56" t="s">
        <v>254</v>
      </c>
      <c r="K81" s="239" t="s">
        <v>361</v>
      </c>
      <c r="L81" s="39">
        <v>2000000</v>
      </c>
      <c r="M81" s="32">
        <f t="shared" si="8"/>
        <v>1700000</v>
      </c>
      <c r="N81" s="40">
        <v>2022</v>
      </c>
      <c r="O81" s="50">
        <v>2027</v>
      </c>
      <c r="P81" s="188"/>
      <c r="Q81" s="189" t="s">
        <v>95</v>
      </c>
      <c r="R81" s="189" t="s">
        <v>95</v>
      </c>
      <c r="S81" s="190"/>
      <c r="T81" s="220"/>
      <c r="U81" s="220"/>
      <c r="V81" s="191" t="s">
        <v>95</v>
      </c>
      <c r="W81" s="191" t="s">
        <v>95</v>
      </c>
      <c r="X81" s="220"/>
      <c r="Y81" s="42" t="s">
        <v>135</v>
      </c>
      <c r="Z81" s="50" t="s">
        <v>120</v>
      </c>
    </row>
    <row r="82" spans="1:35" ht="57" customHeight="1" x14ac:dyDescent="0.3">
      <c r="A82" s="148">
        <v>78</v>
      </c>
      <c r="B82" s="157" t="s">
        <v>251</v>
      </c>
      <c r="C82" s="61" t="s">
        <v>252</v>
      </c>
      <c r="D82" s="61">
        <v>75029286</v>
      </c>
      <c r="E82" s="61">
        <v>102244669</v>
      </c>
      <c r="F82" s="69">
        <v>600138216</v>
      </c>
      <c r="G82" s="73" t="s">
        <v>261</v>
      </c>
      <c r="H82" s="56" t="s">
        <v>36</v>
      </c>
      <c r="I82" s="56" t="s">
        <v>89</v>
      </c>
      <c r="J82" s="56" t="s">
        <v>254</v>
      </c>
      <c r="K82" s="76" t="s">
        <v>362</v>
      </c>
      <c r="L82" s="39">
        <v>2000000</v>
      </c>
      <c r="M82" s="32">
        <f t="shared" si="8"/>
        <v>1700000</v>
      </c>
      <c r="N82" s="40">
        <v>2022</v>
      </c>
      <c r="O82" s="50">
        <v>2024</v>
      </c>
      <c r="P82" s="188"/>
      <c r="Q82" s="189" t="s">
        <v>95</v>
      </c>
      <c r="R82" s="189" t="s">
        <v>95</v>
      </c>
      <c r="S82" s="190"/>
      <c r="T82" s="220"/>
      <c r="U82" s="220"/>
      <c r="V82" s="191" t="s">
        <v>95</v>
      </c>
      <c r="W82" s="191" t="s">
        <v>95</v>
      </c>
      <c r="X82" s="220"/>
      <c r="Y82" s="42" t="s">
        <v>135</v>
      </c>
      <c r="Z82" s="50" t="s">
        <v>120</v>
      </c>
    </row>
    <row r="83" spans="1:35" ht="152.25" customHeight="1" x14ac:dyDescent="0.3">
      <c r="A83" s="148">
        <v>79</v>
      </c>
      <c r="B83" s="157" t="s">
        <v>251</v>
      </c>
      <c r="C83" s="61" t="s">
        <v>252</v>
      </c>
      <c r="D83" s="61">
        <v>75029286</v>
      </c>
      <c r="E83" s="61">
        <v>102244669</v>
      </c>
      <c r="F83" s="69">
        <v>600138216</v>
      </c>
      <c r="G83" s="73" t="s">
        <v>262</v>
      </c>
      <c r="H83" s="56" t="s">
        <v>36</v>
      </c>
      <c r="I83" s="56" t="s">
        <v>89</v>
      </c>
      <c r="J83" s="56" t="s">
        <v>254</v>
      </c>
      <c r="K83" s="76" t="s">
        <v>263</v>
      </c>
      <c r="L83" s="39">
        <v>3000000</v>
      </c>
      <c r="M83" s="32">
        <f t="shared" si="8"/>
        <v>2550000</v>
      </c>
      <c r="N83" s="40">
        <v>2022</v>
      </c>
      <c r="O83" s="50">
        <v>2026</v>
      </c>
      <c r="P83" s="217"/>
      <c r="Q83" s="189" t="s">
        <v>95</v>
      </c>
      <c r="R83" s="189" t="s">
        <v>95</v>
      </c>
      <c r="S83" s="219"/>
      <c r="T83" s="220"/>
      <c r="U83" s="220"/>
      <c r="V83" s="191" t="s">
        <v>95</v>
      </c>
      <c r="W83" s="191" t="s">
        <v>95</v>
      </c>
      <c r="X83" s="220"/>
      <c r="Y83" s="42" t="s">
        <v>135</v>
      </c>
      <c r="Z83" s="50" t="s">
        <v>120</v>
      </c>
    </row>
    <row r="84" spans="1:35" ht="155.25" customHeight="1" x14ac:dyDescent="0.3">
      <c r="A84" s="148">
        <v>80</v>
      </c>
      <c r="B84" s="157" t="s">
        <v>251</v>
      </c>
      <c r="C84" s="61" t="s">
        <v>252</v>
      </c>
      <c r="D84" s="61">
        <v>75029286</v>
      </c>
      <c r="E84" s="61">
        <v>102244669</v>
      </c>
      <c r="F84" s="69">
        <v>600138216</v>
      </c>
      <c r="G84" s="73" t="s">
        <v>264</v>
      </c>
      <c r="H84" s="56" t="s">
        <v>36</v>
      </c>
      <c r="I84" s="56" t="s">
        <v>89</v>
      </c>
      <c r="J84" s="56" t="s">
        <v>254</v>
      </c>
      <c r="K84" s="76" t="s">
        <v>264</v>
      </c>
      <c r="L84" s="39">
        <v>1500000</v>
      </c>
      <c r="M84" s="32">
        <f t="shared" si="8"/>
        <v>1275000</v>
      </c>
      <c r="N84" s="40">
        <v>2022</v>
      </c>
      <c r="O84" s="50">
        <v>2024</v>
      </c>
      <c r="P84" s="217"/>
      <c r="Q84" s="189" t="s">
        <v>95</v>
      </c>
      <c r="R84" s="218"/>
      <c r="S84" s="219"/>
      <c r="T84" s="220"/>
      <c r="U84" s="220"/>
      <c r="V84" s="191" t="s">
        <v>95</v>
      </c>
      <c r="W84" s="191" t="s">
        <v>95</v>
      </c>
      <c r="X84" s="220"/>
      <c r="Y84" s="42" t="s">
        <v>135</v>
      </c>
      <c r="Z84" s="50" t="s">
        <v>120</v>
      </c>
    </row>
    <row r="85" spans="1:35" ht="41.4" x14ac:dyDescent="0.3">
      <c r="A85" s="148">
        <v>81</v>
      </c>
      <c r="B85" s="157" t="s">
        <v>251</v>
      </c>
      <c r="C85" s="61" t="s">
        <v>252</v>
      </c>
      <c r="D85" s="61">
        <v>75029286</v>
      </c>
      <c r="E85" s="61">
        <v>102244669</v>
      </c>
      <c r="F85" s="69">
        <v>600138216</v>
      </c>
      <c r="G85" s="73" t="s">
        <v>265</v>
      </c>
      <c r="H85" s="56" t="s">
        <v>36</v>
      </c>
      <c r="I85" s="56" t="s">
        <v>89</v>
      </c>
      <c r="J85" s="56" t="s">
        <v>254</v>
      </c>
      <c r="K85" s="31" t="s">
        <v>265</v>
      </c>
      <c r="L85" s="39">
        <v>5000000</v>
      </c>
      <c r="M85" s="32">
        <f t="shared" si="8"/>
        <v>4250000</v>
      </c>
      <c r="N85" s="40">
        <v>2022</v>
      </c>
      <c r="O85" s="50">
        <v>2025</v>
      </c>
      <c r="P85" s="217"/>
      <c r="Q85" s="189"/>
      <c r="R85" s="218"/>
      <c r="S85" s="219"/>
      <c r="T85" s="220"/>
      <c r="U85" s="220"/>
      <c r="V85" s="191"/>
      <c r="W85" s="191"/>
      <c r="X85" s="220"/>
      <c r="Y85" s="42" t="s">
        <v>135</v>
      </c>
      <c r="Z85" s="50" t="s">
        <v>120</v>
      </c>
    </row>
    <row r="86" spans="1:35" ht="41.4" x14ac:dyDescent="0.3">
      <c r="A86" s="148">
        <v>82</v>
      </c>
      <c r="B86" s="157" t="s">
        <v>251</v>
      </c>
      <c r="C86" s="61" t="s">
        <v>252</v>
      </c>
      <c r="D86" s="61">
        <v>75029286</v>
      </c>
      <c r="E86" s="61">
        <v>102244669</v>
      </c>
      <c r="F86" s="69">
        <v>600138216</v>
      </c>
      <c r="G86" s="73" t="s">
        <v>266</v>
      </c>
      <c r="H86" s="56" t="s">
        <v>36</v>
      </c>
      <c r="I86" s="56" t="s">
        <v>89</v>
      </c>
      <c r="J86" s="56" t="s">
        <v>254</v>
      </c>
      <c r="K86" s="31" t="s">
        <v>266</v>
      </c>
      <c r="L86" s="39">
        <v>1000000</v>
      </c>
      <c r="M86" s="32">
        <f t="shared" si="8"/>
        <v>850000</v>
      </c>
      <c r="N86" s="40">
        <v>2022</v>
      </c>
      <c r="O86" s="50">
        <v>2026</v>
      </c>
      <c r="P86" s="217"/>
      <c r="Q86" s="189" t="s">
        <v>95</v>
      </c>
      <c r="R86" s="189" t="s">
        <v>95</v>
      </c>
      <c r="S86" s="219"/>
      <c r="T86" s="220"/>
      <c r="U86" s="220"/>
      <c r="V86" s="191" t="s">
        <v>95</v>
      </c>
      <c r="W86" s="191" t="s">
        <v>95</v>
      </c>
      <c r="X86" s="220"/>
      <c r="Y86" s="42" t="s">
        <v>135</v>
      </c>
      <c r="Z86" s="50" t="s">
        <v>120</v>
      </c>
    </row>
    <row r="87" spans="1:35" ht="58.8" customHeight="1" thickBot="1" x14ac:dyDescent="0.35">
      <c r="A87" s="164">
        <v>83</v>
      </c>
      <c r="B87" s="563" t="s">
        <v>251</v>
      </c>
      <c r="C87" s="122" t="s">
        <v>252</v>
      </c>
      <c r="D87" s="122">
        <v>75029286</v>
      </c>
      <c r="E87" s="122">
        <v>102244669</v>
      </c>
      <c r="F87" s="123">
        <v>600138216</v>
      </c>
      <c r="G87" s="124" t="s">
        <v>267</v>
      </c>
      <c r="H87" s="125" t="s">
        <v>36</v>
      </c>
      <c r="I87" s="125" t="s">
        <v>89</v>
      </c>
      <c r="J87" s="125" t="s">
        <v>254</v>
      </c>
      <c r="K87" s="240" t="s">
        <v>267</v>
      </c>
      <c r="L87" s="167">
        <v>1000000</v>
      </c>
      <c r="M87" s="168">
        <f t="shared" si="8"/>
        <v>850000</v>
      </c>
      <c r="N87" s="211">
        <v>2022</v>
      </c>
      <c r="O87" s="170">
        <v>2026</v>
      </c>
      <c r="P87" s="230"/>
      <c r="Q87" s="231"/>
      <c r="R87" s="232"/>
      <c r="S87" s="233"/>
      <c r="T87" s="234"/>
      <c r="U87" s="234"/>
      <c r="V87" s="241"/>
      <c r="W87" s="241" t="s">
        <v>95</v>
      </c>
      <c r="X87" s="234"/>
      <c r="Y87" s="169" t="s">
        <v>135</v>
      </c>
      <c r="Z87" s="170" t="s">
        <v>120</v>
      </c>
    </row>
    <row r="88" spans="1:35" ht="41.4" x14ac:dyDescent="0.3">
      <c r="A88" s="569">
        <v>84</v>
      </c>
      <c r="B88" s="66" t="s">
        <v>271</v>
      </c>
      <c r="C88" s="58" t="s">
        <v>271</v>
      </c>
      <c r="D88" s="58">
        <v>22813756</v>
      </c>
      <c r="E88" s="58"/>
      <c r="F88" s="67"/>
      <c r="G88" s="242" t="s">
        <v>272</v>
      </c>
      <c r="H88" s="52" t="s">
        <v>36</v>
      </c>
      <c r="I88" s="52" t="s">
        <v>89</v>
      </c>
      <c r="J88" s="52" t="s">
        <v>150</v>
      </c>
      <c r="K88" s="242" t="s">
        <v>272</v>
      </c>
      <c r="L88" s="151">
        <v>4000000</v>
      </c>
      <c r="M88" s="243">
        <f>SUM(L88/100*85)</f>
        <v>3400000</v>
      </c>
      <c r="N88" s="152">
        <v>2022</v>
      </c>
      <c r="O88" s="153">
        <v>2024</v>
      </c>
      <c r="P88" s="152" t="s">
        <v>95</v>
      </c>
      <c r="Q88" s="154" t="s">
        <v>95</v>
      </c>
      <c r="R88" s="154" t="s">
        <v>95</v>
      </c>
      <c r="S88" s="153" t="s">
        <v>95</v>
      </c>
      <c r="T88" s="237"/>
      <c r="U88" s="237"/>
      <c r="V88" s="237"/>
      <c r="W88" s="237"/>
      <c r="X88" s="237"/>
      <c r="Y88" s="152" t="s">
        <v>135</v>
      </c>
      <c r="Z88" s="153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61.8" customHeight="1" thickBot="1" x14ac:dyDescent="0.35">
      <c r="A89" s="164">
        <v>85</v>
      </c>
      <c r="B89" s="193" t="s">
        <v>271</v>
      </c>
      <c r="C89" s="122" t="s">
        <v>271</v>
      </c>
      <c r="D89" s="122">
        <v>22813756</v>
      </c>
      <c r="E89" s="122"/>
      <c r="F89" s="123"/>
      <c r="G89" s="244" t="s">
        <v>273</v>
      </c>
      <c r="H89" s="125" t="s">
        <v>36</v>
      </c>
      <c r="I89" s="125" t="s">
        <v>89</v>
      </c>
      <c r="J89" s="125" t="s">
        <v>150</v>
      </c>
      <c r="K89" s="244" t="s">
        <v>273</v>
      </c>
      <c r="L89" s="167">
        <v>6000000</v>
      </c>
      <c r="M89" s="245">
        <f>SUM(L89/100*85)</f>
        <v>5100000</v>
      </c>
      <c r="N89" s="169">
        <v>2022</v>
      </c>
      <c r="O89" s="170">
        <v>2024</v>
      </c>
      <c r="P89" s="169" t="s">
        <v>95</v>
      </c>
      <c r="Q89" s="171" t="s">
        <v>95</v>
      </c>
      <c r="R89" s="171" t="s">
        <v>95</v>
      </c>
      <c r="S89" s="170" t="s">
        <v>95</v>
      </c>
      <c r="T89" s="234"/>
      <c r="U89" s="234"/>
      <c r="V89" s="234"/>
      <c r="W89" s="234"/>
      <c r="X89" s="234"/>
      <c r="Y89" s="169" t="s">
        <v>135</v>
      </c>
      <c r="Z89" s="170"/>
    </row>
    <row r="90" spans="1:35" ht="174.6" customHeight="1" x14ac:dyDescent="0.3">
      <c r="A90" s="570">
        <v>86</v>
      </c>
      <c r="B90" s="246" t="s">
        <v>110</v>
      </c>
      <c r="C90" s="58" t="s">
        <v>110</v>
      </c>
      <c r="D90" s="58">
        <v>22840915</v>
      </c>
      <c r="E90" s="58"/>
      <c r="F90" s="59"/>
      <c r="G90" s="236" t="s">
        <v>128</v>
      </c>
      <c r="H90" s="52" t="s">
        <v>36</v>
      </c>
      <c r="I90" s="52" t="s">
        <v>89</v>
      </c>
      <c r="J90" s="52" t="s">
        <v>89</v>
      </c>
      <c r="K90" s="214" t="s">
        <v>129</v>
      </c>
      <c r="L90" s="24">
        <v>3500000</v>
      </c>
      <c r="M90" s="247">
        <f>SUM(L90/100*85)</f>
        <v>2975000</v>
      </c>
      <c r="N90" s="29">
        <v>2020</v>
      </c>
      <c r="O90" s="30">
        <v>2022</v>
      </c>
      <c r="P90" s="28" t="s">
        <v>95</v>
      </c>
      <c r="Q90" s="29" t="s">
        <v>95</v>
      </c>
      <c r="R90" s="29"/>
      <c r="S90" s="27" t="s">
        <v>95</v>
      </c>
      <c r="T90" s="371"/>
      <c r="U90" s="371"/>
      <c r="V90" s="371"/>
      <c r="W90" s="371" t="s">
        <v>95</v>
      </c>
      <c r="X90" s="368"/>
      <c r="Y90" s="248" t="s">
        <v>130</v>
      </c>
      <c r="Z90" s="30" t="s">
        <v>120</v>
      </c>
    </row>
    <row r="91" spans="1:35" ht="175.2" customHeight="1" thickBot="1" x14ac:dyDescent="0.35">
      <c r="A91" s="148">
        <v>87</v>
      </c>
      <c r="B91" s="249" t="s">
        <v>110</v>
      </c>
      <c r="C91" s="122" t="s">
        <v>110</v>
      </c>
      <c r="D91" s="122">
        <v>22840915</v>
      </c>
      <c r="E91" s="122"/>
      <c r="F91" s="165"/>
      <c r="G91" s="250" t="s">
        <v>131</v>
      </c>
      <c r="H91" s="125" t="s">
        <v>36</v>
      </c>
      <c r="I91" s="125" t="s">
        <v>89</v>
      </c>
      <c r="J91" s="125" t="s">
        <v>89</v>
      </c>
      <c r="K91" s="251" t="s">
        <v>132</v>
      </c>
      <c r="L91" s="366">
        <v>1700000</v>
      </c>
      <c r="M91" s="194">
        <f>SUM(L91/100*85)</f>
        <v>1445000</v>
      </c>
      <c r="N91" s="145">
        <v>2020</v>
      </c>
      <c r="O91" s="370">
        <v>2022</v>
      </c>
      <c r="P91" s="367"/>
      <c r="Q91" s="145"/>
      <c r="R91" s="145"/>
      <c r="S91" s="146" t="s">
        <v>95</v>
      </c>
      <c r="T91" s="372"/>
      <c r="U91" s="372" t="s">
        <v>95</v>
      </c>
      <c r="V91" s="372"/>
      <c r="W91" s="372"/>
      <c r="X91" s="369"/>
      <c r="Y91" s="166" t="s">
        <v>130</v>
      </c>
      <c r="Z91" s="370" t="s">
        <v>120</v>
      </c>
    </row>
    <row r="92" spans="1:35" x14ac:dyDescent="0.3">
      <c r="A92" s="138"/>
      <c r="B92" s="138"/>
      <c r="C92" s="138"/>
      <c r="D92" s="138"/>
      <c r="E92" s="138"/>
      <c r="F92" s="138"/>
      <c r="G92" s="139"/>
      <c r="H92" s="138"/>
      <c r="I92" s="252"/>
      <c r="J92" s="138"/>
      <c r="K92" s="140"/>
      <c r="L92" s="253"/>
      <c r="M92" s="253"/>
      <c r="N92" s="254"/>
      <c r="O92" s="254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</row>
    <row r="93" spans="1:35" x14ac:dyDescent="0.3">
      <c r="A93" s="138"/>
      <c r="B93" s="138"/>
      <c r="C93" s="138"/>
      <c r="D93" s="138"/>
      <c r="E93" s="138"/>
      <c r="F93" s="138"/>
      <c r="G93" s="139"/>
      <c r="H93" s="138"/>
      <c r="I93" s="252"/>
      <c r="J93" s="138"/>
      <c r="K93" s="140"/>
      <c r="L93" s="253"/>
      <c r="M93" s="253"/>
      <c r="N93" s="254"/>
      <c r="O93" s="254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</row>
    <row r="94" spans="1:35" x14ac:dyDescent="0.3">
      <c r="A94" s="138"/>
      <c r="B94" s="138"/>
      <c r="C94" s="138"/>
      <c r="D94" s="138"/>
      <c r="E94" s="138"/>
      <c r="F94" s="138"/>
      <c r="G94" s="139"/>
      <c r="H94" s="138"/>
      <c r="I94" s="252"/>
      <c r="J94" s="138"/>
      <c r="K94" s="140"/>
      <c r="L94" s="253"/>
      <c r="M94" s="253"/>
      <c r="N94" s="254"/>
      <c r="O94" s="254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</row>
    <row r="95" spans="1:35" s="137" customFormat="1" x14ac:dyDescent="0.3">
      <c r="A95" s="138" t="s">
        <v>399</v>
      </c>
      <c r="B95" s="138"/>
      <c r="C95" s="138"/>
      <c r="D95" s="138"/>
      <c r="E95" s="138"/>
      <c r="F95" s="138"/>
      <c r="G95" s="139"/>
      <c r="H95" s="138"/>
      <c r="I95" s="138"/>
      <c r="J95" s="138"/>
      <c r="K95" s="140"/>
      <c r="L95" s="141"/>
      <c r="M95" s="141"/>
      <c r="N95" s="142"/>
      <c r="O95" s="142"/>
      <c r="P95" s="138"/>
      <c r="Q95" s="138"/>
      <c r="R95" s="143"/>
      <c r="S95" s="143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</row>
    <row r="96" spans="1:35" x14ac:dyDescent="0.3">
      <c r="A96" s="138"/>
      <c r="B96" s="138"/>
      <c r="C96" s="138"/>
      <c r="D96" s="138"/>
      <c r="E96" s="138"/>
      <c r="F96" s="138"/>
      <c r="G96" s="139"/>
      <c r="H96" s="138"/>
      <c r="I96" s="252"/>
      <c r="J96" s="138"/>
      <c r="K96" s="140"/>
      <c r="L96" s="253"/>
      <c r="M96" s="253"/>
      <c r="N96" s="254"/>
      <c r="O96" s="254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</row>
    <row r="97" spans="1:26" x14ac:dyDescent="0.3">
      <c r="A97" s="138"/>
      <c r="B97" s="138"/>
      <c r="C97" s="138"/>
      <c r="D97" s="138"/>
      <c r="E97" s="138"/>
      <c r="F97" s="138"/>
      <c r="G97" s="139"/>
      <c r="H97" s="138"/>
      <c r="I97" s="252"/>
      <c r="J97" s="138"/>
      <c r="K97" s="140"/>
      <c r="L97" s="253"/>
      <c r="M97" s="253"/>
      <c r="N97" s="254"/>
      <c r="O97" s="254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</row>
    <row r="98" spans="1:26" x14ac:dyDescent="0.3">
      <c r="A98" s="138"/>
      <c r="B98" s="138"/>
      <c r="C98" s="138"/>
      <c r="D98" s="138"/>
      <c r="E98" s="138"/>
      <c r="F98" s="138"/>
      <c r="G98" s="139"/>
      <c r="H98" s="138"/>
      <c r="I98" s="252"/>
      <c r="J98" s="138"/>
      <c r="K98" s="140"/>
      <c r="L98" s="253"/>
      <c r="M98" s="253"/>
      <c r="N98" s="254"/>
      <c r="O98" s="254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</row>
    <row r="99" spans="1:26" x14ac:dyDescent="0.3">
      <c r="A99" s="138"/>
      <c r="B99" s="138"/>
      <c r="C99" s="138"/>
      <c r="D99" s="138"/>
      <c r="E99" s="138"/>
      <c r="F99" s="138"/>
      <c r="G99" s="139"/>
      <c r="H99" s="138"/>
      <c r="I99" s="252"/>
      <c r="J99" s="138"/>
      <c r="K99" s="140"/>
      <c r="L99" s="253"/>
      <c r="M99" s="253"/>
      <c r="N99" s="254"/>
      <c r="O99" s="254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</row>
    <row r="100" spans="1:26" x14ac:dyDescent="0.3">
      <c r="A100" s="138" t="s">
        <v>20</v>
      </c>
      <c r="B100" s="138"/>
      <c r="C100" s="138"/>
      <c r="D100" s="138"/>
      <c r="E100" s="138"/>
      <c r="F100" s="138"/>
      <c r="G100" s="139"/>
      <c r="H100" s="138"/>
      <c r="I100" s="252"/>
      <c r="J100" s="138"/>
      <c r="K100" s="140"/>
      <c r="L100" s="253"/>
      <c r="M100" s="253"/>
      <c r="N100" s="254"/>
      <c r="O100" s="254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</row>
    <row r="101" spans="1:26" x14ac:dyDescent="0.3">
      <c r="A101" s="139" t="s">
        <v>63</v>
      </c>
      <c r="B101" s="138"/>
      <c r="C101" s="138"/>
      <c r="D101" s="138"/>
      <c r="E101" s="138"/>
      <c r="F101" s="138"/>
      <c r="G101" s="139"/>
      <c r="H101" s="138"/>
      <c r="I101" s="252"/>
      <c r="J101" s="138"/>
      <c r="K101" s="140"/>
      <c r="L101" s="253"/>
      <c r="M101" s="253"/>
      <c r="N101" s="254"/>
      <c r="O101" s="254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</row>
    <row r="102" spans="1:26" x14ac:dyDescent="0.3">
      <c r="A102" s="138"/>
      <c r="B102" s="138"/>
      <c r="C102" s="138"/>
      <c r="D102" s="138"/>
      <c r="E102" s="138"/>
      <c r="F102" s="138"/>
      <c r="G102" s="139"/>
      <c r="H102" s="138"/>
      <c r="I102" s="252"/>
      <c r="J102" s="138"/>
      <c r="K102" s="140"/>
      <c r="L102" s="253"/>
      <c r="M102" s="253"/>
      <c r="N102" s="254"/>
      <c r="O102" s="254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</row>
    <row r="103" spans="1:26" x14ac:dyDescent="0.3">
      <c r="A103" s="138" t="s">
        <v>342</v>
      </c>
      <c r="B103" s="138"/>
      <c r="C103" s="138"/>
      <c r="D103" s="138"/>
      <c r="E103" s="138"/>
      <c r="F103" s="138"/>
      <c r="G103" s="139"/>
      <c r="H103" s="138"/>
      <c r="I103" s="252"/>
      <c r="J103" s="138"/>
      <c r="K103" s="140"/>
      <c r="L103" s="253"/>
      <c r="M103" s="253"/>
      <c r="N103" s="254"/>
      <c r="O103" s="254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</row>
    <row r="104" spans="1:26" x14ac:dyDescent="0.3">
      <c r="A104" s="144" t="s">
        <v>340</v>
      </c>
      <c r="B104" s="138"/>
      <c r="C104" s="138"/>
      <c r="D104" s="138"/>
      <c r="E104" s="138"/>
      <c r="F104" s="138"/>
      <c r="G104" s="139"/>
      <c r="H104" s="138"/>
      <c r="I104" s="252"/>
      <c r="J104" s="138"/>
      <c r="K104" s="140"/>
      <c r="L104" s="253"/>
      <c r="M104" s="253"/>
      <c r="N104" s="254"/>
      <c r="O104" s="254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</row>
    <row r="105" spans="1:26" x14ac:dyDescent="0.3">
      <c r="A105" s="144" t="s">
        <v>341</v>
      </c>
      <c r="B105" s="138"/>
      <c r="C105" s="138"/>
      <c r="D105" s="138"/>
      <c r="E105" s="138"/>
      <c r="F105" s="138"/>
      <c r="G105" s="139"/>
      <c r="H105" s="138"/>
      <c r="I105" s="252"/>
      <c r="J105" s="138"/>
      <c r="K105" s="140"/>
      <c r="L105" s="253"/>
      <c r="M105" s="253"/>
      <c r="N105" s="254"/>
      <c r="O105" s="254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</row>
    <row r="106" spans="1:26" x14ac:dyDescent="0.3">
      <c r="A106" s="144"/>
      <c r="B106" s="138"/>
      <c r="C106" s="138"/>
      <c r="D106" s="138"/>
      <c r="E106" s="138"/>
      <c r="F106" s="138"/>
      <c r="G106" s="139"/>
      <c r="H106" s="138"/>
      <c r="I106" s="252"/>
      <c r="J106" s="138"/>
      <c r="K106" s="140"/>
      <c r="L106" s="253"/>
      <c r="M106" s="253"/>
      <c r="N106" s="254"/>
      <c r="O106" s="254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</row>
    <row r="107" spans="1:26" x14ac:dyDescent="0.3">
      <c r="A107" s="138" t="s">
        <v>64</v>
      </c>
      <c r="B107" s="138"/>
      <c r="C107" s="138"/>
      <c r="D107" s="138"/>
      <c r="E107" s="138"/>
      <c r="F107" s="138"/>
      <c r="G107" s="139"/>
      <c r="H107" s="138"/>
      <c r="I107" s="252"/>
      <c r="J107" s="138"/>
      <c r="K107" s="140"/>
      <c r="L107" s="253"/>
      <c r="M107" s="253"/>
      <c r="N107" s="254"/>
      <c r="O107" s="254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</row>
    <row r="108" spans="1:26" x14ac:dyDescent="0.3">
      <c r="A108" s="138"/>
      <c r="B108" s="138"/>
      <c r="C108" s="138"/>
      <c r="D108" s="138"/>
      <c r="E108" s="138"/>
      <c r="F108" s="138"/>
      <c r="G108" s="139"/>
      <c r="H108" s="138"/>
      <c r="I108" s="252"/>
      <c r="J108" s="138"/>
      <c r="K108" s="140"/>
      <c r="L108" s="253"/>
      <c r="M108" s="253"/>
      <c r="N108" s="254"/>
      <c r="O108" s="254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</row>
    <row r="109" spans="1:26" x14ac:dyDescent="0.3">
      <c r="A109" s="138" t="s">
        <v>65</v>
      </c>
      <c r="B109" s="138"/>
      <c r="C109" s="138"/>
      <c r="D109" s="138"/>
      <c r="E109" s="138"/>
      <c r="F109" s="138"/>
      <c r="G109" s="139"/>
      <c r="H109" s="138"/>
      <c r="I109" s="252"/>
      <c r="J109" s="138"/>
      <c r="K109" s="140"/>
      <c r="L109" s="253"/>
      <c r="M109" s="253"/>
      <c r="N109" s="254"/>
      <c r="O109" s="254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</row>
    <row r="110" spans="1:26" x14ac:dyDescent="0.3">
      <c r="A110" s="138" t="s">
        <v>66</v>
      </c>
      <c r="B110" s="138"/>
      <c r="C110" s="138"/>
      <c r="D110" s="138"/>
      <c r="E110" s="138"/>
      <c r="F110" s="138"/>
      <c r="G110" s="139"/>
      <c r="H110" s="138"/>
      <c r="I110" s="252"/>
      <c r="J110" s="138"/>
      <c r="K110" s="140"/>
      <c r="L110" s="253"/>
      <c r="M110" s="253"/>
      <c r="N110" s="254"/>
      <c r="O110" s="254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</row>
    <row r="111" spans="1:26" x14ac:dyDescent="0.3">
      <c r="A111" s="138" t="s">
        <v>67</v>
      </c>
      <c r="B111" s="138"/>
      <c r="C111" s="138"/>
      <c r="D111" s="138"/>
      <c r="E111" s="138"/>
      <c r="F111" s="138"/>
      <c r="G111" s="139"/>
      <c r="H111" s="138"/>
      <c r="I111" s="252"/>
      <c r="J111" s="138"/>
      <c r="K111" s="140"/>
      <c r="L111" s="253"/>
      <c r="M111" s="253"/>
      <c r="N111" s="254"/>
      <c r="O111" s="254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</row>
    <row r="112" spans="1:26" x14ac:dyDescent="0.3">
      <c r="A112" s="138" t="s">
        <v>68</v>
      </c>
      <c r="B112" s="138"/>
      <c r="C112" s="138"/>
      <c r="D112" s="138"/>
      <c r="E112" s="138"/>
      <c r="F112" s="138"/>
      <c r="G112" s="139"/>
      <c r="H112" s="138"/>
      <c r="I112" s="252"/>
      <c r="J112" s="138"/>
      <c r="K112" s="140"/>
      <c r="L112" s="253"/>
      <c r="M112" s="253"/>
      <c r="N112" s="254"/>
      <c r="O112" s="254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</row>
    <row r="113" spans="1:26" x14ac:dyDescent="0.3">
      <c r="A113" s="138" t="s">
        <v>69</v>
      </c>
      <c r="B113" s="138"/>
      <c r="C113" s="138"/>
      <c r="D113" s="138"/>
      <c r="E113" s="138"/>
      <c r="F113" s="138"/>
      <c r="G113" s="139"/>
      <c r="H113" s="138"/>
      <c r="I113" s="252"/>
      <c r="J113" s="138"/>
      <c r="K113" s="140"/>
      <c r="L113" s="253"/>
      <c r="M113" s="253"/>
      <c r="N113" s="254"/>
      <c r="O113" s="254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</row>
    <row r="114" spans="1:26" x14ac:dyDescent="0.3">
      <c r="A114" s="138" t="s">
        <v>70</v>
      </c>
      <c r="B114" s="138"/>
      <c r="C114" s="138"/>
      <c r="D114" s="138"/>
      <c r="E114" s="138"/>
      <c r="F114" s="138"/>
      <c r="G114" s="139"/>
      <c r="H114" s="138"/>
      <c r="I114" s="252"/>
      <c r="J114" s="138"/>
      <c r="K114" s="140"/>
      <c r="L114" s="253"/>
      <c r="M114" s="253"/>
      <c r="N114" s="254"/>
      <c r="O114" s="254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</row>
    <row r="115" spans="1:26" x14ac:dyDescent="0.3">
      <c r="A115" s="144" t="s">
        <v>343</v>
      </c>
      <c r="B115" s="138"/>
      <c r="C115" s="138"/>
      <c r="D115" s="138"/>
      <c r="E115" s="138"/>
      <c r="F115" s="138"/>
      <c r="G115" s="139"/>
      <c r="H115" s="138"/>
      <c r="I115" s="252"/>
      <c r="J115" s="138"/>
      <c r="K115" s="140"/>
      <c r="L115" s="253"/>
      <c r="M115" s="253"/>
      <c r="N115" s="254"/>
      <c r="O115" s="254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</row>
    <row r="116" spans="1:26" x14ac:dyDescent="0.3">
      <c r="A116" s="138" t="s">
        <v>71</v>
      </c>
      <c r="B116" s="138"/>
      <c r="C116" s="138"/>
      <c r="D116" s="138"/>
      <c r="E116" s="138"/>
      <c r="F116" s="138"/>
      <c r="G116" s="139"/>
      <c r="H116" s="138"/>
      <c r="I116" s="252"/>
      <c r="J116" s="138"/>
      <c r="K116" s="140"/>
      <c r="L116" s="253"/>
      <c r="M116" s="253"/>
      <c r="N116" s="254"/>
      <c r="O116" s="254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</row>
    <row r="117" spans="1:26" x14ac:dyDescent="0.3">
      <c r="A117" s="138" t="s">
        <v>72</v>
      </c>
      <c r="B117" s="138"/>
      <c r="C117" s="138"/>
      <c r="D117" s="138"/>
      <c r="E117" s="138"/>
      <c r="F117" s="138"/>
      <c r="G117" s="139"/>
      <c r="H117" s="138"/>
      <c r="I117" s="252"/>
      <c r="J117" s="138"/>
      <c r="K117" s="140"/>
      <c r="L117" s="253"/>
      <c r="M117" s="253"/>
      <c r="N117" s="254"/>
      <c r="O117" s="254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</row>
    <row r="118" spans="1:26" x14ac:dyDescent="0.3">
      <c r="A118" s="138" t="s">
        <v>73</v>
      </c>
      <c r="B118" s="138"/>
      <c r="C118" s="138"/>
      <c r="D118" s="138"/>
      <c r="E118" s="138"/>
      <c r="F118" s="138"/>
      <c r="G118" s="139"/>
      <c r="H118" s="138"/>
      <c r="I118" s="252"/>
      <c r="J118" s="138"/>
      <c r="K118" s="140"/>
      <c r="L118" s="253"/>
      <c r="M118" s="253"/>
      <c r="N118" s="254"/>
      <c r="O118" s="254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</row>
    <row r="119" spans="1:26" x14ac:dyDescent="0.3">
      <c r="A119" s="138" t="s">
        <v>74</v>
      </c>
      <c r="B119" s="138"/>
      <c r="C119" s="138"/>
      <c r="D119" s="138"/>
      <c r="E119" s="138"/>
      <c r="F119" s="138"/>
      <c r="G119" s="139"/>
      <c r="H119" s="138"/>
      <c r="I119" s="252"/>
      <c r="J119" s="138"/>
      <c r="K119" s="140"/>
      <c r="L119" s="253"/>
      <c r="M119" s="253"/>
      <c r="N119" s="254"/>
      <c r="O119" s="254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</row>
    <row r="120" spans="1:26" x14ac:dyDescent="0.3">
      <c r="A120" s="138"/>
      <c r="B120" s="138"/>
      <c r="C120" s="138"/>
      <c r="D120" s="138"/>
      <c r="E120" s="138"/>
      <c r="F120" s="138"/>
      <c r="G120" s="139"/>
      <c r="H120" s="138"/>
      <c r="I120" s="252"/>
      <c r="J120" s="138"/>
      <c r="K120" s="140"/>
      <c r="L120" s="253"/>
      <c r="M120" s="253"/>
      <c r="N120" s="254"/>
      <c r="O120" s="254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</row>
    <row r="121" spans="1:26" x14ac:dyDescent="0.3">
      <c r="A121" s="138" t="s">
        <v>75</v>
      </c>
      <c r="B121" s="138"/>
      <c r="C121" s="138"/>
      <c r="D121" s="138"/>
      <c r="E121" s="138"/>
      <c r="F121" s="138"/>
      <c r="G121" s="139"/>
      <c r="H121" s="138"/>
      <c r="I121" s="252"/>
      <c r="J121" s="138"/>
      <c r="K121" s="140"/>
      <c r="L121" s="253"/>
      <c r="M121" s="253"/>
      <c r="N121" s="254"/>
      <c r="O121" s="254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</row>
    <row r="122" spans="1:26" x14ac:dyDescent="0.3">
      <c r="A122" s="138" t="s">
        <v>76</v>
      </c>
      <c r="B122" s="138"/>
      <c r="C122" s="138"/>
      <c r="D122" s="138"/>
      <c r="E122" s="138"/>
      <c r="F122" s="138"/>
      <c r="G122" s="139"/>
      <c r="H122" s="138"/>
      <c r="I122" s="252"/>
      <c r="J122" s="138"/>
      <c r="K122" s="140"/>
      <c r="L122" s="253"/>
      <c r="M122" s="253"/>
      <c r="N122" s="254"/>
      <c r="O122" s="254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</row>
    <row r="123" spans="1:26" x14ac:dyDescent="0.3">
      <c r="A123" s="138"/>
      <c r="B123" s="138"/>
      <c r="C123" s="138"/>
      <c r="D123" s="138"/>
      <c r="E123" s="138"/>
      <c r="F123" s="138"/>
      <c r="G123" s="139"/>
      <c r="H123" s="138"/>
      <c r="I123" s="252"/>
      <c r="J123" s="138"/>
      <c r="K123" s="140"/>
      <c r="L123" s="253"/>
      <c r="M123" s="253"/>
      <c r="N123" s="254"/>
      <c r="O123" s="254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</row>
    <row r="124" spans="1:26" x14ac:dyDescent="0.3">
      <c r="A124" s="138" t="s">
        <v>77</v>
      </c>
      <c r="B124" s="138"/>
      <c r="C124" s="138"/>
      <c r="D124" s="138"/>
      <c r="E124" s="138"/>
      <c r="F124" s="138"/>
      <c r="G124" s="139"/>
      <c r="H124" s="138"/>
      <c r="I124" s="252"/>
      <c r="J124" s="138"/>
      <c r="K124" s="140"/>
      <c r="L124" s="253"/>
      <c r="M124" s="253"/>
      <c r="N124" s="254"/>
      <c r="O124" s="254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</row>
    <row r="125" spans="1:26" x14ac:dyDescent="0.3">
      <c r="A125" s="138" t="s">
        <v>78</v>
      </c>
      <c r="B125" s="138"/>
      <c r="C125" s="138"/>
      <c r="D125" s="138"/>
      <c r="E125" s="138"/>
      <c r="F125" s="138"/>
      <c r="G125" s="139"/>
      <c r="H125" s="138"/>
      <c r="I125" s="252"/>
      <c r="J125" s="138"/>
      <c r="K125" s="140"/>
      <c r="L125" s="253"/>
      <c r="M125" s="253"/>
      <c r="N125" s="254"/>
      <c r="O125" s="254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</row>
    <row r="126" spans="1:26" x14ac:dyDescent="0.3">
      <c r="A126" s="138" t="s">
        <v>79</v>
      </c>
      <c r="B126" s="138"/>
      <c r="C126" s="138"/>
      <c r="D126" s="138"/>
      <c r="E126" s="138"/>
      <c r="F126" s="138"/>
      <c r="G126" s="139"/>
      <c r="H126" s="138"/>
      <c r="I126" s="252"/>
      <c r="J126" s="138"/>
      <c r="K126" s="140"/>
      <c r="L126" s="253"/>
      <c r="M126" s="253"/>
      <c r="N126" s="254"/>
      <c r="O126" s="254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</row>
    <row r="127" spans="1:26" x14ac:dyDescent="0.3">
      <c r="A127" s="137"/>
      <c r="B127" s="137"/>
      <c r="C127" s="137"/>
      <c r="D127" s="137"/>
      <c r="E127" s="137"/>
      <c r="F127" s="137"/>
      <c r="G127" s="255"/>
      <c r="H127" s="137"/>
      <c r="I127" s="256"/>
      <c r="J127" s="137"/>
      <c r="K127" s="257"/>
      <c r="L127" s="258"/>
      <c r="M127" s="258"/>
      <c r="N127" s="258"/>
      <c r="O127" s="258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</row>
    <row r="128" spans="1:26" x14ac:dyDescent="0.3">
      <c r="A128" s="137"/>
      <c r="B128" s="137"/>
      <c r="C128" s="137"/>
      <c r="D128" s="137"/>
      <c r="E128" s="137"/>
      <c r="F128" s="137"/>
      <c r="G128" s="255"/>
      <c r="H128" s="137"/>
      <c r="I128" s="256"/>
      <c r="J128" s="137"/>
      <c r="K128" s="257"/>
      <c r="L128" s="258"/>
      <c r="M128" s="258"/>
      <c r="N128" s="258"/>
      <c r="O128" s="258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</row>
    <row r="129" spans="1:26" x14ac:dyDescent="0.3">
      <c r="A129" s="137"/>
      <c r="B129" s="137"/>
      <c r="C129" s="137"/>
      <c r="D129" s="137"/>
      <c r="E129" s="137"/>
      <c r="F129" s="137"/>
      <c r="G129" s="255"/>
      <c r="H129" s="137"/>
      <c r="I129" s="256"/>
      <c r="J129" s="137"/>
      <c r="K129" s="257"/>
      <c r="L129" s="258"/>
      <c r="M129" s="258"/>
      <c r="N129" s="258"/>
      <c r="O129" s="258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W3:W4"/>
    <mergeCell ref="P2:X2"/>
    <mergeCell ref="Y2:Z2"/>
    <mergeCell ref="B3:B4"/>
    <mergeCell ref="C3:C4"/>
    <mergeCell ref="D3:D4"/>
  </mergeCells>
  <phoneticPr fontId="13" type="noConversion"/>
  <pageMargins left="0.7" right="0.7" top="0.78740157499999996" bottom="0.78740157499999996" header="0.3" footer="0.3"/>
  <pageSetup scale="39" fitToHeight="0" orientation="landscape" r:id="rId1"/>
  <ignoredErrors>
    <ignoredError sqref="M25:M27 M29 M57:M69 M76:M87 M5:M16 M32 M44:M46 M48 M18:M23 M7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51"/>
  <sheetViews>
    <sheetView tabSelected="1" topLeftCell="A13" zoomScale="60" zoomScaleNormal="60" workbookViewId="0">
      <selection sqref="A1:S51"/>
    </sheetView>
  </sheetViews>
  <sheetFormatPr defaultRowHeight="14.4" x14ac:dyDescent="0.3"/>
  <cols>
    <col min="1" max="1" width="9" bestFit="1" customWidth="1"/>
    <col min="2" max="2" width="11.109375" customWidth="1"/>
    <col min="3" max="3" width="10.88671875" customWidth="1"/>
    <col min="4" max="4" width="9.88671875" customWidth="1"/>
    <col min="5" max="5" width="17.109375" customWidth="1"/>
    <col min="6" max="6" width="9.33203125" customWidth="1"/>
    <col min="7" max="7" width="11.44140625" customWidth="1"/>
    <col min="8" max="8" width="10.6640625" customWidth="1"/>
    <col min="9" max="9" width="29.6640625" customWidth="1"/>
    <col min="10" max="10" width="10" bestFit="1" customWidth="1"/>
    <col min="11" max="11" width="9.88671875" bestFit="1" customWidth="1"/>
    <col min="12" max="13" width="9" bestFit="1" customWidth="1"/>
    <col min="16" max="16" width="10.109375" customWidth="1"/>
    <col min="18" max="18" width="13" customWidth="1"/>
  </cols>
  <sheetData>
    <row r="1" spans="1:19" s="1" customFormat="1" ht="21.75" customHeight="1" thickBot="1" x14ac:dyDescent="0.3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s="1" customFormat="1" ht="21.75" customHeight="1" thickBot="1" x14ac:dyDescent="0.4">
      <c r="A2" s="571" t="s">
        <v>204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3"/>
    </row>
    <row r="3" spans="1:19" s="1" customFormat="1" ht="40.5" customHeight="1" thickBot="1" x14ac:dyDescent="0.35">
      <c r="A3" s="574" t="s">
        <v>1</v>
      </c>
      <c r="B3" s="596" t="s">
        <v>80</v>
      </c>
      <c r="C3" s="617"/>
      <c r="D3" s="617"/>
      <c r="E3" s="574" t="s">
        <v>3</v>
      </c>
      <c r="F3" s="579" t="s">
        <v>56</v>
      </c>
      <c r="G3" s="579" t="s">
        <v>5</v>
      </c>
      <c r="H3" s="579" t="s">
        <v>6</v>
      </c>
      <c r="I3" s="574" t="s">
        <v>7</v>
      </c>
      <c r="J3" s="581" t="s">
        <v>345</v>
      </c>
      <c r="K3" s="582"/>
      <c r="L3" s="643" t="s">
        <v>346</v>
      </c>
      <c r="M3" s="644"/>
      <c r="N3" s="645" t="s">
        <v>347</v>
      </c>
      <c r="O3" s="646"/>
      <c r="P3" s="646"/>
      <c r="Q3" s="646"/>
      <c r="R3" s="643" t="s">
        <v>8</v>
      </c>
      <c r="S3" s="644"/>
    </row>
    <row r="4" spans="1:19" s="1" customFormat="1" ht="22.35" customHeight="1" thickBot="1" x14ac:dyDescent="0.35">
      <c r="A4" s="637"/>
      <c r="B4" s="647" t="s">
        <v>81</v>
      </c>
      <c r="C4" s="649" t="s">
        <v>82</v>
      </c>
      <c r="D4" s="649" t="s">
        <v>83</v>
      </c>
      <c r="E4" s="637"/>
      <c r="F4" s="638"/>
      <c r="G4" s="638"/>
      <c r="H4" s="638"/>
      <c r="I4" s="637"/>
      <c r="J4" s="651" t="s">
        <v>84</v>
      </c>
      <c r="K4" s="651" t="s">
        <v>15</v>
      </c>
      <c r="L4" s="629" t="s">
        <v>16</v>
      </c>
      <c r="M4" s="631" t="s">
        <v>17</v>
      </c>
      <c r="N4" s="639" t="s">
        <v>57</v>
      </c>
      <c r="O4" s="640"/>
      <c r="P4" s="640"/>
      <c r="Q4" s="640"/>
      <c r="R4" s="641" t="s">
        <v>348</v>
      </c>
      <c r="S4" s="642" t="s">
        <v>19</v>
      </c>
    </row>
    <row r="5" spans="1:19" s="1" customFormat="1" ht="99.75" customHeight="1" thickBot="1" x14ac:dyDescent="0.35">
      <c r="A5" s="575"/>
      <c r="B5" s="648"/>
      <c r="C5" s="650"/>
      <c r="D5" s="650"/>
      <c r="E5" s="575"/>
      <c r="F5" s="580"/>
      <c r="G5" s="580"/>
      <c r="H5" s="580"/>
      <c r="I5" s="575"/>
      <c r="J5" s="652"/>
      <c r="K5" s="652"/>
      <c r="L5" s="630"/>
      <c r="M5" s="632"/>
      <c r="N5" s="97" t="s">
        <v>62</v>
      </c>
      <c r="O5" s="98" t="s">
        <v>349</v>
      </c>
      <c r="P5" s="98" t="s">
        <v>350</v>
      </c>
      <c r="Q5" s="99" t="s">
        <v>351</v>
      </c>
      <c r="R5" s="626"/>
      <c r="S5" s="634"/>
    </row>
    <row r="6" spans="1:19" s="1" customFormat="1" ht="141" customHeight="1" thickBot="1" x14ac:dyDescent="0.35">
      <c r="A6" s="100">
        <v>1</v>
      </c>
      <c r="B6" s="101" t="s">
        <v>110</v>
      </c>
      <c r="C6" s="102" t="s">
        <v>110</v>
      </c>
      <c r="D6" s="103">
        <v>22840915</v>
      </c>
      <c r="E6" s="104" t="s">
        <v>124</v>
      </c>
      <c r="F6" s="105" t="s">
        <v>36</v>
      </c>
      <c r="G6" s="105" t="s">
        <v>89</v>
      </c>
      <c r="H6" s="105" t="s">
        <v>89</v>
      </c>
      <c r="I6" s="106" t="s">
        <v>125</v>
      </c>
      <c r="J6" s="107">
        <v>7100000</v>
      </c>
      <c r="K6" s="108">
        <f>SUM(J6*0.85)</f>
        <v>6035000</v>
      </c>
      <c r="L6" s="109">
        <v>2022</v>
      </c>
      <c r="M6" s="110">
        <v>2023</v>
      </c>
      <c r="N6" s="109" t="s">
        <v>95</v>
      </c>
      <c r="O6" s="111" t="s">
        <v>95</v>
      </c>
      <c r="P6" s="111" t="s">
        <v>95</v>
      </c>
      <c r="Q6" s="110" t="s">
        <v>95</v>
      </c>
      <c r="R6" s="112" t="s">
        <v>123</v>
      </c>
      <c r="S6" s="113" t="s">
        <v>120</v>
      </c>
    </row>
    <row r="7" spans="1:19" s="1" customFormat="1" ht="141" customHeight="1" x14ac:dyDescent="0.3">
      <c r="A7" s="238">
        <v>2</v>
      </c>
      <c r="B7" s="118" t="s">
        <v>97</v>
      </c>
      <c r="C7" s="120" t="s">
        <v>97</v>
      </c>
      <c r="D7" s="153">
        <v>298476</v>
      </c>
      <c r="E7" s="356" t="s">
        <v>108</v>
      </c>
      <c r="F7" s="270" t="s">
        <v>36</v>
      </c>
      <c r="G7" s="52" t="s">
        <v>89</v>
      </c>
      <c r="H7" s="270" t="s">
        <v>98</v>
      </c>
      <c r="I7" s="356" t="s">
        <v>109</v>
      </c>
      <c r="J7" s="151">
        <v>15000000</v>
      </c>
      <c r="K7" s="25">
        <f>J7/100*85</f>
        <v>12750000</v>
      </c>
      <c r="L7" s="152">
        <v>2023</v>
      </c>
      <c r="M7" s="153">
        <v>2027</v>
      </c>
      <c r="N7" s="152" t="s">
        <v>95</v>
      </c>
      <c r="O7" s="154" t="s">
        <v>95</v>
      </c>
      <c r="P7" s="154" t="s">
        <v>95</v>
      </c>
      <c r="Q7" s="153" t="s">
        <v>95</v>
      </c>
      <c r="R7" s="118" t="s">
        <v>163</v>
      </c>
      <c r="S7" s="119" t="s">
        <v>159</v>
      </c>
    </row>
    <row r="8" spans="1:19" s="1" customFormat="1" ht="67.8" customHeight="1" x14ac:dyDescent="0.3">
      <c r="A8" s="191">
        <v>3</v>
      </c>
      <c r="B8" s="48" t="s">
        <v>97</v>
      </c>
      <c r="C8" s="355" t="s">
        <v>97</v>
      </c>
      <c r="D8" s="50">
        <v>298476</v>
      </c>
      <c r="E8" s="163" t="s">
        <v>325</v>
      </c>
      <c r="F8" s="159" t="s">
        <v>36</v>
      </c>
      <c r="G8" s="56" t="s">
        <v>89</v>
      </c>
      <c r="H8" s="159" t="s">
        <v>98</v>
      </c>
      <c r="I8" s="163" t="s">
        <v>326</v>
      </c>
      <c r="J8" s="39">
        <v>22000000</v>
      </c>
      <c r="K8" s="32">
        <f>J8/100*85</f>
        <v>18700000</v>
      </c>
      <c r="L8" s="42">
        <v>2023</v>
      </c>
      <c r="M8" s="50">
        <v>2027</v>
      </c>
      <c r="N8" s="42" t="s">
        <v>95</v>
      </c>
      <c r="O8" s="43" t="s">
        <v>95</v>
      </c>
      <c r="P8" s="43" t="s">
        <v>95</v>
      </c>
      <c r="Q8" s="50" t="s">
        <v>95</v>
      </c>
      <c r="R8" s="48" t="s">
        <v>163</v>
      </c>
      <c r="S8" s="47" t="s">
        <v>159</v>
      </c>
    </row>
    <row r="9" spans="1:19" s="1" customFormat="1" ht="103.8" customHeight="1" thickBot="1" x14ac:dyDescent="0.35">
      <c r="A9" s="241">
        <v>4</v>
      </c>
      <c r="B9" s="128" t="s">
        <v>97</v>
      </c>
      <c r="C9" s="130" t="s">
        <v>97</v>
      </c>
      <c r="D9" s="170">
        <v>298476</v>
      </c>
      <c r="E9" s="375" t="s">
        <v>369</v>
      </c>
      <c r="F9" s="346" t="s">
        <v>36</v>
      </c>
      <c r="G9" s="125" t="s">
        <v>89</v>
      </c>
      <c r="H9" s="346" t="s">
        <v>98</v>
      </c>
      <c r="I9" s="375" t="s">
        <v>370</v>
      </c>
      <c r="J9" s="167">
        <v>25000000</v>
      </c>
      <c r="K9" s="168">
        <f>J9/100*85</f>
        <v>21250000</v>
      </c>
      <c r="L9" s="169">
        <v>2023</v>
      </c>
      <c r="M9" s="170">
        <v>2027</v>
      </c>
      <c r="N9" s="169" t="s">
        <v>95</v>
      </c>
      <c r="O9" s="171" t="s">
        <v>95</v>
      </c>
      <c r="P9" s="171" t="s">
        <v>95</v>
      </c>
      <c r="Q9" s="170" t="s">
        <v>95</v>
      </c>
      <c r="R9" s="128" t="s">
        <v>163</v>
      </c>
      <c r="S9" s="129" t="s">
        <v>159</v>
      </c>
    </row>
    <row r="10" spans="1:19" s="1" customFormat="1" ht="128.25" customHeight="1" thickBot="1" x14ac:dyDescent="0.35">
      <c r="A10" s="100">
        <v>5</v>
      </c>
      <c r="B10" s="101" t="s">
        <v>215</v>
      </c>
      <c r="C10" s="102" t="s">
        <v>179</v>
      </c>
      <c r="D10" s="103">
        <v>47657651</v>
      </c>
      <c r="E10" s="114" t="s">
        <v>248</v>
      </c>
      <c r="F10" s="105" t="s">
        <v>36</v>
      </c>
      <c r="G10" s="105" t="s">
        <v>89</v>
      </c>
      <c r="H10" s="105" t="s">
        <v>89</v>
      </c>
      <c r="I10" s="106" t="s">
        <v>249</v>
      </c>
      <c r="J10" s="107">
        <v>600000</v>
      </c>
      <c r="K10" s="108">
        <f>SUM(J10/100*85)</f>
        <v>510000</v>
      </c>
      <c r="L10" s="109">
        <v>2022</v>
      </c>
      <c r="M10" s="110">
        <v>2024</v>
      </c>
      <c r="N10" s="109"/>
      <c r="O10" s="111" t="s">
        <v>95</v>
      </c>
      <c r="P10" s="111" t="s">
        <v>95</v>
      </c>
      <c r="Q10" s="110"/>
      <c r="R10" s="112" t="s">
        <v>250</v>
      </c>
      <c r="S10" s="110" t="s">
        <v>120</v>
      </c>
    </row>
    <row r="11" spans="1:19" s="1" customFormat="1" ht="128.25" customHeight="1" x14ac:dyDescent="0.3">
      <c r="A11" s="238">
        <v>6</v>
      </c>
      <c r="B11" s="115" t="s">
        <v>282</v>
      </c>
      <c r="C11" s="58" t="s">
        <v>287</v>
      </c>
      <c r="D11" s="67">
        <v>62330357</v>
      </c>
      <c r="E11" s="70" t="s">
        <v>283</v>
      </c>
      <c r="F11" s="52" t="s">
        <v>36</v>
      </c>
      <c r="G11" s="52" t="s">
        <v>89</v>
      </c>
      <c r="H11" s="52" t="s">
        <v>89</v>
      </c>
      <c r="I11" s="70" t="s">
        <v>283</v>
      </c>
      <c r="J11" s="116">
        <v>200000</v>
      </c>
      <c r="K11" s="117">
        <v>0</v>
      </c>
      <c r="L11" s="118">
        <v>2023</v>
      </c>
      <c r="M11" s="119">
        <v>2024</v>
      </c>
      <c r="N11" s="118"/>
      <c r="O11" s="120"/>
      <c r="P11" s="120"/>
      <c r="Q11" s="119"/>
      <c r="R11" s="118" t="s">
        <v>284</v>
      </c>
      <c r="S11" s="119" t="s">
        <v>120</v>
      </c>
    </row>
    <row r="12" spans="1:19" s="1" customFormat="1" ht="128.25" customHeight="1" thickBot="1" x14ac:dyDescent="0.35">
      <c r="A12" s="241">
        <v>7</v>
      </c>
      <c r="B12" s="121" t="s">
        <v>282</v>
      </c>
      <c r="C12" s="122" t="s">
        <v>287</v>
      </c>
      <c r="D12" s="123">
        <v>62330357</v>
      </c>
      <c r="E12" s="124" t="s">
        <v>285</v>
      </c>
      <c r="F12" s="125" t="s">
        <v>36</v>
      </c>
      <c r="G12" s="125" t="s">
        <v>89</v>
      </c>
      <c r="H12" s="125" t="s">
        <v>89</v>
      </c>
      <c r="I12" s="124" t="s">
        <v>285</v>
      </c>
      <c r="J12" s="126">
        <v>80000</v>
      </c>
      <c r="K12" s="127">
        <v>0</v>
      </c>
      <c r="L12" s="128">
        <v>2023</v>
      </c>
      <c r="M12" s="129">
        <v>2024</v>
      </c>
      <c r="N12" s="128"/>
      <c r="O12" s="130"/>
      <c r="P12" s="130"/>
      <c r="Q12" s="129"/>
      <c r="R12" s="128" t="s">
        <v>286</v>
      </c>
      <c r="S12" s="129" t="s">
        <v>120</v>
      </c>
    </row>
    <row r="13" spans="1:19" s="1" customFormat="1" ht="128.25" customHeight="1" x14ac:dyDescent="0.3">
      <c r="A13" s="238">
        <v>8</v>
      </c>
      <c r="B13" s="66" t="s">
        <v>331</v>
      </c>
      <c r="C13" s="58" t="s">
        <v>332</v>
      </c>
      <c r="D13" s="67">
        <v>75094983</v>
      </c>
      <c r="E13" s="70" t="s">
        <v>333</v>
      </c>
      <c r="F13" s="52" t="s">
        <v>36</v>
      </c>
      <c r="G13" s="52" t="s">
        <v>89</v>
      </c>
      <c r="H13" s="52" t="s">
        <v>89</v>
      </c>
      <c r="I13" s="70" t="s">
        <v>334</v>
      </c>
      <c r="J13" s="116">
        <v>3500000</v>
      </c>
      <c r="K13" s="117">
        <v>2975000</v>
      </c>
      <c r="L13" s="118">
        <v>2023</v>
      </c>
      <c r="M13" s="119">
        <v>2025</v>
      </c>
      <c r="N13" s="118" t="s">
        <v>95</v>
      </c>
      <c r="O13" s="120" t="s">
        <v>95</v>
      </c>
      <c r="P13" s="120" t="s">
        <v>95</v>
      </c>
      <c r="Q13" s="119" t="s">
        <v>95</v>
      </c>
      <c r="R13" s="118" t="s">
        <v>135</v>
      </c>
      <c r="S13" s="119" t="s">
        <v>120</v>
      </c>
    </row>
    <row r="14" spans="1:19" s="1" customFormat="1" ht="147" customHeight="1" x14ac:dyDescent="0.3">
      <c r="A14" s="191">
        <v>9</v>
      </c>
      <c r="B14" s="68" t="s">
        <v>331</v>
      </c>
      <c r="C14" s="61" t="s">
        <v>332</v>
      </c>
      <c r="D14" s="69">
        <v>75094983</v>
      </c>
      <c r="E14" s="73" t="s">
        <v>335</v>
      </c>
      <c r="F14" s="56" t="s">
        <v>36</v>
      </c>
      <c r="G14" s="56" t="s">
        <v>89</v>
      </c>
      <c r="H14" s="56" t="s">
        <v>89</v>
      </c>
      <c r="I14" s="73" t="s">
        <v>336</v>
      </c>
      <c r="J14" s="353">
        <v>1750000</v>
      </c>
      <c r="K14" s="354">
        <v>1487500</v>
      </c>
      <c r="L14" s="48">
        <v>2023</v>
      </c>
      <c r="M14" s="47">
        <v>2025</v>
      </c>
      <c r="N14" s="48"/>
      <c r="O14" s="355" t="s">
        <v>95</v>
      </c>
      <c r="P14" s="355" t="s">
        <v>95</v>
      </c>
      <c r="Q14" s="47"/>
      <c r="R14" s="48" t="s">
        <v>135</v>
      </c>
      <c r="S14" s="47" t="s">
        <v>120</v>
      </c>
    </row>
    <row r="15" spans="1:19" s="1" customFormat="1" ht="92.4" customHeight="1" x14ac:dyDescent="0.3">
      <c r="A15" s="191">
        <v>10</v>
      </c>
      <c r="B15" s="68" t="s">
        <v>331</v>
      </c>
      <c r="C15" s="61" t="s">
        <v>332</v>
      </c>
      <c r="D15" s="69">
        <v>75094983</v>
      </c>
      <c r="E15" s="73" t="s">
        <v>337</v>
      </c>
      <c r="F15" s="56" t="s">
        <v>36</v>
      </c>
      <c r="G15" s="56" t="s">
        <v>89</v>
      </c>
      <c r="H15" s="56" t="s">
        <v>89</v>
      </c>
      <c r="I15" s="73" t="s">
        <v>338</v>
      </c>
      <c r="J15" s="353">
        <v>2500000</v>
      </c>
      <c r="K15" s="354">
        <v>2125000</v>
      </c>
      <c r="L15" s="48">
        <v>2023</v>
      </c>
      <c r="M15" s="47">
        <v>2025</v>
      </c>
      <c r="N15" s="48"/>
      <c r="O15" s="355"/>
      <c r="P15" s="355"/>
      <c r="Q15" s="47"/>
      <c r="R15" s="48" t="s">
        <v>135</v>
      </c>
      <c r="S15" s="47" t="s">
        <v>120</v>
      </c>
    </row>
    <row r="16" spans="1:19" ht="68.400000000000006" customHeight="1" x14ac:dyDescent="0.3">
      <c r="A16" s="191">
        <v>11</v>
      </c>
      <c r="B16" s="68" t="s">
        <v>331</v>
      </c>
      <c r="C16" s="61" t="s">
        <v>332</v>
      </c>
      <c r="D16" s="69">
        <v>75094983</v>
      </c>
      <c r="E16" s="73" t="s">
        <v>383</v>
      </c>
      <c r="F16" s="56" t="s">
        <v>36</v>
      </c>
      <c r="G16" s="56" t="s">
        <v>89</v>
      </c>
      <c r="H16" s="56" t="s">
        <v>89</v>
      </c>
      <c r="I16" s="73" t="s">
        <v>384</v>
      </c>
      <c r="J16" s="353">
        <v>30000000</v>
      </c>
      <c r="K16" s="354">
        <v>25500000</v>
      </c>
      <c r="L16" s="48">
        <v>2023</v>
      </c>
      <c r="M16" s="47">
        <v>2025</v>
      </c>
      <c r="N16" s="48" t="s">
        <v>95</v>
      </c>
      <c r="O16" s="355" t="s">
        <v>95</v>
      </c>
      <c r="P16" s="355" t="s">
        <v>95</v>
      </c>
      <c r="Q16" s="47" t="s">
        <v>95</v>
      </c>
      <c r="R16" s="48" t="s">
        <v>135</v>
      </c>
      <c r="S16" s="47" t="s">
        <v>120</v>
      </c>
    </row>
    <row r="17" spans="1:35" ht="123.6" customHeight="1" thickBot="1" x14ac:dyDescent="0.35">
      <c r="A17" s="241">
        <v>12</v>
      </c>
      <c r="B17" s="193" t="s">
        <v>331</v>
      </c>
      <c r="C17" s="122" t="s">
        <v>332</v>
      </c>
      <c r="D17" s="123">
        <v>75094983</v>
      </c>
      <c r="E17" s="124" t="s">
        <v>391</v>
      </c>
      <c r="F17" s="125" t="s">
        <v>36</v>
      </c>
      <c r="G17" s="125" t="s">
        <v>89</v>
      </c>
      <c r="H17" s="125" t="s">
        <v>89</v>
      </c>
      <c r="I17" s="124" t="s">
        <v>385</v>
      </c>
      <c r="J17" s="126">
        <v>30000000</v>
      </c>
      <c r="K17" s="127">
        <v>25500000</v>
      </c>
      <c r="L17" s="128">
        <v>2023</v>
      </c>
      <c r="M17" s="129">
        <v>2025</v>
      </c>
      <c r="N17" s="128" t="s">
        <v>95</v>
      </c>
      <c r="O17" s="130" t="s">
        <v>95</v>
      </c>
      <c r="P17" s="130" t="s">
        <v>95</v>
      </c>
      <c r="Q17" s="129" t="s">
        <v>95</v>
      </c>
      <c r="R17" s="128" t="s">
        <v>135</v>
      </c>
      <c r="S17" s="129" t="s">
        <v>120</v>
      </c>
    </row>
    <row r="18" spans="1:35" x14ac:dyDescent="0.3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35" x14ac:dyDescent="0.3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</row>
    <row r="20" spans="1:35" x14ac:dyDescent="0.3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</row>
    <row r="21" spans="1:35" s="137" customFormat="1" x14ac:dyDescent="0.3">
      <c r="A21" s="138" t="s">
        <v>399</v>
      </c>
      <c r="B21" s="138"/>
      <c r="C21" s="138"/>
      <c r="D21" s="138"/>
      <c r="E21" s="138"/>
      <c r="F21" s="138"/>
      <c r="G21" s="139"/>
      <c r="H21" s="138"/>
      <c r="I21" s="138"/>
      <c r="J21" s="138"/>
      <c r="K21" s="140"/>
      <c r="L21" s="141"/>
      <c r="M21" s="141"/>
      <c r="N21" s="142"/>
      <c r="O21" s="142"/>
      <c r="P21" s="138"/>
      <c r="Q21" s="138"/>
      <c r="R21" s="143"/>
      <c r="S21" s="143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</row>
    <row r="22" spans="1:35" x14ac:dyDescent="0.3">
      <c r="A22" s="138"/>
      <c r="B22" s="138"/>
      <c r="C22" s="138"/>
      <c r="D22" s="138"/>
      <c r="E22" s="138"/>
      <c r="F22" s="138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</row>
    <row r="23" spans="1:35" x14ac:dyDescent="0.3">
      <c r="A23" s="138"/>
      <c r="B23" s="138"/>
      <c r="C23" s="138"/>
      <c r="D23" s="138"/>
      <c r="E23" s="138"/>
      <c r="F23" s="138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</row>
    <row r="24" spans="1:35" x14ac:dyDescent="0.3">
      <c r="A24" s="138"/>
      <c r="B24" s="138"/>
      <c r="C24" s="138"/>
      <c r="D24" s="138"/>
      <c r="E24" s="138"/>
      <c r="F24" s="138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</row>
    <row r="25" spans="1:35" x14ac:dyDescent="0.3">
      <c r="A25" s="138" t="s">
        <v>85</v>
      </c>
      <c r="B25" s="138"/>
      <c r="C25" s="138"/>
      <c r="D25" s="138"/>
      <c r="E25" s="138"/>
      <c r="F25" s="138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</row>
    <row r="26" spans="1:35" x14ac:dyDescent="0.3">
      <c r="A26" s="138" t="s">
        <v>86</v>
      </c>
      <c r="B26" s="138"/>
      <c r="C26" s="138"/>
      <c r="D26" s="138"/>
      <c r="E26" s="138"/>
      <c r="F26" s="138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</row>
    <row r="27" spans="1:35" x14ac:dyDescent="0.3">
      <c r="A27" s="138" t="s">
        <v>342</v>
      </c>
      <c r="B27" s="138"/>
      <c r="C27" s="138"/>
      <c r="D27" s="138"/>
      <c r="E27" s="138"/>
      <c r="F27" s="138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</row>
    <row r="28" spans="1:35" x14ac:dyDescent="0.3">
      <c r="A28" s="144" t="s">
        <v>340</v>
      </c>
      <c r="B28" s="138"/>
      <c r="C28" s="138"/>
      <c r="D28" s="138"/>
      <c r="E28" s="138"/>
      <c r="F28" s="138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</row>
    <row r="29" spans="1:35" x14ac:dyDescent="0.3">
      <c r="A29" s="144" t="s">
        <v>341</v>
      </c>
      <c r="B29" s="138"/>
      <c r="C29" s="138"/>
      <c r="D29" s="138"/>
      <c r="E29" s="138"/>
      <c r="F29" s="138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</row>
    <row r="30" spans="1:35" x14ac:dyDescent="0.3">
      <c r="A30" s="138"/>
      <c r="B30" s="138"/>
      <c r="C30" s="138"/>
      <c r="D30" s="138"/>
      <c r="E30" s="138"/>
      <c r="F30" s="138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</row>
    <row r="31" spans="1:35" x14ac:dyDescent="0.3">
      <c r="A31" s="138" t="s">
        <v>64</v>
      </c>
      <c r="B31" s="138"/>
      <c r="C31" s="138"/>
      <c r="D31" s="138"/>
      <c r="E31" s="138"/>
      <c r="F31" s="138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</row>
    <row r="32" spans="1:35" x14ac:dyDescent="0.3">
      <c r="A32" s="138"/>
      <c r="B32" s="138"/>
      <c r="C32" s="138"/>
      <c r="D32" s="138"/>
      <c r="E32" s="138"/>
      <c r="F32" s="138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</row>
    <row r="33" spans="1:19" x14ac:dyDescent="0.3">
      <c r="A33" s="138" t="s">
        <v>87</v>
      </c>
      <c r="B33" s="138"/>
      <c r="C33" s="138"/>
      <c r="D33" s="138"/>
      <c r="E33" s="138"/>
      <c r="F33" s="138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</row>
    <row r="34" spans="1:19" x14ac:dyDescent="0.3">
      <c r="A34" s="138" t="s">
        <v>66</v>
      </c>
      <c r="B34" s="138"/>
      <c r="C34" s="138"/>
      <c r="D34" s="138"/>
      <c r="E34" s="138"/>
      <c r="F34" s="138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</row>
    <row r="35" spans="1:19" x14ac:dyDescent="0.3">
      <c r="A35" s="138" t="s">
        <v>67</v>
      </c>
      <c r="B35" s="138"/>
      <c r="C35" s="138"/>
      <c r="D35" s="138"/>
      <c r="E35" s="138"/>
      <c r="F35" s="138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</row>
    <row r="36" spans="1:19" x14ac:dyDescent="0.3">
      <c r="A36" s="138" t="s">
        <v>68</v>
      </c>
      <c r="B36" s="138"/>
      <c r="C36" s="138"/>
      <c r="D36" s="138"/>
      <c r="E36" s="138"/>
      <c r="F36" s="138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</row>
    <row r="37" spans="1:19" x14ac:dyDescent="0.3">
      <c r="A37" s="138" t="s">
        <v>69</v>
      </c>
      <c r="B37" s="138"/>
      <c r="C37" s="138"/>
      <c r="D37" s="138"/>
      <c r="E37" s="138"/>
      <c r="F37" s="138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</row>
    <row r="38" spans="1:19" x14ac:dyDescent="0.3">
      <c r="A38" s="138" t="s">
        <v>70</v>
      </c>
      <c r="B38" s="138"/>
      <c r="C38" s="138"/>
      <c r="D38" s="138"/>
      <c r="E38" s="138"/>
      <c r="F38" s="138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</row>
    <row r="39" spans="1:19" x14ac:dyDescent="0.3">
      <c r="A39" s="144" t="s">
        <v>343</v>
      </c>
      <c r="B39" s="138"/>
      <c r="C39" s="138"/>
      <c r="D39" s="138"/>
      <c r="E39" s="138"/>
      <c r="F39" s="138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</row>
    <row r="40" spans="1:19" x14ac:dyDescent="0.3">
      <c r="A40" s="138" t="s">
        <v>71</v>
      </c>
      <c r="B40" s="138"/>
      <c r="C40" s="138"/>
      <c r="D40" s="138"/>
      <c r="E40" s="138"/>
      <c r="F40" s="138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</row>
    <row r="41" spans="1:19" x14ac:dyDescent="0.3">
      <c r="A41" s="138"/>
      <c r="B41" s="138"/>
      <c r="C41" s="138"/>
      <c r="D41" s="138"/>
      <c r="E41" s="138"/>
      <c r="F41" s="138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</row>
    <row r="42" spans="1:19" x14ac:dyDescent="0.3">
      <c r="A42" s="138" t="s">
        <v>88</v>
      </c>
      <c r="B42" s="138"/>
      <c r="C42" s="138"/>
      <c r="D42" s="138"/>
      <c r="E42" s="138"/>
      <c r="F42" s="138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</row>
    <row r="43" spans="1:19" x14ac:dyDescent="0.3">
      <c r="A43" s="138" t="s">
        <v>74</v>
      </c>
      <c r="B43" s="138"/>
      <c r="C43" s="138"/>
      <c r="D43" s="138"/>
      <c r="E43" s="138"/>
      <c r="F43" s="138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</row>
    <row r="44" spans="1:19" x14ac:dyDescent="0.3">
      <c r="A44" s="138"/>
      <c r="B44" s="138"/>
      <c r="C44" s="138"/>
      <c r="D44" s="138"/>
      <c r="E44" s="138"/>
      <c r="F44" s="138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</row>
    <row r="45" spans="1:19" x14ac:dyDescent="0.3">
      <c r="A45" s="138" t="s">
        <v>75</v>
      </c>
      <c r="B45" s="138"/>
      <c r="C45" s="138"/>
      <c r="D45" s="138"/>
      <c r="E45" s="138"/>
      <c r="F45" s="138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</row>
    <row r="46" spans="1:19" x14ac:dyDescent="0.3">
      <c r="A46" s="138" t="s">
        <v>76</v>
      </c>
      <c r="B46" s="138"/>
      <c r="C46" s="138"/>
      <c r="D46" s="138"/>
      <c r="E46" s="138"/>
      <c r="F46" s="138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</row>
    <row r="47" spans="1:19" x14ac:dyDescent="0.3">
      <c r="A47" s="138"/>
      <c r="B47" s="138"/>
      <c r="C47" s="138"/>
      <c r="D47" s="138"/>
      <c r="E47" s="138"/>
      <c r="F47" s="138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</row>
    <row r="48" spans="1:19" x14ac:dyDescent="0.3">
      <c r="A48" s="138" t="s">
        <v>77</v>
      </c>
      <c r="B48" s="138"/>
      <c r="C48" s="138"/>
      <c r="D48" s="138"/>
      <c r="E48" s="138"/>
      <c r="F48" s="138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</row>
    <row r="49" spans="1:19" x14ac:dyDescent="0.3">
      <c r="A49" s="138" t="s">
        <v>78</v>
      </c>
      <c r="B49" s="138"/>
      <c r="C49" s="138"/>
      <c r="D49" s="138"/>
      <c r="E49" s="138"/>
      <c r="F49" s="138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</row>
    <row r="50" spans="1:19" x14ac:dyDescent="0.3">
      <c r="A50" s="138" t="s">
        <v>79</v>
      </c>
      <c r="B50" s="138"/>
      <c r="C50" s="138"/>
      <c r="D50" s="138"/>
      <c r="E50" s="138"/>
      <c r="F50" s="138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</row>
    <row r="51" spans="1:19" x14ac:dyDescent="0.3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</row>
  </sheetData>
  <mergeCells count="22">
    <mergeCell ref="M4:M5"/>
    <mergeCell ref="C4:C5"/>
    <mergeCell ref="D4:D5"/>
    <mergeCell ref="J4:J5"/>
    <mergeCell ref="K4:K5"/>
    <mergeCell ref="L4:L5"/>
    <mergeCell ref="A2:S2"/>
    <mergeCell ref="A3:A5"/>
    <mergeCell ref="B3:D3"/>
    <mergeCell ref="E3:E5"/>
    <mergeCell ref="F3:F5"/>
    <mergeCell ref="G3:G5"/>
    <mergeCell ref="H3:H5"/>
    <mergeCell ref="I3:I5"/>
    <mergeCell ref="J3:K3"/>
    <mergeCell ref="N4:Q4"/>
    <mergeCell ref="R4:R5"/>
    <mergeCell ref="S4:S5"/>
    <mergeCell ref="L3:M3"/>
    <mergeCell ref="N3:Q3"/>
    <mergeCell ref="R3:S3"/>
    <mergeCell ref="B4:B5"/>
  </mergeCells>
  <pageMargins left="0.7" right="0.7" top="0.78740157499999996" bottom="0.78740157499999996" header="0.3" footer="0.3"/>
  <pageSetup scale="56" fitToHeight="0" orientation="landscape" r:id="rId1"/>
  <ignoredErrors>
    <ignoredError sqref="K10 K6:K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MAS_Marie</cp:lastModifiedBy>
  <cp:lastPrinted>2023-11-14T11:11:50Z</cp:lastPrinted>
  <dcterms:created xsi:type="dcterms:W3CDTF">2021-10-18T09:50:22Z</dcterms:created>
  <dcterms:modified xsi:type="dcterms:W3CDTF">2023-11-14T11:46:55Z</dcterms:modified>
</cp:coreProperties>
</file>