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uba/Downloads/"/>
    </mc:Choice>
  </mc:AlternateContent>
  <xr:revisionPtr revIDLastSave="0" documentId="13_ncr:1_{A128DF57-B54E-0B42-89AA-19556C56078F}" xr6:coauthVersionLast="47" xr6:coauthVersionMax="47" xr10:uidLastSave="{00000000-0000-0000-0000-000000000000}"/>
  <bookViews>
    <workbookView xWindow="0" yWindow="0" windowWidth="38400" windowHeight="43200" tabRatio="989" activeTab="3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4" l="1"/>
  <c r="L32" i="4" s="1"/>
  <c r="K26" i="4"/>
  <c r="L26" i="4" s="1"/>
  <c r="K25" i="4"/>
  <c r="L25" i="4" s="1"/>
  <c r="K24" i="4"/>
  <c r="L24" i="4" s="1"/>
  <c r="L23" i="4"/>
  <c r="K23" i="4"/>
  <c r="L18" i="4"/>
  <c r="L17" i="4"/>
  <c r="L16" i="4"/>
  <c r="L15" i="4"/>
  <c r="L14" i="4"/>
  <c r="L13" i="4"/>
  <c r="L5" i="4"/>
  <c r="L255" i="3"/>
  <c r="M255" i="3" s="1"/>
  <c r="M254" i="3"/>
  <c r="L254" i="3"/>
  <c r="L253" i="3"/>
  <c r="M253" i="3" s="1"/>
  <c r="L252" i="3"/>
  <c r="M252" i="3" s="1"/>
  <c r="M251" i="3"/>
  <c r="M250" i="3"/>
  <c r="M244" i="3"/>
  <c r="M243" i="3"/>
  <c r="M242" i="3"/>
  <c r="M234" i="3"/>
  <c r="M230" i="3"/>
  <c r="M229" i="3"/>
  <c r="M228" i="3"/>
  <c r="M227" i="3"/>
  <c r="M226" i="3"/>
  <c r="M225" i="3"/>
  <c r="M224" i="3"/>
  <c r="M223" i="3"/>
  <c r="M222" i="3"/>
  <c r="M217" i="3"/>
  <c r="M216" i="3"/>
  <c r="M215" i="3"/>
  <c r="M214" i="3"/>
  <c r="M213" i="3"/>
  <c r="M212" i="3"/>
  <c r="L207" i="3"/>
  <c r="M207" i="3" s="1"/>
  <c r="M206" i="3"/>
  <c r="L206" i="3"/>
  <c r="L205" i="3"/>
  <c r="M205" i="3" s="1"/>
  <c r="L204" i="3"/>
  <c r="M204" i="3" s="1"/>
  <c r="M203" i="3"/>
  <c r="M202" i="3"/>
  <c r="M201" i="3"/>
  <c r="L201" i="3"/>
  <c r="M200" i="3"/>
  <c r="M199" i="3"/>
  <c r="M198" i="3"/>
  <c r="M197" i="3"/>
  <c r="M191" i="3"/>
  <c r="M190" i="3"/>
  <c r="M189" i="3"/>
  <c r="M187" i="3"/>
  <c r="M186" i="3"/>
  <c r="M185" i="3"/>
  <c r="M178" i="3"/>
  <c r="M177" i="3"/>
  <c r="M169" i="3"/>
  <c r="M163" i="3"/>
  <c r="M162" i="3"/>
  <c r="M161" i="3"/>
  <c r="M146" i="3"/>
  <c r="M145" i="3"/>
  <c r="M144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19" i="3"/>
  <c r="M118" i="3"/>
  <c r="M117" i="3"/>
  <c r="M116" i="3"/>
  <c r="M115" i="3"/>
  <c r="M114" i="3"/>
  <c r="L108" i="3"/>
  <c r="M108" i="3" s="1"/>
  <c r="L107" i="3"/>
  <c r="M107" i="3" s="1"/>
  <c r="M106" i="3"/>
  <c r="L106" i="3"/>
  <c r="L105" i="3"/>
  <c r="M105" i="3" s="1"/>
  <c r="L104" i="3"/>
  <c r="M104" i="3" s="1"/>
  <c r="M103" i="3"/>
  <c r="M102" i="3"/>
  <c r="M101" i="3"/>
  <c r="M100" i="3"/>
  <c r="M99" i="3"/>
  <c r="M92" i="3"/>
  <c r="M91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27" i="3"/>
  <c r="M22" i="3"/>
  <c r="M21" i="3"/>
  <c r="M20" i="3"/>
  <c r="M19" i="3"/>
  <c r="M18" i="3"/>
  <c r="M17" i="3"/>
  <c r="M16" i="3"/>
  <c r="M11" i="3"/>
  <c r="M10" i="3"/>
  <c r="M9" i="3"/>
  <c r="M8" i="3"/>
  <c r="M7" i="3"/>
  <c r="M6" i="3"/>
  <c r="M5" i="3"/>
  <c r="M112" i="2"/>
  <c r="M93" i="2"/>
  <c r="M92" i="2"/>
  <c r="M91" i="2"/>
  <c r="M90" i="2"/>
  <c r="M89" i="2"/>
  <c r="M85" i="2"/>
  <c r="M84" i="2"/>
  <c r="M83" i="2"/>
  <c r="M82" i="2"/>
  <c r="M77" i="2"/>
  <c r="M76" i="2"/>
  <c r="M75" i="2"/>
  <c r="M69" i="2"/>
  <c r="M68" i="2"/>
  <c r="M63" i="2"/>
  <c r="M62" i="2"/>
  <c r="M61" i="2"/>
  <c r="M57" i="2"/>
  <c r="M56" i="2"/>
  <c r="M55" i="2"/>
  <c r="M54" i="2"/>
  <c r="M53" i="2"/>
  <c r="M49" i="2"/>
  <c r="M48" i="2"/>
  <c r="M47" i="2"/>
  <c r="M46" i="2"/>
  <c r="M40" i="2"/>
  <c r="M39" i="2"/>
  <c r="M35" i="2"/>
  <c r="M34" i="2"/>
  <c r="M33" i="2"/>
  <c r="M32" i="2"/>
  <c r="M31" i="2"/>
  <c r="M27" i="2"/>
  <c r="M26" i="2"/>
  <c r="M25" i="2"/>
  <c r="M24" i="2"/>
  <c r="M23" i="2"/>
  <c r="M22" i="2"/>
  <c r="M17" i="2"/>
  <c r="M16" i="2"/>
  <c r="M15" i="2"/>
  <c r="M14" i="2"/>
  <c r="M13" i="2"/>
  <c r="M12" i="2"/>
  <c r="M8" i="2"/>
  <c r="M4" i="2"/>
</calcChain>
</file>

<file path=xl/sharedStrings.xml><?xml version="1.0" encoding="utf-8"?>
<sst xmlns="http://schemas.openxmlformats.org/spreadsheetml/2006/main" count="3720" uniqueCount="496">
  <si>
    <t>Pokyny, informace k tabulkám</t>
  </si>
  <si>
    <t>Sloupec Výdaje projektu - celkové výdaje projektu</t>
  </si>
  <si>
    <t>Investiční záměr předložený do výzvy IROP nebude moci být předložen na částku vyšší, než bude částka zde uvedená.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</si>
  <si>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</si>
  <si>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</si>
  <si>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</si>
  <si>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</si>
  <si>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</si>
  <si>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</si>
  <si>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</si>
  <si>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</si>
  <si>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</si>
  <si>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</si>
  <si>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</si>
  <si>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</si>
  <si>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</si>
  <si>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</si>
  <si>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</si>
  <si>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</si>
  <si>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</si>
  <si>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</si>
  <si>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</si>
  <si>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</si>
  <si>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</si>
  <si>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</si>
  <si>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</si>
  <si>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</si>
  <si>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</si>
  <si>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</si>
  <si>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</si>
  <si>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>Ve sloupcích tabulky, které se týkají typu projektu (resp. jeho zaměření/podporovaných oblastí) je třeba vždy označit křížkem (zaškrtnout) relevantní políčko. V případě, že nebude zaškrtnuto relevantní pole, nebude možné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</si>
  <si>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</si>
  <si>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</si>
  <si>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t>V případě, že je plánováno žádat o podporu investičního záměru do IROP, je třeba uvést záměr ZUŠ na listě "zájmové, neformální, celoživotní učení"</t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</si>
  <si>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</si>
  <si>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</si>
  <si>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</si>
  <si>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>Vyplněné tabulky investičních priorit se stávají součástí Strategického rámce MAP do roku 2025 v daném území. Schválený/aktualizovaný Strategický rámec MAP (SR MAP) je zaslán sekretariátu Regionální stálé konference a jeho prostřednictvím</t>
  </si>
  <si>
    <t>je zveřejněn na stránkách  https://www.mmr.cz/cs/microsites/uzemni-dimenze/map-kap/stratigicke_ramce_map . Na území hlavního města Prahy je SR MAP uveřejněn na webových stránkách městské části, resp. správního obvodu ORP.</t>
  </si>
  <si>
    <t>Strategický rámec MAP - seznam investičních priorit MŠ (2021 - 2027)</t>
  </si>
  <si>
    <t>Číslo řádku</t>
  </si>
  <si>
    <t>Identifikace školy</t>
  </si>
  <si>
    <t>Název projektu</t>
  </si>
  <si>
    <t>Kraj realizace</t>
  </si>
  <si>
    <t>Obec s rozšířenou působností - realizace</t>
  </si>
  <si>
    <t>Obec realizace</t>
  </si>
  <si>
    <t>Obsah projektu</t>
  </si>
  <si>
    <t>Výdaje projektu v Kč 1)</t>
  </si>
  <si>
    <t>Předpokládaný termín realizace měsíc, rok</t>
  </si>
  <si>
    <t>Typ projektu 2)</t>
  </si>
  <si>
    <t>Stav připravenosti projektu k realizaci</t>
  </si>
  <si>
    <t>Název školy</t>
  </si>
  <si>
    <t>Zřizovatel</t>
  </si>
  <si>
    <t>IČ školy</t>
  </si>
  <si>
    <t>IZO školy</t>
  </si>
  <si>
    <t>RED IZO školy</t>
  </si>
  <si>
    <t>celkové výdaje projektu</t>
  </si>
  <si>
    <t>z toho předpokládané výdaje EFRR</t>
  </si>
  <si>
    <t>zahájení realizace</t>
  </si>
  <si>
    <t>ukončení realizace</t>
  </si>
  <si>
    <t>navýšení kapacity MŠ / novostavba MŠ3)</t>
  </si>
  <si>
    <t>zajištění hygienických požadavků u MŠ, kde jsou nedostatky identifikovány KHS4)</t>
  </si>
  <si>
    <t>stručný popis např. zpracovaná PD, zajištěné výkupy, výběr dodavatele</t>
  </si>
  <si>
    <t>vydané stavební povolení ano/ne</t>
  </si>
  <si>
    <t>ZŠ a MŠ Božejov</t>
  </si>
  <si>
    <t>Božejov</t>
  </si>
  <si>
    <t>Snížení energetické náročnosti MŠ</t>
  </si>
  <si>
    <t>Kraj Vysočina</t>
  </si>
  <si>
    <t>ORP Pelhřimov</t>
  </si>
  <si>
    <t>Solární systém na střechu MŠ</t>
  </si>
  <si>
    <t>ne</t>
  </si>
  <si>
    <t>ZŠ a MŠ Častrov</t>
  </si>
  <si>
    <t>Častrov</t>
  </si>
  <si>
    <t>Ekologický zdroj vytápění MŠ</t>
  </si>
  <si>
    <t>x</t>
  </si>
  <si>
    <t>Mateřská škola Červená Řečice</t>
  </si>
  <si>
    <t>Červená Řečice</t>
  </si>
  <si>
    <t>Dopravní hřiště I.</t>
  </si>
  <si>
    <t>Rozšíření dopravního hřiště</t>
  </si>
  <si>
    <t>Revitalizace zahrady</t>
  </si>
  <si>
    <t>Revitalizace zahrady (prvky pro enviromentální a polytechnickou výchovu)</t>
  </si>
  <si>
    <t>Rekonstrukce střechy</t>
  </si>
  <si>
    <t>Dobudování prvků</t>
  </si>
  <si>
    <t>Dobudování chybějících prvků (vchodová stříška, interaktivní tabule, obnova nábytku)</t>
  </si>
  <si>
    <t>Odborné učebny I.</t>
  </si>
  <si>
    <t>Vybudování učebny pro enviromentální/polytechnickou výchovu</t>
  </si>
  <si>
    <t>Rekonstrukce školní jídelny</t>
  </si>
  <si>
    <t>Výdaje projektu  v Kč 1)</t>
  </si>
  <si>
    <t>Základní škola a Mateřská škola Černovice</t>
  </si>
  <si>
    <t>Černovice</t>
  </si>
  <si>
    <t>Doplnění IT vybavení školy a školky I.</t>
  </si>
  <si>
    <t>Doplnění IT vybavení školy a školky – rozvody</t>
  </si>
  <si>
    <t>ano</t>
  </si>
  <si>
    <t>Doplnění IT vybavení školy a školky II.</t>
  </si>
  <si>
    <t>Doplnění IT vybavení školy a školky – zejména interaktivní tabule, dataprojektory</t>
  </si>
  <si>
    <t>Rozšíření kapacity MŠ</t>
  </si>
  <si>
    <t>Modernizce MŠ, udržení, rozšíření kapacity MŠ,  potřeby děti zejména do 3 let/dětská skupina</t>
  </si>
  <si>
    <t>Obnova nábytku v MŠ</t>
  </si>
  <si>
    <t>Nový nábytek do tříd v MŠ</t>
  </si>
  <si>
    <t>Oprava dětského hřiště pro MŠ</t>
  </si>
  <si>
    <t>Oprava hřiště a zázemí pro MŠ</t>
  </si>
  <si>
    <t>Podlahové topení a výměna vzduchu s rekuperací v ložnici MŠ</t>
  </si>
  <si>
    <t>Ložnici je třeba lépe větrat i vytápět</t>
  </si>
  <si>
    <t>Mateřská škola Dubovice</t>
  </si>
  <si>
    <t>soukromník</t>
  </si>
  <si>
    <t>Půdní vestavba</t>
  </si>
  <si>
    <t>Dubovice</t>
  </si>
  <si>
    <t>Venkovní odpočinková a kreativní zóna</t>
  </si>
  <si>
    <t>Kroužek keramiky</t>
  </si>
  <si>
    <t>Pořízení speciálních pomůcek</t>
  </si>
  <si>
    <t>změna a úprava systému vytápění</t>
  </si>
  <si>
    <t>Mateřská škola Sedmikráska</t>
  </si>
  <si>
    <t>Horní Ves</t>
  </si>
  <si>
    <t>600060772</t>
  </si>
  <si>
    <t>Dovybavení školní zahrady I.</t>
  </si>
  <si>
    <t>Dovybavení školní zahrady o prvky pro děti do 3 let</t>
  </si>
  <si>
    <t>Přírodní zahrada</t>
  </si>
  <si>
    <t>…</t>
  </si>
  <si>
    <t>Základní škola a Mateřská škola Hořepník</t>
  </si>
  <si>
    <t>Hořepník</t>
  </si>
  <si>
    <t>Přírodní zahrada MŠ Hořepník</t>
  </si>
  <si>
    <t>Sportovní zázemí pro děti MŠ</t>
  </si>
  <si>
    <t>Rozšíření budovy MŠ o hernu a ložnici</t>
  </si>
  <si>
    <t>Rozšíření budovy MŠ II.</t>
  </si>
  <si>
    <t>Mateřská škola se speciálními třídami Kamenice nad Lipou</t>
  </si>
  <si>
    <t>Kamenice nad Lipou</t>
  </si>
  <si>
    <t>Rozšíření kapacity MŠ, včetně nezbytného zázemí</t>
  </si>
  <si>
    <t>Oprava zahrady</t>
  </si>
  <si>
    <t>Oprava zahrady s dovybavením o nové herní prvky</t>
  </si>
  <si>
    <t>Dovybavení jídelny</t>
  </si>
  <si>
    <t>Dovybavení jídelny (šoker, konvektomat)</t>
  </si>
  <si>
    <t>Vzduchotechnika</t>
  </si>
  <si>
    <t>Oprava – pořízení nového vzduchotechnického zařízení ve školní vývařovně</t>
  </si>
  <si>
    <t>Adaptace venkovních prostor</t>
  </si>
  <si>
    <t>Adaptace venkovních prostor pro vytvoření zázemí pro komunitní aktivity vedoucí k sociální
inkluzi</t>
  </si>
  <si>
    <t>Mateřská škola Kojčice</t>
  </si>
  <si>
    <t>Kojčice</t>
  </si>
  <si>
    <t>Revitalizace zahradních prvků</t>
  </si>
  <si>
    <t>Obnova vybavení mateřské školy</t>
  </si>
  <si>
    <t>Mateřská škola Čtyřlístek</t>
  </si>
  <si>
    <t>Mnich</t>
  </si>
  <si>
    <t>OPR Pelhřimov</t>
  </si>
  <si>
    <t>Revitalizace zahrady a dovybavení prvků do zahrady</t>
  </si>
  <si>
    <t>Vybavení MŠ nábytkem a pomůckami</t>
  </si>
  <si>
    <t>Vybavení MŠ nábytkem a pomůckami po rozšíření na 2 třídy</t>
  </si>
  <si>
    <t>Mateřská škola Pelhřimov</t>
  </si>
  <si>
    <t>Pelhřimov</t>
  </si>
  <si>
    <t>Bezbariérovost</t>
  </si>
  <si>
    <t>Vybudování výtahu</t>
  </si>
  <si>
    <t>Revitalizace zahrady I.</t>
  </si>
  <si>
    <t>Obnova vybavení I.</t>
  </si>
  <si>
    <t>Mateřská škola Počátky</t>
  </si>
  <si>
    <t>Počátky</t>
  </si>
  <si>
    <t>Vybudování přírodní zahrady</t>
  </si>
  <si>
    <t>PD</t>
  </si>
  <si>
    <t>Dětské hřiště</t>
  </si>
  <si>
    <t>Modernizace dětského hřiště</t>
  </si>
  <si>
    <t>Modernizace MŠ</t>
  </si>
  <si>
    <t>Udržení kapacity, oprava střechy budovy B, výměna jídelního výtahu, komunikace a zabezpečení školy  a vnitřní komunikační systém v budově, stavební úpravy podlahy sklepa k odvedení vody, modernizace budovy A, omítky, elektrické a vodovodní vedení v budově A a 2.NP budovy B</t>
  </si>
  <si>
    <t>Oprava střechy na budově A, osvětlení výdejny + technické zázemí, výměna zdroje vytápění, stavební práce pro zajištěho dohledu nad dětmi (bezpečnost), žaluzie, modernizace vnitřního osvětlení.</t>
  </si>
  <si>
    <t>v realizaci</t>
  </si>
  <si>
    <t>Základní škola a Mateřská škola Nová Cerekev</t>
  </si>
  <si>
    <t>Nová Cerekev</t>
  </si>
  <si>
    <t>Přístavba a nástavba MŠ Nová Cerekev</t>
  </si>
  <si>
    <t>Vybavení vnitřních prostor MŠ Nová Cerekev</t>
  </si>
  <si>
    <t>Modernizace vnitřních prostor MŠ a vnějšího pláště budovy</t>
  </si>
  <si>
    <t>Modernizace vnitř.prostor MŠ</t>
  </si>
  <si>
    <t>Modernizace vnějšího pláště budovy MŠ</t>
  </si>
  <si>
    <t>Hřiště MŠ</t>
  </si>
  <si>
    <t>Vybudování hřiště pro žáky MŠ</t>
  </si>
  <si>
    <t>ZŠ a MŠ Olešná</t>
  </si>
  <si>
    <t>Olešná</t>
  </si>
  <si>
    <t>Stavební úpravy a změna vytápění MŠ</t>
  </si>
  <si>
    <t>Rekonstrukce sociálního zařízení v MŠ</t>
  </si>
  <si>
    <t>NE</t>
  </si>
  <si>
    <t>Zateplení budovy Mš</t>
  </si>
  <si>
    <t>MŠ Rodinov</t>
  </si>
  <si>
    <t>Rodinov</t>
  </si>
  <si>
    <t>Rekonstruce WC</t>
  </si>
  <si>
    <t>Obnova vybavení</t>
  </si>
  <si>
    <t>Obnova podlahy</t>
  </si>
  <si>
    <t>Školní zahrada</t>
  </si>
  <si>
    <t>LMŠ a ZŠ Vlásenický dvůr</t>
  </si>
  <si>
    <t>Dobudování zázemí LMŠ</t>
  </si>
  <si>
    <t>Vlásenice</t>
  </si>
  <si>
    <t>Strategický rámec MAP - seznam investičních priorit ZŠ (2021-2027)</t>
  </si>
  <si>
    <t>s vazbou na podporovanou oblast</t>
  </si>
  <si>
    <t>rekonstrukce učeben neúplných škol v CLLD</t>
  </si>
  <si>
    <t>zázemí pro školní poradenské pracoviště</t>
  </si>
  <si>
    <t>vnitřní/venkovní zázemí pro komunitní aktivity vedoucí k sociální inkluzi</t>
  </si>
  <si>
    <t>budování zázemí družin a školních klubů</t>
  </si>
  <si>
    <t>konektivita</t>
  </si>
  <si>
    <t>cizí jazyky</t>
  </si>
  <si>
    <t>přírodní vědy3)</t>
  </si>
  <si>
    <t>polytech. vzdělávání4)</t>
  </si>
  <si>
    <t>práce s digi. tech.5)</t>
  </si>
  <si>
    <t>Bezbariérovost v ZŠ</t>
  </si>
  <si>
    <t>Učebna cizích jazyků</t>
  </si>
  <si>
    <t>Oprava fasády dvora v ZŠ</t>
  </si>
  <si>
    <t>Oprava vnější fasády ZŠ</t>
  </si>
  <si>
    <t>Výměna oken ZŠ</t>
  </si>
  <si>
    <t>Výměna střechy na ZŠ</t>
  </si>
  <si>
    <t>Rekonstrukce učeben</t>
  </si>
  <si>
    <t>Vzdělávání bez bariér</t>
  </si>
  <si>
    <t>Obnova budovy ZŠ</t>
  </si>
  <si>
    <t>Obnova střechy, fasády a otvorových výplní</t>
  </si>
  <si>
    <t>Vybudování ŠD</t>
  </si>
  <si>
    <t>Rozšíření hřiště u ZŠ</t>
  </si>
  <si>
    <t>Vybudování tělocvičny ZŠ</t>
  </si>
  <si>
    <t>Rekonstrukce učebnen</t>
  </si>
  <si>
    <t>Venkovní učebna</t>
  </si>
  <si>
    <t>Venkovní učebna pro ZŠ a MŠ</t>
  </si>
  <si>
    <t>Modernizace školní kuchyně</t>
  </si>
  <si>
    <t>Modernizace školní jídelny a kuchyně – nová gastro technika (pánev, konvektomat,…., energetické úspory</t>
  </si>
  <si>
    <t>Modernizace školní družiny, vybavení</t>
  </si>
  <si>
    <t>Rekuperace, klimatizace učeben</t>
  </si>
  <si>
    <t>Modernizace kmenových učeben, chodeb ZŠ</t>
  </si>
  <si>
    <t>Obnova nábytku</t>
  </si>
  <si>
    <t>Multim.učebna</t>
  </si>
  <si>
    <t>Multifunkční učebna se zaměřením na přírodní vědy a polytechniku vč.neformálního vzdělávání a spolupráce, vč. kabinetů</t>
  </si>
  <si>
    <t>Ateliér</t>
  </si>
  <si>
    <t>Podpora kreativity, touhy tvořit a spolupracovat</t>
  </si>
  <si>
    <t>Akustická úprava tělocvičny</t>
  </si>
  <si>
    <t>Akustická úprava tělocvičny - omezení dozvuků</t>
  </si>
  <si>
    <t>Rekonstrukce kotelny / výměna zdroje tepla</t>
  </si>
  <si>
    <t>Rekonstrukce nebo nahrazení současného zdroje tepla a řídících jednotek pro vytápění</t>
  </si>
  <si>
    <t>Oprava střechy tělocvičny a školní družiny</t>
  </si>
  <si>
    <t>Oprava současné střechy na tělocvičně a školní družině</t>
  </si>
  <si>
    <t>Zateplení školy a tělocvičny</t>
  </si>
  <si>
    <t>Zateplení školy a tělocvičny, úspory</t>
  </si>
  <si>
    <t>Kompletní rekonstrukce elektrorozvodů v ZŠ a MŠ</t>
  </si>
  <si>
    <t>Oprava elektrorozvodů, pojistkových skříní a rozvaděčů, internet</t>
  </si>
  <si>
    <t>Osvětlení tělocvičny</t>
  </si>
  <si>
    <t>Školní poradenské pracoviště a zázemí pro zaměstnance</t>
  </si>
  <si>
    <t>Vybudování školního poradenského pracoviště</t>
  </si>
  <si>
    <t>Aula</t>
  </si>
  <si>
    <t>vybudování multifunkční auly v půdním prostoru</t>
  </si>
  <si>
    <t>Rekonstrukce IT systémů a softwaru</t>
  </si>
  <si>
    <t>přebudování IT zázemí a nový software pro výuku/řízení školy</t>
  </si>
  <si>
    <t>Vybavení tříd IT technikou</t>
  </si>
  <si>
    <t>doplnění dataprojektorů a notebooků do tříd</t>
  </si>
  <si>
    <t>Přestavba svodů dešťové vody pro její zachycování a další využití</t>
  </si>
  <si>
    <t>Během přestavby dojde k oddělení svodů dešťové vody tak, aby bylo možné ji zachycovat v samostatných nádržích a dále využívat</t>
  </si>
  <si>
    <t>Venkovní žaluzie v oknech</t>
  </si>
  <si>
    <t>Doplnění venkovních žaluzií do oken tříd pro zlepšení komfortu</t>
  </si>
  <si>
    <t>Modernizace školní jídelny</t>
  </si>
  <si>
    <t>výměna nábytku ve školní jídelně</t>
  </si>
  <si>
    <t>Opravy zpevněných ploch v okolí školy</t>
  </si>
  <si>
    <t>Úpravy zpevněných a nezpevněných ploch v okolí školy</t>
  </si>
  <si>
    <t>Zabezpečovací systém školy, kamerový systém a identifikace žáků</t>
  </si>
  <si>
    <t>Vybavení pro podporu dojíždění do školy na kole</t>
  </si>
  <si>
    <t>Přístřešek na kola a zpevněná plocha</t>
  </si>
  <si>
    <t>Provozní a skladové zázemí pro potřeby školy</t>
  </si>
  <si>
    <t>Provozní a skladové zázemí pro potřeby školy (lyže, kola, technika,..)</t>
  </si>
  <si>
    <t>Venkovní volnočasová sportoviště a hřiště</t>
  </si>
  <si>
    <t>V areálu školy by mělo vzniknout zázemí v podobě skateparku, discgolfového hřiště, parkouru nebo dalších nevětšinových sportů</t>
  </si>
  <si>
    <t>Renovace podlahy v tělocvičně</t>
  </si>
  <si>
    <t>Obnova palubovky v tělocvičně</t>
  </si>
  <si>
    <t>Interaktivní a jazyková učebna</t>
  </si>
  <si>
    <t>Vybudování specializované učebny pro výuku jazyků vč. kabinetů</t>
  </si>
  <si>
    <t>Vybavení společných prostor školy</t>
  </si>
  <si>
    <t>Místa pro odpočinek a zábavu na chodbách</t>
  </si>
  <si>
    <t>Digitální informační systém školy</t>
  </si>
  <si>
    <t>Informační systém pro komunikaci - změny rozvrhů, jídelní lístek, FVE</t>
  </si>
  <si>
    <t>Přírodní amfiteátr</t>
  </si>
  <si>
    <t>Přírodní amfiteátr pro výuku i zábavu</t>
  </si>
  <si>
    <t>Rekonstrukce tělocvičny ZŠ Hořepník I.</t>
  </si>
  <si>
    <t>Rekonstrukce tělocvičny ZŠ Hořepník - 1. etapa</t>
  </si>
  <si>
    <t>Rekonstrukce tělocvičny ZŠ Hořepník II.</t>
  </si>
  <si>
    <t>Rekonstrukce tělocvičny ZŠ Hořepník - 2. etapa</t>
  </si>
  <si>
    <t>Učíme se společně</t>
  </si>
  <si>
    <t>Učíme se společně – vzdělávací centrum pro děti i veřejnost,, společná knihovna ZŠ a OÚ, venkovní učebna</t>
  </si>
  <si>
    <t>Rekonstrukce zdrojů tepla, topení, rozvodů vody, využití dešťové vody</t>
  </si>
  <si>
    <t>Učebna polytechniky a 3D technologií</t>
  </si>
  <si>
    <t>Multimediální učebna</t>
  </si>
  <si>
    <t>Oprava fasády školy</t>
  </si>
  <si>
    <t>Rekonstrukce kmenových učeben s kabinety I.</t>
  </si>
  <si>
    <t>Postupná a kompletní rekonstrukce kmenových tříd a kabinetů</t>
  </si>
  <si>
    <t>Rekonstrukce kmenových učeben s kabinety II.</t>
  </si>
  <si>
    <t>Zázemí pro trávení volného času</t>
  </si>
  <si>
    <t>Vybavení chodeb a dalších vhodných prostor pro trávení volného času</t>
  </si>
  <si>
    <t>Oprava střechy školy</t>
  </si>
  <si>
    <t>Oprava střechy školy, ochrana proti zatékání</t>
  </si>
  <si>
    <t>Venkovní učebna za školou</t>
  </si>
  <si>
    <t>Školní kuchyňka</t>
  </si>
  <si>
    <t>Školní kuchyňka i s vybavením</t>
  </si>
  <si>
    <t>Školní družina</t>
  </si>
  <si>
    <t>Rekonstrukce školní družiny</t>
  </si>
  <si>
    <t>Školní dílny</t>
  </si>
  <si>
    <t>Rozvody internetu</t>
  </si>
  <si>
    <t>Rekonstrukce rozvodů internetu</t>
  </si>
  <si>
    <t>Obnova školní zahrady se skleníkem a skladem nářadí</t>
  </si>
  <si>
    <t>Sportovní koutek za školou</t>
  </si>
  <si>
    <t>Zázemí pro sportovní aktivity</t>
  </si>
  <si>
    <t>Zázemí pro zájmové aktivity</t>
  </si>
  <si>
    <t>Zázemí pro zájmové a mimoškolní aktivity v podkroví</t>
  </si>
  <si>
    <t>Rekonstrukce třídy I.</t>
  </si>
  <si>
    <t>Rekonstrukce kmenové třídy</t>
  </si>
  <si>
    <t>Rekonstrukce třídy II.</t>
  </si>
  <si>
    <t>Rekonstrukce třídy III.</t>
  </si>
  <si>
    <t>Rekonstrukce kabinetu I.</t>
  </si>
  <si>
    <t>Rekonstrukce kmenové kabinetu</t>
  </si>
  <si>
    <t>Rekonstrukce kabinetu II.</t>
  </si>
  <si>
    <t>Rekonstrukce kabinetu III.</t>
  </si>
  <si>
    <t>Základní škola Horní Cerekev</t>
  </si>
  <si>
    <t>Horní Cerekev</t>
  </si>
  <si>
    <t>rekonstrukce školního hřiště</t>
  </si>
  <si>
    <t>budova dílen</t>
  </si>
  <si>
    <t>rekonstrukce budovy dílen</t>
  </si>
  <si>
    <t>..</t>
  </si>
  <si>
    <t>Základní škola Kamenice nad Lipou</t>
  </si>
  <si>
    <t>Modernizace budovy ZŠ</t>
  </si>
  <si>
    <t>Modernizace budovy ZŠ, včetně vnějšího pláště budovy</t>
  </si>
  <si>
    <t>Odborné učebny II</t>
  </si>
  <si>
    <t>Venkovní úpravy areálu školy</t>
  </si>
  <si>
    <t>Venkovní úpravy areálu školy, včetně podmínek pro venkovní výuku</t>
  </si>
  <si>
    <t>Sportovní prostory</t>
  </si>
  <si>
    <t>Sportovní prostory, včetně zázemí</t>
  </si>
  <si>
    <t>Prostory pro neformální vzdělávání</t>
  </si>
  <si>
    <t>Modernizace a vybavení odborných kabinetů</t>
  </si>
  <si>
    <t>Stavební úpravy a nákup vybavení odborných kabinetů (zeměpis, matematika, cizí jazyky)</t>
  </si>
  <si>
    <t>Stavební úpravy a nákup vybavení pro prostory školního poradenského pracoviště</t>
  </si>
  <si>
    <t>Modernizace zázemí pro pedagogické pracovníky</t>
  </si>
  <si>
    <t>Stavební úpravy a nákup vybavení kabinetů nenavázaných na KK IROP</t>
  </si>
  <si>
    <t>Vybudování prostoru pro komunitní aktivity školy</t>
  </si>
  <si>
    <t>Adaptace prostoru na komunitní, nákup vybavení</t>
  </si>
  <si>
    <t>Konektivita</t>
  </si>
  <si>
    <t>Stavební práce a nákup vybavení pro zvýšení kvality připojení školy k internetu</t>
  </si>
  <si>
    <t>ZŠ a MŠ Košetice</t>
  </si>
  <si>
    <t>Košetice</t>
  </si>
  <si>
    <t>Výstavba odborných učeben a jejich zázemí vč. vybavení na ZŠ Košetice</t>
  </si>
  <si>
    <t>Vznik odborných učeben a jejich zázemí formou novostavby objektu a jeho vybavení (zejména prodřevo a kovodílnu, keramickou dílnu a robotickou učebnu)</t>
  </si>
  <si>
    <t>Sportovní areál ZŠ Košetice</t>
  </si>
  <si>
    <t>Tělocvična a hřiště</t>
  </si>
  <si>
    <t>Revitalizace kmenových učeben ZŠ Košetice</t>
  </si>
  <si>
    <t>podlahy, rozvody elektro, akustika, osvětlení, obnova interaktivních tabulí</t>
  </si>
  <si>
    <t>Knihovna ZŠ Košetice</t>
  </si>
  <si>
    <t>Zázemí a vybavení školní knihovny</t>
  </si>
  <si>
    <t>Školní jídelna ZŠ a MŠ Košetice</t>
  </si>
  <si>
    <t>Rozšíření a revitalizace školní jídelny</t>
  </si>
  <si>
    <t>Školní zahrada ZŠ Košetice</t>
  </si>
  <si>
    <t>Vybudování školní zahrady</t>
  </si>
  <si>
    <t>Umění v ZŠ Košetice</t>
  </si>
  <si>
    <t>hudební sál, výtvarný ateliér</t>
  </si>
  <si>
    <t>Vybavení odborných učeben ZŠ  Košetice</t>
  </si>
  <si>
    <t>Vybavení odborných učeben přírodní vědy, jazyky, IT</t>
  </si>
  <si>
    <t>Revitalizace školních družin</t>
  </si>
  <si>
    <t>podlahy, rozvody elektro, akustika, osvětlení, obnova interaktivních tabulí, vybavení nábytkem i pomůckami</t>
  </si>
  <si>
    <t>Vybudování školní dílny a cvičné kuchyně</t>
  </si>
  <si>
    <t>vybudování chybějícího zázemí pro polytechnickou výchovu</t>
  </si>
  <si>
    <t>Vybavení školní dílny a cvičné kuchyně</t>
  </si>
  <si>
    <t>Stavební úpravy a půdní vestavba ZŠ</t>
  </si>
  <si>
    <t>učebny a zázemí pro školní družinu</t>
  </si>
  <si>
    <t>Vybavení tříd a kabinetu v půdní vestavbě</t>
  </si>
  <si>
    <t>Venkovní areál školy: oplocení</t>
  </si>
  <si>
    <t>Revitalizace venkovního areálu školy</t>
  </si>
  <si>
    <t>Venkovní areál školy: komunikace</t>
  </si>
  <si>
    <t>Venkovní areál školy:zeleň</t>
  </si>
  <si>
    <t>Venkovní areál školy:víceúčelové hřiště</t>
  </si>
  <si>
    <t>Modernizace vnitřních prostor školy</t>
  </si>
  <si>
    <t>Chodby a společné protory</t>
  </si>
  <si>
    <t>Modernizace vnějšího pláště budovy ZŠ</t>
  </si>
  <si>
    <t>opravy fasád, zateplení</t>
  </si>
  <si>
    <t>Modernizace vnějšího pláště sportovní haly školy</t>
  </si>
  <si>
    <t>Vybudování prostor pro neformální vzdělávání</t>
  </si>
  <si>
    <t>zázemí pro neformální vzdělávání</t>
  </si>
  <si>
    <t>Vybavení prostor pro neformální vzdělávání</t>
  </si>
  <si>
    <t>Základní škola Nový Rychnov</t>
  </si>
  <si>
    <t>Nový Rychnov</t>
  </si>
  <si>
    <t>Renovace přírodovědné učebny</t>
  </si>
  <si>
    <t>Renovace WC a vodovodních rozvodů</t>
  </si>
  <si>
    <t>Renovace venkovního sportovního areálu</t>
  </si>
  <si>
    <t>Oplocení a úprava zahrady</t>
  </si>
  <si>
    <t>Polytechnické vzdělávání - dílna</t>
  </si>
  <si>
    <t>Změna vytápění 1. patro ZŠ</t>
  </si>
  <si>
    <t>Výměna vstupních dveří ZŠ</t>
  </si>
  <si>
    <t>Bezbarierovost - výtah- schodolez</t>
  </si>
  <si>
    <t>Obvlhčení objektu ZŠ</t>
  </si>
  <si>
    <t>Základní škola Pelhřimov, Komenského 1465, příspěvková organizace</t>
  </si>
  <si>
    <t>Modernizace učebny chemie včetně stavebních úprav a vybavení</t>
  </si>
  <si>
    <t>Modernizace učebny přírodopisu včetně stavebních úprav a vybavení</t>
  </si>
  <si>
    <t>Modernizace IT učeben včetně stavebních úprav a vybavení</t>
  </si>
  <si>
    <t>ZŠ Pelhřimov Krásovy domky</t>
  </si>
  <si>
    <t>Vybudování 3 digitálních odborných učeben</t>
  </si>
  <si>
    <t>Vybudování 3 digitálních odborných učeben (cizí jazyky + F-Ch a biologie)</t>
  </si>
  <si>
    <t>Základní škola Pelhřimov, Na Pražské 1543, příspěvková organizace</t>
  </si>
  <si>
    <t>Nástavba odborných učeben a kabinetů, družin, knihovny a zázemí vč. vybavení nad pavilonem 1. stupně ZŠ včetně zajištění bezbariérovosti</t>
  </si>
  <si>
    <t>Vnitřní konektivita celého areálu školy</t>
  </si>
  <si>
    <t>Zajištění vnitřní konektivita celého areálu školy, zejména odborných učeben, kabinetů, družin a ostatních prostor</t>
  </si>
  <si>
    <t>Základní škola Pelhřimov, Osvobození 1881, 393 01 Pelhřimov</t>
  </si>
  <si>
    <t>Nástavba odborných učeben, kabinetů, reedukační učebny, družiny a zázemí včetně vybavení nad pavilonem 1. stupně včetně zajištění bezbariérovosti</t>
  </si>
  <si>
    <t>Nástavba odborných učeben, kabinetů, prostor pro komunitní aktivity a zázemí nad tělocvičnou včetně vybavení a úprav prostor zázemí tělocvičny včetně zajištění bezbariérovosti</t>
  </si>
  <si>
    <t>Rekonstrukce šaten a podlahy v tělocvičně</t>
  </si>
  <si>
    <t>Rekonstrukce a modernizace zázemí tělocvičny a podlahy v tělocvičně.</t>
  </si>
  <si>
    <t>Rekonstrukce cvičného bytu</t>
  </si>
  <si>
    <t>rekonstrukce cvičného bytu, rozvody teplé a studené vody, odpady, vybavení kuchňským nábytkem,</t>
  </si>
  <si>
    <t>Rekonstrukce elektroinstalace</t>
  </si>
  <si>
    <t>rekonstrukce rozvodu slabo a silno proudu, rekonstrukce osvětlení prostoru chodeb, učeben v jednotlivých pavilonech školní budovy, kabelová trasy v podhledech ve žlabech, školní zvonění, školní rozhlas</t>
  </si>
  <si>
    <t>vybudování venkovní učebny</t>
  </si>
  <si>
    <t>ZŠ Otokara Březiny Počátky</t>
  </si>
  <si>
    <t>Výměna tabulí ve třídách na 2. st.</t>
  </si>
  <si>
    <t>Nátěry dveří, zárubní a postupné vymalování</t>
  </si>
  <si>
    <t>Šatny na 1. stupni (zrušení drátěných kójí)</t>
  </si>
  <si>
    <t>Vybavení venkovní učebny</t>
  </si>
  <si>
    <t>Renovace tabulí a dalších tříd II. Stupně</t>
  </si>
  <si>
    <t>Využití alternativních zdrojů energie na výrobu elektřiny, ohřevu vody, atd…</t>
  </si>
  <si>
    <t>Zkvalitnění vzdělávací infrastruktury školní družiny</t>
  </si>
  <si>
    <t>Adpatace prostor školní družiny na moderní družinu prostřednictvím nákupu vybavení (nábytku, výukových pomůcek)</t>
  </si>
  <si>
    <t>Zajištění vnitřní konektivity školy - stavební práce, nákup vybavení</t>
  </si>
  <si>
    <t>Venkovní zázemí pro komunitní aktivity</t>
  </si>
  <si>
    <t>Adaptace venkovních prostor školy pro komunitní aktivity - pořízení vybavení</t>
  </si>
  <si>
    <t>Modernizace dborné učebny VV, včetně zázemí</t>
  </si>
  <si>
    <t>Modernizace odborné učebny včtně jejího zázemí prostřednictvím drobných stavebních úprav a nákupu vybavení</t>
  </si>
  <si>
    <t>ZŠ a MŠ Rynárec</t>
  </si>
  <si>
    <t>Rynárec</t>
  </si>
  <si>
    <t>Zateplení budovy ZŠ</t>
  </si>
  <si>
    <t>Přírodovědná učebna – astronomický koutek</t>
  </si>
  <si>
    <t>Celková rekonstrukce školní kuchyně</t>
  </si>
  <si>
    <t>Bezbariérová ZŠ s moderními učebnami</t>
  </si>
  <si>
    <t>Výměna stávajících rozvodů ÚT, vody</t>
  </si>
  <si>
    <t>Výstavba víceúčelového hřiště</t>
  </si>
  <si>
    <t>Odborná učebna pro polytechnickou výchovu</t>
  </si>
  <si>
    <t>Budování zázemí dřužiny/klubu</t>
  </si>
  <si>
    <t>Školní vnitřní a venkovní sportoviště</t>
  </si>
  <si>
    <t>Školní vnitřní sportoviště</t>
  </si>
  <si>
    <t>Vybudování venkovní laboratoře</t>
  </si>
  <si>
    <t>Přístavba kmenové učebny</t>
  </si>
  <si>
    <t>Dobudování školního amfiteátru pro výuku a školní a mimoškolní akce</t>
  </si>
  <si>
    <t>Dobudování školní ho amfiteátru pro výuku a školní a mimoškolní akce</t>
  </si>
  <si>
    <t>Dobudování a vybavení učebny pro výuku cizích jazyků</t>
  </si>
  <si>
    <t>Dovybavení učeben nábytkem a nezbytnými pomůckami</t>
  </si>
  <si>
    <t>Optimalizace vytápění, odběru elektřiny, zacházení s odpadní vodou</t>
  </si>
  <si>
    <t>Optimalizace vytápění</t>
  </si>
  <si>
    <t>Školní venkovní sportoviště</t>
  </si>
  <si>
    <t>1 500 000</t>
  </si>
  <si>
    <t>1 050 000</t>
  </si>
  <si>
    <t>Optimalizace zacházení s odpadní vodou</t>
  </si>
  <si>
    <t>Optimalizace zacházení s elektrickou energií</t>
  </si>
  <si>
    <t>Vybudování IT infrastruktury, dovybavení učeben IT technikou</t>
  </si>
  <si>
    <t>Dobudování zázemí pro pedagogické pracovníky</t>
  </si>
  <si>
    <t>1 000 000</t>
  </si>
  <si>
    <t>700 000</t>
  </si>
  <si>
    <t>Dobudování zázemí pro školní poradenské pracoviště</t>
  </si>
  <si>
    <t>Bezbariérový přístup do zázemí pro školní družinu/klub a školní por. pracoviště</t>
  </si>
  <si>
    <t>Bezbariérový přístup do zázemí pro školní družinu/klub a školní por. prac.</t>
  </si>
  <si>
    <t>600 000</t>
  </si>
  <si>
    <t>420 000</t>
  </si>
  <si>
    <t>Základní škola a Mateřská škola Vyskytná</t>
  </si>
  <si>
    <t>Vyskytná</t>
  </si>
  <si>
    <t>Školní řemeslná a technická dílnička + dig. Technologie</t>
  </si>
  <si>
    <t>Zateplení školy</t>
  </si>
  <si>
    <t>Rekonstrukce topení a osvětlení</t>
  </si>
  <si>
    <t>Základní škola a Mateřská škola Žirovnice</t>
  </si>
  <si>
    <t>Žirovnice</t>
  </si>
  <si>
    <t>Rekonstrukce a modernizace školní kuchyně a jídelny (bezbariérovost)</t>
  </si>
  <si>
    <t>Modernice učebny fyziky a chemie</t>
  </si>
  <si>
    <t>Modernice a vybavení školní družinyučebny fyziky a chemie</t>
  </si>
  <si>
    <t>Modernizace prostor pro provoz školní družiny, pořízení vybavení (nábytek, výukové)</t>
  </si>
  <si>
    <t>Modernice a vybavení školního poradenského pracoviště</t>
  </si>
  <si>
    <t>Adaptace prostor, včetně jejich vybavení pro školní poradenské pracoviště, místo pro práci s žáky a jednání s rodiči</t>
  </si>
  <si>
    <t>Modernice a vybavení učebny výtvarné výchovy</t>
  </si>
  <si>
    <t>Modernizace prostor učebny VV, nákup vybavení, včetně moderních učebních pomůcek (SW pro VV, polytechnické pomůcky apod.)</t>
  </si>
  <si>
    <t>Adaptace venkovních prostor školy na komunitní prostor, včetně pořízení vybavení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</si>
  <si>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</si>
  <si>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</si>
  <si>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</si>
  <si>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</si>
  <si>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</si>
  <si>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</si>
  <si>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stručný popis, např. zpracovaná PD, zajištěné výkupy, výber dodavatele</t>
  </si>
  <si>
    <t>práce s digitálními tech.5)</t>
  </si>
  <si>
    <t>ZUŠ Pelhřimov</t>
  </si>
  <si>
    <t>Hodina H, z. s.</t>
  </si>
  <si>
    <t>Hodina H</t>
  </si>
  <si>
    <t>uznávání neformálního vzdělávání</t>
  </si>
  <si>
    <t>uznávání neformálního vzdělávání, příprava zástupců autorizovaných osob</t>
  </si>
  <si>
    <t>podpora zaměstnatelnosti</t>
  </si>
  <si>
    <t>podpora informovanosti o NSK a PK</t>
  </si>
  <si>
    <t>propojování formálního a neformálniího vzdělávání</t>
  </si>
  <si>
    <t>propojování formálního a neformálniího vzdělávání - rozvoj měkkých kompetencí</t>
  </si>
  <si>
    <t>kariérové poradenství</t>
  </si>
  <si>
    <t>kariérové poradenství -  NSK a NSP</t>
  </si>
  <si>
    <t>výměna zkušeností</t>
  </si>
  <si>
    <t>komunitní centrum</t>
  </si>
  <si>
    <t>ZUŠ Kamenice nad Lipou</t>
  </si>
  <si>
    <t>Modernizace prostor ZUŠ / pobočka Počátky</t>
  </si>
  <si>
    <t>Stavební adaptace obecního objektu na prostory ZUŠ, nákup moderního vybavení</t>
  </si>
  <si>
    <t>Modernizace výtvarného oboru</t>
  </si>
  <si>
    <t>Nákup moderního vybvení se zaměřením na digitální technologie a polytechnické vzdělávání</t>
  </si>
  <si>
    <t>Modernizace výtvarného oboru / pobočka Černovice</t>
  </si>
  <si>
    <t>Vybudování multimediální učebny</t>
  </si>
  <si>
    <t>Adaptace půdních prostor na multimediální učebnu</t>
  </si>
  <si>
    <t>Základní umělecká škola Žirovnice</t>
  </si>
  <si>
    <t>do výše stanovené alokace</t>
  </si>
  <si>
    <t>3) 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</si>
  <si>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Cílem v přírodovědném vzdělávání je rozvíjet schopnosti potřebné při využívání přírodovědných vědomosti a dovednosti pro řešení konkrétních problémů.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</si>
</sst>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Calibri"/>
      <family val="2"/>
      <charset val="238"/>
    </font>
    <font>
      <b/>
      <sz val="16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4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1"/>
    </font>
    <font>
      <b/>
      <sz val="10"/>
      <name val="Calibri"/>
      <family val="2"/>
      <charset val="1"/>
    </font>
    <font>
      <i/>
      <vertAlign val="superscript"/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4"/>
      <color rgb="FF000000"/>
      <name val="Calibri"/>
      <family val="2"/>
      <charset val="238"/>
    </font>
    <font>
      <sz val="10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4"/>
      <color rgb="FF000000"/>
      <name val="Calibri"/>
      <family val="2"/>
      <charset val="1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66FF99"/>
        <bgColor rgb="FFCCFFCC"/>
      </patternFill>
    </fill>
    <fill>
      <patternFill patternType="solid">
        <fgColor rgb="FFDEEBF7"/>
        <bgColor rgb="FFCCFFFF"/>
      </patternFill>
    </fill>
    <fill>
      <patternFill patternType="solid">
        <fgColor rgb="FF9DC3E6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C000"/>
      </patternFill>
    </fill>
    <fill>
      <patternFill patternType="solid">
        <fgColor rgb="FFFFC000"/>
        <bgColor rgb="FFFFCC00"/>
      </patternFill>
    </fill>
    <fill>
      <patternFill patternType="solid">
        <fgColor rgb="FFFFFF00"/>
        <bgColor rgb="FFFFCC00"/>
      </patternFill>
    </fill>
    <fill>
      <patternFill patternType="solid">
        <fgColor rgb="FFFF9900"/>
        <bgColor rgb="FFFFC000"/>
      </patternFill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9" fontId="25" fillId="0" borderId="0" applyBorder="0" applyProtection="0"/>
    <xf numFmtId="0" fontId="7" fillId="0" borderId="0" applyBorder="0" applyProtection="0"/>
  </cellStyleXfs>
  <cellXfs count="494">
    <xf numFmtId="0" fontId="0" fillId="0" borderId="0" xfId="0"/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5" borderId="24" xfId="0" applyFont="1" applyFill="1" applyBorder="1" applyAlignment="1" applyProtection="1">
      <alignment horizontal="center" vertical="center" wrapText="1"/>
      <protection locked="0"/>
    </xf>
    <xf numFmtId="0" fontId="14" fillId="5" borderId="23" xfId="0" applyFont="1" applyFill="1" applyBorder="1" applyAlignment="1" applyProtection="1">
      <alignment horizontal="center" vertical="center" wrapText="1"/>
      <protection locked="0"/>
    </xf>
    <xf numFmtId="0" fontId="9" fillId="5" borderId="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9" fontId="2" fillId="0" borderId="5" xfId="1" applyFont="1" applyBorder="1" applyAlignment="1" applyProtection="1">
      <alignment horizontal="center"/>
    </xf>
    <xf numFmtId="0" fontId="2" fillId="3" borderId="4" xfId="0" applyFont="1" applyFill="1" applyBorder="1"/>
    <xf numFmtId="0" fontId="0" fillId="3" borderId="0" xfId="0" applyFill="1"/>
    <xf numFmtId="9" fontId="2" fillId="3" borderId="5" xfId="1" applyFont="1" applyFill="1" applyBorder="1" applyAlignment="1" applyProtection="1">
      <alignment horizontal="center"/>
    </xf>
    <xf numFmtId="0" fontId="2" fillId="4" borderId="4" xfId="0" applyFont="1" applyFill="1" applyBorder="1"/>
    <xf numFmtId="0" fontId="0" fillId="4" borderId="0" xfId="0" applyFill="1"/>
    <xf numFmtId="9" fontId="2" fillId="4" borderId="5" xfId="1" applyFont="1" applyFill="1" applyBorder="1" applyAlignment="1" applyProtection="1">
      <alignment horizontal="center"/>
    </xf>
    <xf numFmtId="0" fontId="2" fillId="4" borderId="6" xfId="0" applyFont="1" applyFill="1" applyBorder="1"/>
    <xf numFmtId="0" fontId="0" fillId="4" borderId="7" xfId="0" applyFill="1" applyBorder="1"/>
    <xf numFmtId="9" fontId="2" fillId="4" borderId="8" xfId="1" applyFont="1" applyFill="1" applyBorder="1" applyAlignment="1" applyProtection="1">
      <alignment horizontal="center"/>
    </xf>
    <xf numFmtId="49" fontId="2" fillId="0" borderId="0" xfId="0" applyNumberFormat="1" applyFont="1"/>
    <xf numFmtId="0" fontId="5" fillId="2" borderId="0" xfId="0" applyFont="1" applyFill="1"/>
    <xf numFmtId="0" fontId="5" fillId="0" borderId="0" xfId="0" applyFont="1"/>
    <xf numFmtId="0" fontId="6" fillId="0" borderId="0" xfId="2" applyFont="1" applyBorder="1" applyProtection="1"/>
    <xf numFmtId="0" fontId="0" fillId="0" borderId="0" xfId="0" applyProtection="1">
      <protection locked="0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3" fontId="13" fillId="0" borderId="11" xfId="0" applyNumberFormat="1" applyFont="1" applyBorder="1" applyAlignment="1">
      <alignment vertical="center" wrapText="1"/>
    </xf>
    <xf numFmtId="3" fontId="13" fillId="0" borderId="13" xfId="0" applyNumberFormat="1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5" borderId="11" xfId="0" applyFont="1" applyFill="1" applyBorder="1" applyAlignment="1" applyProtection="1">
      <alignment horizontal="center" vertical="center"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0" fillId="6" borderId="10" xfId="0" applyFill="1" applyBorder="1" applyAlignment="1" applyProtection="1">
      <alignment wrapText="1"/>
      <protection locked="0"/>
    </xf>
    <xf numFmtId="0" fontId="0" fillId="6" borderId="19" xfId="0" applyFill="1" applyBorder="1" applyAlignment="1" applyProtection="1">
      <alignment wrapText="1"/>
      <protection locked="0"/>
    </xf>
    <xf numFmtId="0" fontId="0" fillId="6" borderId="15" xfId="0" applyFill="1" applyBorder="1" applyAlignment="1" applyProtection="1">
      <alignment wrapText="1"/>
      <protection locked="0"/>
    </xf>
    <xf numFmtId="0" fontId="9" fillId="5" borderId="11" xfId="0" applyFont="1" applyFill="1" applyBorder="1" applyAlignment="1" applyProtection="1">
      <alignment horizontal="center" vertical="center" wrapText="1"/>
      <protection locked="0"/>
    </xf>
    <xf numFmtId="0" fontId="9" fillId="5" borderId="12" xfId="0" applyFont="1" applyFill="1" applyBorder="1" applyAlignment="1" applyProtection="1">
      <alignment horizontal="center" vertical="center" wrapText="1"/>
      <protection locked="0"/>
    </xf>
    <xf numFmtId="0" fontId="9" fillId="5" borderId="13" xfId="0" applyFont="1" applyFill="1" applyBorder="1" applyAlignment="1" applyProtection="1">
      <alignment horizontal="center" vertical="center" wrapText="1"/>
      <protection locked="0"/>
    </xf>
    <xf numFmtId="3" fontId="13" fillId="0" borderId="11" xfId="0" applyNumberFormat="1" applyFont="1" applyBorder="1" applyAlignment="1" applyProtection="1">
      <alignment vertical="center" wrapText="1"/>
      <protection locked="0"/>
    </xf>
    <xf numFmtId="3" fontId="13" fillId="0" borderId="13" xfId="0" applyNumberFormat="1" applyFont="1" applyBorder="1" applyAlignment="1" applyProtection="1">
      <alignment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7" borderId="15" xfId="0" applyFill="1" applyBorder="1" applyAlignment="1" applyProtection="1">
      <alignment wrapText="1"/>
      <protection locked="0"/>
    </xf>
    <xf numFmtId="0" fontId="0" fillId="6" borderId="18" xfId="0" applyFill="1" applyBorder="1" applyAlignment="1" applyProtection="1">
      <alignment wrapText="1"/>
      <protection locked="0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0" fillId="6" borderId="21" xfId="0" applyFill="1" applyBorder="1" applyAlignment="1" applyProtection="1">
      <alignment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8" fillId="8" borderId="40" xfId="0" applyFont="1" applyFill="1" applyBorder="1" applyAlignment="1" applyProtection="1">
      <alignment horizontal="left" wrapText="1"/>
      <protection locked="0"/>
    </xf>
    <xf numFmtId="0" fontId="18" fillId="8" borderId="40" xfId="0" applyFont="1" applyFill="1" applyBorder="1" applyAlignment="1" applyProtection="1">
      <alignment wrapText="1"/>
      <protection locked="0"/>
    </xf>
    <xf numFmtId="0" fontId="0" fillId="8" borderId="16" xfId="0" applyFill="1" applyBorder="1" applyAlignment="1" applyProtection="1">
      <alignment horizontal="left" vertical="center" wrapText="1"/>
      <protection locked="0"/>
    </xf>
    <xf numFmtId="0" fontId="0" fillId="8" borderId="10" xfId="0" applyFill="1" applyBorder="1" applyAlignment="1" applyProtection="1">
      <alignment horizontal="left" vertical="center" wrapText="1"/>
      <protection locked="0"/>
    </xf>
    <xf numFmtId="0" fontId="2" fillId="8" borderId="0" xfId="0" applyFont="1" applyFill="1" applyAlignment="1">
      <alignment vertical="center" wrapText="1"/>
    </xf>
    <xf numFmtId="0" fontId="0" fillId="8" borderId="19" xfId="0" applyFill="1" applyBorder="1" applyAlignment="1" applyProtection="1">
      <alignment horizontal="left" vertical="center" wrapText="1"/>
      <protection locked="0"/>
    </xf>
    <xf numFmtId="0" fontId="18" fillId="8" borderId="24" xfId="0" applyFont="1" applyFill="1" applyBorder="1" applyAlignment="1" applyProtection="1">
      <alignment horizontal="left" vertical="center" wrapText="1"/>
      <protection locked="0"/>
    </xf>
    <xf numFmtId="0" fontId="18" fillId="8" borderId="51" xfId="0" applyFont="1" applyFill="1" applyBorder="1" applyAlignment="1" applyProtection="1">
      <alignment horizontal="left" vertical="center" wrapText="1"/>
      <protection locked="0"/>
    </xf>
    <xf numFmtId="0" fontId="18" fillId="8" borderId="52" xfId="0" applyFont="1" applyFill="1" applyBorder="1" applyAlignment="1" applyProtection="1">
      <alignment horizontal="left" vertical="center" wrapText="1"/>
      <protection locked="0"/>
    </xf>
    <xf numFmtId="0" fontId="18" fillId="6" borderId="24" xfId="0" applyFont="1" applyFill="1" applyBorder="1" applyAlignment="1" applyProtection="1">
      <alignment horizontal="left" vertical="center" wrapText="1"/>
      <protection locked="0"/>
    </xf>
    <xf numFmtId="0" fontId="18" fillId="6" borderId="10" xfId="0" applyFont="1" applyFill="1" applyBorder="1" applyAlignment="1" applyProtection="1">
      <alignment horizontal="left" vertical="center" wrapText="1"/>
      <protection locked="0"/>
    </xf>
    <xf numFmtId="0" fontId="18" fillId="6" borderId="52" xfId="0" applyFont="1" applyFill="1" applyBorder="1" applyAlignment="1" applyProtection="1">
      <alignment horizontal="left" vertical="center" wrapText="1"/>
      <protection locked="0"/>
    </xf>
    <xf numFmtId="0" fontId="18" fillId="6" borderId="9" xfId="0" applyFont="1" applyFill="1" applyBorder="1" applyAlignment="1" applyProtection="1">
      <alignment horizontal="left" vertical="center" wrapText="1"/>
      <protection locked="0"/>
    </xf>
    <xf numFmtId="0" fontId="18" fillId="6" borderId="54" xfId="0" applyFont="1" applyFill="1" applyBorder="1" applyAlignment="1" applyProtection="1">
      <alignment horizontal="left" vertical="center" wrapText="1"/>
      <protection locked="0"/>
    </xf>
    <xf numFmtId="0" fontId="18" fillId="6" borderId="23" xfId="0" applyFont="1" applyFill="1" applyBorder="1" applyAlignment="1" applyProtection="1">
      <alignment horizontal="left" vertical="center" wrapText="1"/>
      <protection locked="0"/>
    </xf>
    <xf numFmtId="0" fontId="18" fillId="6" borderId="26" xfId="0" applyFont="1" applyFill="1" applyBorder="1" applyAlignment="1" applyProtection="1">
      <alignment horizontal="left" vertical="center" wrapText="1"/>
      <protection locked="0"/>
    </xf>
    <xf numFmtId="0" fontId="18" fillId="6" borderId="31" xfId="0" applyFont="1" applyFill="1" applyBorder="1" applyAlignment="1" applyProtection="1">
      <alignment horizontal="left" vertical="center" wrapText="1"/>
      <protection locked="0"/>
    </xf>
    <xf numFmtId="0" fontId="18" fillId="6" borderId="57" xfId="0" applyFont="1" applyFill="1" applyBorder="1" applyAlignment="1" applyProtection="1">
      <alignment horizontal="left" vertical="center" wrapText="1"/>
      <protection locked="0"/>
    </xf>
    <xf numFmtId="0" fontId="18" fillId="6" borderId="59" xfId="0" applyFont="1" applyFill="1" applyBorder="1" applyAlignment="1" applyProtection="1">
      <alignment horizontal="left" vertical="center" wrapText="1"/>
      <protection locked="0"/>
    </xf>
    <xf numFmtId="0" fontId="0" fillId="6" borderId="15" xfId="0" applyFill="1" applyBorder="1" applyAlignment="1" applyProtection="1">
      <alignment vertical="center" wrapText="1"/>
      <protection locked="0"/>
    </xf>
    <xf numFmtId="0" fontId="18" fillId="6" borderId="53" xfId="0" applyFont="1" applyFill="1" applyBorder="1" applyAlignment="1" applyProtection="1">
      <alignment horizontal="left" vertical="center" wrapText="1"/>
      <protection locked="0"/>
    </xf>
    <xf numFmtId="0" fontId="0" fillId="6" borderId="10" xfId="0" applyFill="1" applyBorder="1" applyAlignment="1" applyProtection="1">
      <alignment vertical="center" wrapText="1"/>
      <protection locked="0"/>
    </xf>
    <xf numFmtId="0" fontId="0" fillId="6" borderId="52" xfId="0" applyFill="1" applyBorder="1" applyAlignment="1" applyProtection="1">
      <alignment vertical="center" wrapText="1"/>
      <protection locked="0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 applyProtection="1">
      <alignment horizontal="center" vertical="center" wrapText="1"/>
      <protection locked="0"/>
    </xf>
    <xf numFmtId="0" fontId="22" fillId="5" borderId="12" xfId="0" applyFont="1" applyFill="1" applyBorder="1" applyAlignment="1" applyProtection="1">
      <alignment horizontal="center" vertical="center" wrapText="1"/>
      <protection locked="0"/>
    </xf>
    <xf numFmtId="0" fontId="11" fillId="5" borderId="12" xfId="0" applyFont="1" applyFill="1" applyBorder="1" applyAlignment="1" applyProtection="1">
      <alignment horizontal="center" vertical="center" wrapText="1"/>
      <protection locked="0"/>
    </xf>
    <xf numFmtId="0" fontId="22" fillId="5" borderId="1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25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top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4" fillId="5" borderId="27" xfId="0" applyFont="1" applyFill="1" applyBorder="1" applyAlignment="1" applyProtection="1">
      <alignment horizontal="center" vertical="center" wrapText="1"/>
      <protection locked="0"/>
    </xf>
    <xf numFmtId="0" fontId="14" fillId="5" borderId="28" xfId="0" applyFont="1" applyFill="1" applyBorder="1" applyAlignment="1" applyProtection="1">
      <alignment horizontal="center" vertical="center" wrapText="1"/>
      <protection locked="0"/>
    </xf>
    <xf numFmtId="3" fontId="13" fillId="0" borderId="11" xfId="0" applyNumberFormat="1" applyFont="1" applyBorder="1" applyAlignment="1" applyProtection="1">
      <alignment horizontal="center" vertical="center" wrapText="1"/>
      <protection locked="0"/>
    </xf>
    <xf numFmtId="3" fontId="17" fillId="0" borderId="13" xfId="0" applyNumberFormat="1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top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14" fillId="5" borderId="23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/>
    </xf>
    <xf numFmtId="3" fontId="17" fillId="0" borderId="13" xfId="0" applyNumberFormat="1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17" fillId="5" borderId="37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1" fillId="0" borderId="26" xfId="0" applyFont="1" applyBorder="1" applyAlignment="1" applyProtection="1">
      <alignment horizontal="center" vertical="center" wrapText="1"/>
      <protection locked="0"/>
    </xf>
    <xf numFmtId="0" fontId="14" fillId="5" borderId="10" xfId="0" applyFont="1" applyFill="1" applyBorder="1" applyAlignment="1" applyProtection="1">
      <alignment horizontal="center" vertical="center" wrapText="1"/>
      <protection locked="0"/>
    </xf>
    <xf numFmtId="0" fontId="22" fillId="5" borderId="9" xfId="0" applyFont="1" applyFill="1" applyBorder="1" applyAlignment="1" applyProtection="1">
      <alignment horizontal="center" vertical="center" wrapText="1"/>
      <protection locked="0"/>
    </xf>
    <xf numFmtId="0" fontId="17" fillId="5" borderId="37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>
      <alignment horizontal="center"/>
    </xf>
    <xf numFmtId="0" fontId="9" fillId="5" borderId="37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22" fillId="5" borderId="37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 applyProtection="1">
      <alignment horizontal="center" vertical="center" wrapText="1"/>
      <protection locked="0"/>
    </xf>
    <xf numFmtId="0" fontId="14" fillId="5" borderId="16" xfId="0" applyFont="1" applyFill="1" applyBorder="1" applyAlignment="1" applyProtection="1">
      <alignment horizontal="center" vertical="center" wrapText="1"/>
      <protection locked="0"/>
    </xf>
    <xf numFmtId="0" fontId="15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horizontal="center" vertical="center" wrapText="1"/>
      <protection locked="0"/>
    </xf>
    <xf numFmtId="0" fontId="14" fillId="5" borderId="12" xfId="0" applyFont="1" applyFill="1" applyBorder="1" applyAlignment="1" applyProtection="1">
      <alignment horizontal="center" vertical="center" wrapText="1"/>
      <protection locked="0"/>
    </xf>
    <xf numFmtId="0" fontId="22" fillId="5" borderId="37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horizontal="center" wrapText="1"/>
    </xf>
    <xf numFmtId="0" fontId="0" fillId="0" borderId="10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7" borderId="10" xfId="0" applyFill="1" applyBorder="1" applyAlignment="1" applyProtection="1">
      <alignment wrapText="1"/>
      <protection locked="0"/>
    </xf>
    <xf numFmtId="0" fontId="0" fillId="8" borderId="10" xfId="0" applyFill="1" applyBorder="1" applyAlignment="1" applyProtection="1">
      <alignment wrapText="1"/>
      <protection locked="0"/>
    </xf>
    <xf numFmtId="0" fontId="0" fillId="8" borderId="19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8" fillId="6" borderId="19" xfId="0" applyFont="1" applyFill="1" applyBorder="1" applyAlignment="1" applyProtection="1">
      <alignment wrapText="1"/>
      <protection locked="0"/>
    </xf>
    <xf numFmtId="0" fontId="8" fillId="0" borderId="9" xfId="0" applyFont="1" applyBorder="1" applyAlignment="1">
      <alignment horizontal="center" wrapText="1"/>
    </xf>
    <xf numFmtId="3" fontId="11" fillId="0" borderId="10" xfId="0" applyNumberFormat="1" applyFont="1" applyBorder="1" applyAlignment="1">
      <alignment horizontal="center" vertical="center" wrapText="1"/>
    </xf>
    <xf numFmtId="0" fontId="0" fillId="6" borderId="10" xfId="0" applyFill="1" applyBorder="1" applyAlignment="1" applyProtection="1">
      <alignment horizontal="center" wrapText="1"/>
      <protection locked="0"/>
    </xf>
    <xf numFmtId="0" fontId="0" fillId="6" borderId="16" xfId="0" applyFill="1" applyBorder="1" applyAlignment="1" applyProtection="1">
      <alignment wrapText="1"/>
      <protection locked="0"/>
    </xf>
    <xf numFmtId="0" fontId="0" fillId="6" borderId="17" xfId="0" applyFill="1" applyBorder="1" applyAlignment="1" applyProtection="1">
      <alignment wrapText="1"/>
      <protection locked="0"/>
    </xf>
    <xf numFmtId="3" fontId="0" fillId="6" borderId="16" xfId="0" applyNumberFormat="1" applyFill="1" applyBorder="1" applyAlignment="1" applyProtection="1">
      <alignment wrapText="1"/>
      <protection locked="0"/>
    </xf>
    <xf numFmtId="3" fontId="0" fillId="6" borderId="18" xfId="0" applyNumberFormat="1" applyFill="1" applyBorder="1" applyAlignment="1" applyProtection="1">
      <alignment wrapText="1"/>
      <protection locked="0"/>
    </xf>
    <xf numFmtId="0" fontId="0" fillId="6" borderId="16" xfId="0" applyFill="1" applyBorder="1" applyAlignment="1" applyProtection="1">
      <alignment horizontal="center" wrapText="1"/>
      <protection locked="0"/>
    </xf>
    <xf numFmtId="0" fontId="0" fillId="6" borderId="17" xfId="0" applyFill="1" applyBorder="1" applyAlignment="1" applyProtection="1">
      <alignment horizontal="center" wrapText="1"/>
      <protection locked="0"/>
    </xf>
    <xf numFmtId="0" fontId="0" fillId="6" borderId="18" xfId="0" applyFill="1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3" fontId="0" fillId="0" borderId="16" xfId="0" applyNumberFormat="1" applyBorder="1" applyAlignment="1" applyProtection="1">
      <alignment wrapText="1"/>
      <protection locked="0"/>
    </xf>
    <xf numFmtId="3" fontId="0" fillId="0" borderId="18" xfId="0" applyNumberFormat="1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3" fontId="0" fillId="0" borderId="20" xfId="0" applyNumberFormat="1" applyBorder="1" applyAlignment="1" applyProtection="1">
      <alignment wrapText="1"/>
      <protection locked="0"/>
    </xf>
    <xf numFmtId="0" fontId="0" fillId="0" borderId="21" xfId="0" applyBorder="1" applyAlignment="1" applyProtection="1">
      <alignment horizontal="center" wrapText="1"/>
      <protection locked="0"/>
    </xf>
    <xf numFmtId="3" fontId="0" fillId="0" borderId="22" xfId="0" applyNumberFormat="1" applyBorder="1" applyAlignment="1" applyProtection="1">
      <alignment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3" fontId="0" fillId="0" borderId="11" xfId="0" applyNumberFormat="1" applyBorder="1" applyAlignment="1" applyProtection="1">
      <alignment wrapText="1"/>
      <protection locked="0"/>
    </xf>
    <xf numFmtId="3" fontId="16" fillId="0" borderId="10" xfId="0" applyNumberFormat="1" applyFont="1" applyBorder="1" applyAlignment="1" applyProtection="1">
      <alignment horizontal="center" vertical="center" wrapText="1"/>
      <protection locked="0"/>
    </xf>
    <xf numFmtId="0" fontId="18" fillId="6" borderId="18" xfId="0" applyFont="1" applyFill="1" applyBorder="1" applyAlignment="1" applyProtection="1">
      <alignment horizontal="center" wrapText="1"/>
      <protection locked="0"/>
    </xf>
    <xf numFmtId="0" fontId="0" fillId="6" borderId="19" xfId="0" applyFill="1" applyBorder="1" applyAlignment="1" applyProtection="1">
      <alignment horizontal="center" wrapText="1"/>
      <protection locked="0"/>
    </xf>
    <xf numFmtId="3" fontId="0" fillId="6" borderId="20" xfId="0" applyNumberFormat="1" applyFill="1" applyBorder="1" applyAlignment="1" applyProtection="1">
      <alignment wrapText="1"/>
      <protection locked="0"/>
    </xf>
    <xf numFmtId="0" fontId="0" fillId="6" borderId="20" xfId="0" applyFill="1" applyBorder="1" applyAlignment="1" applyProtection="1">
      <alignment horizontal="center" wrapText="1"/>
      <protection locked="0"/>
    </xf>
    <xf numFmtId="0" fontId="0" fillId="6" borderId="31" xfId="0" applyFill="1" applyBorder="1" applyAlignment="1" applyProtection="1">
      <alignment horizontal="center" wrapText="1"/>
      <protection locked="0"/>
    </xf>
    <xf numFmtId="0" fontId="18" fillId="6" borderId="32" xfId="0" applyFont="1" applyFill="1" applyBorder="1" applyAlignment="1" applyProtection="1">
      <alignment horizontal="center" wrapText="1"/>
      <protection locked="0"/>
    </xf>
    <xf numFmtId="3" fontId="0" fillId="6" borderId="11" xfId="0" applyNumberFormat="1" applyFill="1" applyBorder="1" applyAlignment="1" applyProtection="1">
      <alignment wrapText="1"/>
      <protection locked="0"/>
    </xf>
    <xf numFmtId="0" fontId="0" fillId="6" borderId="11" xfId="0" applyFill="1" applyBorder="1" applyAlignment="1" applyProtection="1">
      <alignment horizontal="center" wrapText="1"/>
      <protection locked="0"/>
    </xf>
    <xf numFmtId="0" fontId="0" fillId="6" borderId="12" xfId="0" applyFill="1" applyBorder="1" applyAlignment="1" applyProtection="1">
      <alignment horizontal="center" wrapText="1"/>
      <protection locked="0"/>
    </xf>
    <xf numFmtId="0" fontId="0" fillId="6" borderId="13" xfId="0" applyFill="1" applyBorder="1" applyAlignment="1" applyProtection="1">
      <alignment horizontal="center" wrapText="1"/>
      <protection locked="0"/>
    </xf>
    <xf numFmtId="3" fontId="11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32" xfId="0" applyBorder="1" applyAlignment="1" applyProtection="1">
      <alignment wrapText="1"/>
      <protection locked="0"/>
    </xf>
    <xf numFmtId="3" fontId="0" fillId="0" borderId="32" xfId="0" applyNumberFormat="1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3" fontId="0" fillId="0" borderId="13" xfId="0" applyNumberFormat="1" applyBorder="1" applyAlignment="1" applyProtection="1">
      <alignment wrapText="1"/>
      <protection locked="0"/>
    </xf>
    <xf numFmtId="0" fontId="0" fillId="6" borderId="15" xfId="0" applyFill="1" applyBorder="1" applyAlignment="1" applyProtection="1">
      <alignment horizontal="center" wrapText="1"/>
      <protection locked="0"/>
    </xf>
    <xf numFmtId="0" fontId="0" fillId="6" borderId="33" xfId="0" applyFill="1" applyBorder="1" applyAlignment="1" applyProtection="1">
      <alignment wrapText="1"/>
      <protection locked="0"/>
    </xf>
    <xf numFmtId="0" fontId="0" fillId="6" borderId="34" xfId="0" applyFill="1" applyBorder="1" applyAlignment="1" applyProtection="1">
      <alignment wrapText="1"/>
      <protection locked="0"/>
    </xf>
    <xf numFmtId="0" fontId="0" fillId="6" borderId="35" xfId="0" applyFill="1" applyBorder="1" applyAlignment="1" applyProtection="1">
      <alignment wrapText="1"/>
      <protection locked="0"/>
    </xf>
    <xf numFmtId="0" fontId="0" fillId="6" borderId="36" xfId="0" applyFill="1" applyBorder="1" applyAlignment="1" applyProtection="1">
      <alignment wrapText="1"/>
      <protection locked="0"/>
    </xf>
    <xf numFmtId="3" fontId="0" fillId="6" borderId="22" xfId="0" applyNumberFormat="1" applyFill="1" applyBorder="1" applyAlignment="1" applyProtection="1">
      <alignment wrapText="1"/>
      <protection locked="0"/>
    </xf>
    <xf numFmtId="0" fontId="0" fillId="6" borderId="33" xfId="0" applyFill="1" applyBorder="1" applyAlignment="1" applyProtection="1">
      <alignment horizontal="center" wrapText="1"/>
      <protection locked="0"/>
    </xf>
    <xf numFmtId="0" fontId="0" fillId="6" borderId="35" xfId="0" applyFill="1" applyBorder="1" applyAlignment="1" applyProtection="1">
      <alignment horizontal="center" wrapText="1"/>
      <protection locked="0"/>
    </xf>
    <xf numFmtId="0" fontId="0" fillId="6" borderId="36" xfId="0" applyFill="1" applyBorder="1" applyAlignment="1" applyProtection="1">
      <alignment horizontal="center" wrapText="1"/>
      <protection locked="0"/>
    </xf>
    <xf numFmtId="0" fontId="0" fillId="7" borderId="10" xfId="0" applyFill="1" applyBorder="1" applyAlignment="1" applyProtection="1">
      <alignment horizontal="center" wrapText="1"/>
      <protection locked="0"/>
    </xf>
    <xf numFmtId="0" fontId="0" fillId="7" borderId="16" xfId="0" applyFill="1" applyBorder="1" applyAlignment="1" applyProtection="1">
      <alignment wrapText="1"/>
      <protection locked="0"/>
    </xf>
    <xf numFmtId="0" fontId="0" fillId="7" borderId="17" xfId="0" applyFill="1" applyBorder="1" applyAlignment="1" applyProtection="1">
      <alignment wrapText="1"/>
      <protection locked="0"/>
    </xf>
    <xf numFmtId="0" fontId="0" fillId="7" borderId="18" xfId="0" applyFill="1" applyBorder="1" applyAlignment="1" applyProtection="1">
      <alignment wrapText="1"/>
      <protection locked="0"/>
    </xf>
    <xf numFmtId="3" fontId="0" fillId="7" borderId="16" xfId="0" applyNumberFormat="1" applyFill="1" applyBorder="1" applyAlignment="1" applyProtection="1">
      <alignment wrapText="1"/>
      <protection locked="0"/>
    </xf>
    <xf numFmtId="3" fontId="0" fillId="7" borderId="18" xfId="0" applyNumberFormat="1" applyFill="1" applyBorder="1" applyAlignment="1" applyProtection="1">
      <alignment wrapText="1"/>
      <protection locked="0"/>
    </xf>
    <xf numFmtId="0" fontId="0" fillId="7" borderId="16" xfId="0" applyFill="1" applyBorder="1" applyAlignment="1" applyProtection="1">
      <alignment horizontal="center" wrapText="1"/>
      <protection locked="0"/>
    </xf>
    <xf numFmtId="0" fontId="0" fillId="7" borderId="18" xfId="0" applyFill="1" applyBorder="1" applyAlignment="1" applyProtection="1">
      <alignment horizontal="center" wrapText="1"/>
      <protection locked="0"/>
    </xf>
    <xf numFmtId="0" fontId="0" fillId="7" borderId="15" xfId="0" applyFill="1" applyBorder="1" applyAlignment="1" applyProtection="1">
      <alignment horizontal="center" wrapText="1"/>
      <protection locked="0"/>
    </xf>
    <xf numFmtId="3" fontId="0" fillId="7" borderId="11" xfId="0" applyNumberFormat="1" applyFill="1" applyBorder="1" applyAlignment="1" applyProtection="1">
      <alignment wrapText="1"/>
      <protection locked="0"/>
    </xf>
    <xf numFmtId="0" fontId="0" fillId="7" borderId="11" xfId="0" applyFill="1" applyBorder="1" applyAlignment="1" applyProtection="1">
      <alignment horizontal="center" wrapText="1"/>
      <protection locked="0"/>
    </xf>
    <xf numFmtId="0" fontId="0" fillId="7" borderId="13" xfId="0" applyFill="1" applyBorder="1" applyAlignment="1" applyProtection="1">
      <alignment horizontal="center" wrapText="1"/>
      <protection locked="0"/>
    </xf>
    <xf numFmtId="0" fontId="0" fillId="6" borderId="11" xfId="0" applyFill="1" applyBorder="1" applyAlignment="1" applyProtection="1">
      <alignment wrapText="1"/>
      <protection locked="0"/>
    </xf>
    <xf numFmtId="0" fontId="0" fillId="6" borderId="12" xfId="0" applyFill="1" applyBorder="1" applyAlignment="1" applyProtection="1">
      <alignment wrapText="1"/>
      <protection locked="0"/>
    </xf>
    <xf numFmtId="0" fontId="0" fillId="6" borderId="13" xfId="0" applyFill="1" applyBorder="1" applyAlignment="1" applyProtection="1">
      <alignment wrapText="1"/>
      <protection locked="0"/>
    </xf>
    <xf numFmtId="0" fontId="0" fillId="6" borderId="21" xfId="0" applyFill="1" applyBorder="1" applyAlignment="1" applyProtection="1">
      <alignment horizontal="center" wrapText="1"/>
      <protection locked="0"/>
    </xf>
    <xf numFmtId="0" fontId="0" fillId="8" borderId="10" xfId="0" applyFill="1" applyBorder="1" applyAlignment="1" applyProtection="1">
      <alignment horizontal="center" wrapText="1"/>
      <protection locked="0"/>
    </xf>
    <xf numFmtId="0" fontId="0" fillId="8" borderId="16" xfId="0" applyFill="1" applyBorder="1" applyAlignment="1" applyProtection="1">
      <alignment wrapText="1"/>
      <protection locked="0"/>
    </xf>
    <xf numFmtId="0" fontId="0" fillId="8" borderId="17" xfId="0" applyFill="1" applyBorder="1" applyAlignment="1" applyProtection="1">
      <alignment wrapText="1"/>
      <protection locked="0"/>
    </xf>
    <xf numFmtId="0" fontId="0" fillId="8" borderId="18" xfId="0" applyFill="1" applyBorder="1" applyAlignment="1" applyProtection="1">
      <alignment wrapText="1"/>
      <protection locked="0"/>
    </xf>
    <xf numFmtId="3" fontId="0" fillId="8" borderId="16" xfId="0" applyNumberFormat="1" applyFill="1" applyBorder="1" applyAlignment="1" applyProtection="1">
      <alignment wrapText="1"/>
      <protection locked="0"/>
    </xf>
    <xf numFmtId="3" fontId="0" fillId="8" borderId="18" xfId="0" applyNumberFormat="1" applyFill="1" applyBorder="1" applyAlignment="1" applyProtection="1">
      <alignment wrapText="1"/>
      <protection locked="0"/>
    </xf>
    <xf numFmtId="0" fontId="0" fillId="8" borderId="16" xfId="0" applyFill="1" applyBorder="1" applyAlignment="1" applyProtection="1">
      <alignment horizontal="center" wrapText="1"/>
      <protection locked="0"/>
    </xf>
    <xf numFmtId="0" fontId="0" fillId="8" borderId="18" xfId="0" applyFill="1" applyBorder="1" applyAlignment="1" applyProtection="1">
      <alignment horizontal="center" wrapText="1"/>
      <protection locked="0"/>
    </xf>
    <xf numFmtId="0" fontId="0" fillId="8" borderId="19" xfId="0" applyFill="1" applyBorder="1" applyAlignment="1" applyProtection="1">
      <alignment horizontal="center" wrapText="1"/>
      <protection locked="0"/>
    </xf>
    <xf numFmtId="3" fontId="0" fillId="8" borderId="20" xfId="0" applyNumberFormat="1" applyFill="1" applyBorder="1" applyAlignment="1" applyProtection="1">
      <alignment wrapText="1"/>
      <protection locked="0"/>
    </xf>
    <xf numFmtId="0" fontId="0" fillId="8" borderId="21" xfId="0" applyFill="1" applyBorder="1" applyAlignment="1" applyProtection="1">
      <alignment horizontal="center" wrapText="1"/>
      <protection locked="0"/>
    </xf>
    <xf numFmtId="0" fontId="19" fillId="6" borderId="17" xfId="0" applyFont="1" applyFill="1" applyBorder="1" applyAlignment="1">
      <alignment wrapText="1"/>
    </xf>
    <xf numFmtId="0" fontId="20" fillId="6" borderId="18" xfId="0" applyFont="1" applyFill="1" applyBorder="1" applyAlignment="1">
      <alignment wrapText="1"/>
    </xf>
    <xf numFmtId="3" fontId="21" fillId="0" borderId="9" xfId="0" applyNumberFormat="1" applyFont="1" applyBorder="1" applyAlignment="1" applyProtection="1">
      <alignment horizontal="center" wrapText="1"/>
      <protection locked="0"/>
    </xf>
    <xf numFmtId="3" fontId="16" fillId="0" borderId="10" xfId="0" applyNumberFormat="1" applyFont="1" applyBorder="1" applyAlignment="1">
      <alignment horizontal="center" vertical="center" wrapText="1"/>
    </xf>
    <xf numFmtId="0" fontId="0" fillId="6" borderId="32" xfId="0" applyFill="1" applyBorder="1" applyAlignment="1" applyProtection="1">
      <alignment horizontal="center" wrapText="1"/>
      <protection locked="0"/>
    </xf>
    <xf numFmtId="0" fontId="0" fillId="6" borderId="22" xfId="0" applyFill="1" applyBorder="1" applyAlignment="1" applyProtection="1">
      <alignment horizontal="center" wrapText="1"/>
      <protection locked="0"/>
    </xf>
    <xf numFmtId="0" fontId="0" fillId="6" borderId="38" xfId="0" applyFill="1" applyBorder="1" applyAlignment="1" applyProtection="1">
      <alignment horizontal="center" wrapText="1"/>
      <protection locked="0"/>
    </xf>
    <xf numFmtId="0" fontId="0" fillId="6" borderId="39" xfId="0" applyFill="1" applyBorder="1" applyAlignment="1" applyProtection="1">
      <alignment horizontal="center" wrapText="1"/>
      <protection locked="0"/>
    </xf>
    <xf numFmtId="0" fontId="0" fillId="9" borderId="19" xfId="0" applyFill="1" applyBorder="1" applyAlignment="1" applyProtection="1">
      <alignment horizontal="center" wrapText="1"/>
      <protection locked="0"/>
    </xf>
    <xf numFmtId="0" fontId="0" fillId="9" borderId="16" xfId="0" applyFill="1" applyBorder="1" applyAlignment="1" applyProtection="1">
      <alignment wrapText="1"/>
      <protection locked="0"/>
    </xf>
    <xf numFmtId="0" fontId="0" fillId="9" borderId="17" xfId="0" applyFill="1" applyBorder="1" applyAlignment="1" applyProtection="1">
      <alignment wrapText="1"/>
      <protection locked="0"/>
    </xf>
    <xf numFmtId="0" fontId="0" fillId="9" borderId="18" xfId="0" applyFill="1" applyBorder="1" applyAlignment="1" applyProtection="1">
      <alignment wrapText="1"/>
      <protection locked="0"/>
    </xf>
    <xf numFmtId="0" fontId="0" fillId="9" borderId="19" xfId="0" applyFill="1" applyBorder="1" applyAlignment="1" applyProtection="1">
      <alignment wrapText="1"/>
      <protection locked="0"/>
    </xf>
    <xf numFmtId="0" fontId="0" fillId="9" borderId="10" xfId="0" applyFill="1" applyBorder="1" applyAlignment="1" applyProtection="1">
      <alignment wrapText="1"/>
      <protection locked="0"/>
    </xf>
    <xf numFmtId="3" fontId="0" fillId="9" borderId="20" xfId="0" applyNumberFormat="1" applyFill="1" applyBorder="1" applyAlignment="1" applyProtection="1">
      <alignment wrapText="1"/>
      <protection locked="0"/>
    </xf>
    <xf numFmtId="3" fontId="0" fillId="9" borderId="18" xfId="0" applyNumberFormat="1" applyFill="1" applyBorder="1" applyAlignment="1" applyProtection="1">
      <alignment wrapText="1"/>
      <protection locked="0"/>
    </xf>
    <xf numFmtId="0" fontId="0" fillId="9" borderId="20" xfId="0" applyFill="1" applyBorder="1" applyAlignment="1" applyProtection="1">
      <alignment horizontal="center" wrapText="1"/>
      <protection locked="0"/>
    </xf>
    <xf numFmtId="0" fontId="0" fillId="9" borderId="31" xfId="0" applyFill="1" applyBorder="1" applyAlignment="1" applyProtection="1">
      <alignment horizontal="center" wrapText="1"/>
      <protection locked="0"/>
    </xf>
    <xf numFmtId="0" fontId="18" fillId="9" borderId="32" xfId="0" applyFont="1" applyFill="1" applyBorder="1" applyAlignment="1" applyProtection="1">
      <alignment horizontal="center" wrapText="1"/>
      <protection locked="0"/>
    </xf>
    <xf numFmtId="0" fontId="18" fillId="6" borderId="22" xfId="0" applyFont="1" applyFill="1" applyBorder="1" applyAlignment="1" applyProtection="1">
      <alignment horizontal="center" wrapText="1"/>
      <protection locked="0"/>
    </xf>
    <xf numFmtId="0" fontId="18" fillId="6" borderId="39" xfId="0" applyFont="1" applyFill="1" applyBorder="1" applyAlignment="1" applyProtection="1">
      <alignment horizontal="center" wrapText="1"/>
      <protection locked="0"/>
    </xf>
    <xf numFmtId="0" fontId="0" fillId="6" borderId="40" xfId="0" applyFill="1" applyBorder="1" applyAlignment="1" applyProtection="1">
      <alignment horizontal="center" wrapText="1"/>
      <protection locked="0"/>
    </xf>
    <xf numFmtId="0" fontId="0" fillId="6" borderId="40" xfId="0" applyFill="1" applyBorder="1" applyAlignment="1" applyProtection="1">
      <alignment wrapText="1"/>
      <protection locked="0"/>
    </xf>
    <xf numFmtId="3" fontId="0" fillId="6" borderId="41" xfId="0" applyNumberFormat="1" applyFill="1" applyBorder="1" applyAlignment="1" applyProtection="1">
      <alignment wrapText="1"/>
      <protection locked="0"/>
    </xf>
    <xf numFmtId="0" fontId="0" fillId="6" borderId="41" xfId="0" applyFill="1" applyBorder="1" applyAlignment="1" applyProtection="1">
      <alignment horizontal="center" wrapText="1"/>
      <protection locked="0"/>
    </xf>
    <xf numFmtId="0" fontId="0" fillId="6" borderId="42" xfId="0" applyFill="1" applyBorder="1" applyAlignment="1" applyProtection="1">
      <alignment horizontal="center" wrapText="1"/>
      <protection locked="0"/>
    </xf>
    <xf numFmtId="0" fontId="0" fillId="6" borderId="43" xfId="0" applyFill="1" applyBorder="1" applyAlignment="1" applyProtection="1">
      <alignment horizontal="center" wrapText="1"/>
      <protection locked="0"/>
    </xf>
    <xf numFmtId="0" fontId="0" fillId="6" borderId="44" xfId="0" applyFill="1" applyBorder="1" applyAlignment="1" applyProtection="1">
      <alignment wrapText="1"/>
      <protection locked="0"/>
    </xf>
    <xf numFmtId="0" fontId="0" fillId="6" borderId="45" xfId="0" applyFill="1" applyBorder="1" applyAlignment="1" applyProtection="1">
      <alignment wrapText="1"/>
      <protection locked="0"/>
    </xf>
    <xf numFmtId="0" fontId="0" fillId="6" borderId="46" xfId="0" applyFill="1" applyBorder="1" applyAlignment="1" applyProtection="1">
      <alignment wrapText="1"/>
      <protection locked="0"/>
    </xf>
    <xf numFmtId="0" fontId="0" fillId="6" borderId="23" xfId="0" applyFill="1" applyBorder="1" applyAlignment="1" applyProtection="1">
      <alignment wrapText="1"/>
      <protection locked="0"/>
    </xf>
    <xf numFmtId="3" fontId="0" fillId="6" borderId="46" xfId="0" applyNumberFormat="1" applyFill="1" applyBorder="1" applyAlignment="1" applyProtection="1">
      <alignment wrapText="1"/>
      <protection locked="0"/>
    </xf>
    <xf numFmtId="0" fontId="0" fillId="6" borderId="31" xfId="0" applyFill="1" applyBorder="1" applyAlignment="1" applyProtection="1">
      <alignment wrapText="1"/>
      <protection locked="0"/>
    </xf>
    <xf numFmtId="3" fontId="0" fillId="6" borderId="31" xfId="0" applyNumberFormat="1" applyFill="1" applyBorder="1" applyAlignment="1" applyProtection="1">
      <alignment wrapText="1"/>
      <protection locked="0"/>
    </xf>
    <xf numFmtId="0" fontId="0" fillId="0" borderId="47" xfId="0" applyBorder="1" applyAlignment="1" applyProtection="1">
      <alignment horizontal="center" wrapText="1"/>
      <protection locked="0"/>
    </xf>
    <xf numFmtId="0" fontId="0" fillId="0" borderId="48" xfId="0" applyBorder="1" applyAlignment="1" applyProtection="1">
      <alignment wrapText="1"/>
      <protection locked="0"/>
    </xf>
    <xf numFmtId="0" fontId="0" fillId="0" borderId="47" xfId="0" applyBorder="1" applyAlignment="1" applyProtection="1">
      <alignment wrapText="1"/>
      <protection locked="0"/>
    </xf>
    <xf numFmtId="0" fontId="0" fillId="0" borderId="49" xfId="0" applyBorder="1" applyAlignment="1" applyProtection="1">
      <alignment wrapText="1"/>
      <protection locked="0"/>
    </xf>
    <xf numFmtId="3" fontId="0" fillId="0" borderId="47" xfId="0" applyNumberFormat="1" applyBorder="1" applyAlignment="1" applyProtection="1">
      <alignment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39" xfId="0" applyBorder="1" applyAlignment="1" applyProtection="1">
      <alignment horizontal="center" wrapText="1"/>
      <protection locked="0"/>
    </xf>
    <xf numFmtId="0" fontId="0" fillId="7" borderId="12" xfId="0" applyFill="1" applyBorder="1" applyAlignment="1" applyProtection="1">
      <alignment horizontal="center" wrapText="1"/>
      <protection locked="0"/>
    </xf>
    <xf numFmtId="0" fontId="18" fillId="8" borderId="16" xfId="0" applyFont="1" applyFill="1" applyBorder="1" applyAlignment="1" applyProtection="1">
      <alignment wrapText="1"/>
      <protection locked="0"/>
    </xf>
    <xf numFmtId="0" fontId="18" fillId="8" borderId="17" xfId="0" applyFont="1" applyFill="1" applyBorder="1" applyAlignment="1" applyProtection="1">
      <alignment wrapText="1"/>
      <protection locked="0"/>
    </xf>
    <xf numFmtId="0" fontId="18" fillId="8" borderId="10" xfId="0" applyFont="1" applyFill="1" applyBorder="1" applyAlignment="1" applyProtection="1">
      <alignment wrapText="1"/>
      <protection locked="0"/>
    </xf>
    <xf numFmtId="3" fontId="0" fillId="8" borderId="41" xfId="0" applyNumberFormat="1" applyFill="1" applyBorder="1" applyAlignment="1" applyProtection="1">
      <alignment wrapText="1"/>
      <protection locked="0"/>
    </xf>
    <xf numFmtId="0" fontId="18" fillId="8" borderId="16" xfId="0" applyFont="1" applyFill="1" applyBorder="1" applyAlignment="1" applyProtection="1">
      <alignment horizontal="center" wrapText="1"/>
      <protection locked="0"/>
    </xf>
    <xf numFmtId="0" fontId="18" fillId="8" borderId="17" xfId="0" applyFont="1" applyFill="1" applyBorder="1" applyAlignment="1" applyProtection="1">
      <alignment horizontal="center" wrapText="1"/>
      <protection locked="0"/>
    </xf>
    <xf numFmtId="0" fontId="18" fillId="8" borderId="18" xfId="0" applyFont="1" applyFill="1" applyBorder="1" applyAlignment="1" applyProtection="1">
      <alignment horizontal="center" wrapText="1"/>
      <protection locked="0"/>
    </xf>
    <xf numFmtId="0" fontId="18" fillId="8" borderId="19" xfId="0" applyFont="1" applyFill="1" applyBorder="1" applyAlignment="1" applyProtection="1">
      <alignment wrapText="1"/>
      <protection locked="0"/>
    </xf>
    <xf numFmtId="0" fontId="0" fillId="8" borderId="20" xfId="0" applyFill="1" applyBorder="1" applyAlignment="1" applyProtection="1">
      <alignment horizontal="center" wrapText="1"/>
      <protection locked="0"/>
    </xf>
    <xf numFmtId="0" fontId="0" fillId="8" borderId="31" xfId="0" applyFill="1" applyBorder="1" applyAlignment="1" applyProtection="1">
      <alignment horizontal="center" wrapText="1"/>
      <protection locked="0"/>
    </xf>
    <xf numFmtId="0" fontId="0" fillId="8" borderId="32" xfId="0" applyFill="1" applyBorder="1" applyAlignment="1" applyProtection="1">
      <alignment horizontal="center" wrapText="1"/>
      <protection locked="0"/>
    </xf>
    <xf numFmtId="0" fontId="18" fillId="8" borderId="21" xfId="0" applyFont="1" applyFill="1" applyBorder="1" applyAlignment="1" applyProtection="1">
      <alignment wrapText="1"/>
      <protection locked="0"/>
    </xf>
    <xf numFmtId="0" fontId="18" fillId="8" borderId="22" xfId="0" applyFont="1" applyFill="1" applyBorder="1" applyAlignment="1" applyProtection="1">
      <alignment horizontal="center" wrapText="1"/>
      <protection locked="0"/>
    </xf>
    <xf numFmtId="0" fontId="18" fillId="8" borderId="38" xfId="0" applyFont="1" applyFill="1" applyBorder="1" applyAlignment="1" applyProtection="1">
      <alignment horizontal="center" wrapText="1"/>
      <protection locked="0"/>
    </xf>
    <xf numFmtId="0" fontId="0" fillId="8" borderId="39" xfId="0" applyFill="1" applyBorder="1" applyAlignment="1" applyProtection="1">
      <alignment horizontal="center" wrapText="1"/>
      <protection locked="0"/>
    </xf>
    <xf numFmtId="0" fontId="18" fillId="8" borderId="45" xfId="0" applyFont="1" applyFill="1" applyBorder="1" applyAlignment="1" applyProtection="1">
      <alignment wrapText="1"/>
      <protection locked="0"/>
    </xf>
    <xf numFmtId="0" fontId="0" fillId="8" borderId="46" xfId="0" applyFill="1" applyBorder="1" applyAlignment="1" applyProtection="1">
      <alignment wrapText="1"/>
      <protection locked="0"/>
    </xf>
    <xf numFmtId="0" fontId="18" fillId="8" borderId="23" xfId="0" applyFont="1" applyFill="1" applyBorder="1" applyAlignment="1" applyProtection="1">
      <alignment wrapText="1"/>
      <protection locked="0"/>
    </xf>
    <xf numFmtId="3" fontId="0" fillId="8" borderId="22" xfId="0" applyNumberFormat="1" applyFill="1" applyBorder="1" applyAlignment="1" applyProtection="1">
      <alignment wrapText="1"/>
      <protection locked="0"/>
    </xf>
    <xf numFmtId="3" fontId="0" fillId="8" borderId="46" xfId="0" applyNumberFormat="1" applyFill="1" applyBorder="1" applyAlignment="1" applyProtection="1">
      <alignment wrapText="1"/>
      <protection locked="0"/>
    </xf>
    <xf numFmtId="0" fontId="18" fillId="8" borderId="44" xfId="0" applyFont="1" applyFill="1" applyBorder="1" applyAlignment="1" applyProtection="1">
      <alignment wrapText="1"/>
      <protection locked="0"/>
    </xf>
    <xf numFmtId="0" fontId="0" fillId="8" borderId="15" xfId="0" applyFill="1" applyBorder="1" applyAlignment="1" applyProtection="1">
      <alignment horizontal="center" wrapText="1"/>
      <protection locked="0"/>
    </xf>
    <xf numFmtId="0" fontId="18" fillId="8" borderId="50" xfId="0" applyFont="1" applyFill="1" applyBorder="1" applyAlignment="1" applyProtection="1">
      <alignment wrapText="1"/>
      <protection locked="0"/>
    </xf>
    <xf numFmtId="0" fontId="18" fillId="8" borderId="31" xfId="0" applyFont="1" applyFill="1" applyBorder="1" applyAlignment="1" applyProtection="1">
      <alignment wrapText="1"/>
      <protection locked="0"/>
    </xf>
    <xf numFmtId="0" fontId="0" fillId="8" borderId="31" xfId="0" applyFill="1" applyBorder="1" applyAlignment="1" applyProtection="1">
      <alignment wrapText="1"/>
      <protection locked="0"/>
    </xf>
    <xf numFmtId="3" fontId="0" fillId="8" borderId="31" xfId="0" applyNumberFormat="1" applyFill="1" applyBorder="1" applyAlignment="1" applyProtection="1">
      <alignment wrapText="1"/>
      <protection locked="0"/>
    </xf>
    <xf numFmtId="0" fontId="18" fillId="8" borderId="31" xfId="0" applyFont="1" applyFill="1" applyBorder="1" applyAlignment="1" applyProtection="1">
      <alignment horizontal="center" wrapText="1"/>
      <protection locked="0"/>
    </xf>
    <xf numFmtId="0" fontId="0" fillId="8" borderId="36" xfId="0" applyFill="1" applyBorder="1" applyAlignment="1" applyProtection="1">
      <alignment horizontal="center" wrapText="1"/>
      <protection locked="0"/>
    </xf>
    <xf numFmtId="3" fontId="0" fillId="8" borderId="31" xfId="0" applyNumberFormat="1" applyFill="1" applyBorder="1" applyAlignment="1">
      <alignment wrapText="1"/>
    </xf>
    <xf numFmtId="0" fontId="0" fillId="8" borderId="31" xfId="0" applyFill="1" applyBorder="1" applyAlignment="1">
      <alignment horizontal="center" wrapText="1"/>
    </xf>
    <xf numFmtId="0" fontId="0" fillId="8" borderId="31" xfId="0" applyFill="1" applyBorder="1" applyAlignment="1">
      <alignment wrapText="1"/>
    </xf>
    <xf numFmtId="0" fontId="18" fillId="8" borderId="0" xfId="0" applyFont="1" applyFill="1" applyAlignment="1" applyProtection="1">
      <alignment wrapText="1"/>
      <protection locked="0"/>
    </xf>
    <xf numFmtId="0" fontId="0" fillId="8" borderId="0" xfId="0" applyFill="1" applyAlignment="1" applyProtection="1">
      <alignment horizontal="center" wrapText="1"/>
      <protection locked="0"/>
    </xf>
    <xf numFmtId="0" fontId="0" fillId="8" borderId="17" xfId="0" applyFill="1" applyBorder="1" applyAlignment="1" applyProtection="1">
      <alignment horizontal="center" wrapText="1"/>
      <protection locked="0"/>
    </xf>
    <xf numFmtId="0" fontId="0" fillId="8" borderId="21" xfId="0" applyFill="1" applyBorder="1" applyAlignment="1" applyProtection="1">
      <alignment wrapText="1"/>
      <protection locked="0"/>
    </xf>
    <xf numFmtId="0" fontId="0" fillId="8" borderId="22" xfId="0" applyFill="1" applyBorder="1" applyAlignment="1" applyProtection="1">
      <alignment horizontal="center" wrapText="1"/>
      <protection locked="0"/>
    </xf>
    <xf numFmtId="0" fontId="0" fillId="8" borderId="38" xfId="0" applyFill="1" applyBorder="1" applyAlignment="1" applyProtection="1">
      <alignment horizontal="center" wrapText="1"/>
      <protection locked="0"/>
    </xf>
    <xf numFmtId="0" fontId="0" fillId="8" borderId="15" xfId="0" applyFill="1" applyBorder="1" applyAlignment="1" applyProtection="1">
      <alignment wrapText="1"/>
      <protection locked="0"/>
    </xf>
    <xf numFmtId="3" fontId="0" fillId="8" borderId="11" xfId="0" applyNumberFormat="1" applyFill="1" applyBorder="1" applyAlignment="1" applyProtection="1">
      <alignment wrapText="1"/>
      <protection locked="0"/>
    </xf>
    <xf numFmtId="0" fontId="0" fillId="8" borderId="11" xfId="0" applyFill="1" applyBorder="1" applyAlignment="1" applyProtection="1">
      <alignment horizontal="center" wrapText="1"/>
      <protection locked="0"/>
    </xf>
    <xf numFmtId="0" fontId="0" fillId="8" borderId="12" xfId="0" applyFill="1" applyBorder="1" applyAlignment="1" applyProtection="1">
      <alignment horizontal="center" wrapText="1"/>
      <protection locked="0"/>
    </xf>
    <xf numFmtId="0" fontId="0" fillId="8" borderId="13" xfId="0" applyFill="1" applyBorder="1" applyAlignment="1" applyProtection="1">
      <alignment horizontal="center" wrapText="1"/>
      <protection locked="0"/>
    </xf>
    <xf numFmtId="0" fontId="0" fillId="8" borderId="17" xfId="0" applyFill="1" applyBorder="1" applyAlignment="1" applyProtection="1">
      <alignment horizontal="left" vertical="center" wrapText="1"/>
      <protection locked="0"/>
    </xf>
    <xf numFmtId="0" fontId="0" fillId="8" borderId="18" xfId="0" applyFill="1" applyBorder="1" applyAlignment="1" applyProtection="1">
      <alignment horizontal="left" vertical="center" wrapText="1"/>
      <protection locked="0"/>
    </xf>
    <xf numFmtId="3" fontId="0" fillId="8" borderId="16" xfId="0" applyNumberFormat="1" applyFill="1" applyBorder="1" applyAlignment="1" applyProtection="1">
      <alignment horizontal="center" vertical="center" wrapText="1"/>
      <protection locked="0"/>
    </xf>
    <xf numFmtId="3" fontId="0" fillId="8" borderId="18" xfId="0" applyNumberFormat="1" applyFill="1" applyBorder="1" applyAlignment="1" applyProtection="1">
      <alignment horizontal="center" vertical="center" wrapText="1"/>
      <protection locked="0"/>
    </xf>
    <xf numFmtId="0" fontId="0" fillId="8" borderId="16" xfId="0" applyFill="1" applyBorder="1" applyAlignment="1" applyProtection="1">
      <alignment horizontal="center" vertical="center" wrapText="1"/>
      <protection locked="0"/>
    </xf>
    <xf numFmtId="0" fontId="0" fillId="8" borderId="18" xfId="0" applyFill="1" applyBorder="1" applyAlignment="1" applyProtection="1">
      <alignment horizontal="center" vertical="center" wrapText="1"/>
      <protection locked="0"/>
    </xf>
    <xf numFmtId="0" fontId="18" fillId="8" borderId="17" xfId="0" applyFont="1" applyFill="1" applyBorder="1" applyAlignment="1" applyProtection="1">
      <alignment horizontal="center" vertical="center" wrapText="1"/>
      <protection locked="0"/>
    </xf>
    <xf numFmtId="3" fontId="0" fillId="8" borderId="20" xfId="0" applyNumberFormat="1" applyFill="1" applyBorder="1" applyAlignment="1" applyProtection="1">
      <alignment horizontal="center" vertical="center" wrapText="1"/>
      <protection locked="0"/>
    </xf>
    <xf numFmtId="0" fontId="0" fillId="8" borderId="20" xfId="0" applyFill="1" applyBorder="1" applyAlignment="1" applyProtection="1">
      <alignment horizontal="center" vertical="center" wrapText="1"/>
      <protection locked="0"/>
    </xf>
    <xf numFmtId="0" fontId="18" fillId="8" borderId="31" xfId="0" applyFont="1" applyFill="1" applyBorder="1" applyAlignment="1" applyProtection="1">
      <alignment horizontal="center" vertical="center" wrapText="1"/>
      <protection locked="0"/>
    </xf>
    <xf numFmtId="0" fontId="0" fillId="8" borderId="32" xfId="0" applyFill="1" applyBorder="1" applyAlignment="1" applyProtection="1">
      <alignment horizontal="center" vertical="center" wrapText="1"/>
      <protection locked="0"/>
    </xf>
    <xf numFmtId="0" fontId="0" fillId="8" borderId="19" xfId="0" applyFill="1" applyBorder="1" applyAlignment="1" applyProtection="1">
      <alignment horizontal="center" vertical="center" wrapText="1"/>
      <protection locked="0"/>
    </xf>
    <xf numFmtId="0" fontId="18" fillId="8" borderId="27" xfId="0" applyFont="1" applyFill="1" applyBorder="1" applyAlignment="1" applyProtection="1">
      <alignment horizontal="center" vertical="center" wrapText="1"/>
      <protection locked="0"/>
    </xf>
    <xf numFmtId="0" fontId="18" fillId="8" borderId="28" xfId="0" applyFont="1" applyFill="1" applyBorder="1" applyAlignment="1" applyProtection="1">
      <alignment horizontal="center" vertical="center" wrapText="1"/>
      <protection locked="0"/>
    </xf>
    <xf numFmtId="0" fontId="18" fillId="8" borderId="10" xfId="0" applyFont="1" applyFill="1" applyBorder="1" applyAlignment="1" applyProtection="1">
      <alignment horizontal="left" vertical="center" wrapText="1"/>
      <protection locked="0"/>
    </xf>
    <xf numFmtId="3" fontId="0" fillId="8" borderId="24" xfId="0" applyNumberFormat="1" applyFill="1" applyBorder="1" applyAlignment="1" applyProtection="1">
      <alignment horizontal="center" vertical="center" wrapText="1"/>
      <protection locked="0"/>
    </xf>
    <xf numFmtId="0" fontId="18" fillId="8" borderId="53" xfId="0" applyFont="1" applyFill="1" applyBorder="1" applyAlignment="1" applyProtection="1">
      <alignment horizontal="center" vertical="center" wrapText="1"/>
      <protection locked="0"/>
    </xf>
    <xf numFmtId="0" fontId="0" fillId="8" borderId="50" xfId="0" applyFill="1" applyBorder="1" applyAlignment="1" applyProtection="1">
      <alignment horizontal="center" vertical="center" wrapText="1"/>
      <protection locked="0"/>
    </xf>
    <xf numFmtId="0" fontId="0" fillId="8" borderId="24" xfId="0" applyFill="1" applyBorder="1" applyAlignment="1" applyProtection="1">
      <alignment horizontal="center" vertical="center" wrapText="1"/>
      <protection locked="0"/>
    </xf>
    <xf numFmtId="0" fontId="0" fillId="8" borderId="27" xfId="0" applyFill="1" applyBorder="1" applyAlignment="1" applyProtection="1">
      <alignment horizontal="center" vertical="center" wrapText="1"/>
      <protection locked="0"/>
    </xf>
    <xf numFmtId="0" fontId="0" fillId="8" borderId="9" xfId="0" applyFill="1" applyBorder="1" applyAlignment="1" applyProtection="1">
      <alignment horizontal="center" wrapText="1"/>
      <protection locked="0"/>
    </xf>
    <xf numFmtId="0" fontId="18" fillId="8" borderId="9" xfId="0" applyFont="1" applyFill="1" applyBorder="1" applyAlignment="1" applyProtection="1">
      <alignment horizontal="center" vertical="center" wrapText="1"/>
      <protection locked="0"/>
    </xf>
    <xf numFmtId="0" fontId="0" fillId="8" borderId="9" xfId="0" applyFill="1" applyBorder="1" applyAlignment="1" applyProtection="1">
      <alignment horizontal="center" vertical="center" wrapText="1"/>
      <protection locked="0"/>
    </xf>
    <xf numFmtId="0" fontId="18" fillId="8" borderId="28" xfId="0" applyFont="1" applyFill="1" applyBorder="1" applyAlignment="1" applyProtection="1">
      <alignment horizontal="center" wrapText="1"/>
      <protection locked="0"/>
    </xf>
    <xf numFmtId="0" fontId="18" fillId="6" borderId="27" xfId="0" applyFont="1" applyFill="1" applyBorder="1" applyAlignment="1" applyProtection="1">
      <alignment horizontal="left" vertical="center" wrapText="1"/>
      <protection locked="0"/>
    </xf>
    <xf numFmtId="0" fontId="18" fillId="6" borderId="27" xfId="0" applyFont="1" applyFill="1" applyBorder="1" applyAlignment="1" applyProtection="1">
      <alignment horizontal="center" vertical="center" wrapText="1"/>
      <protection locked="0"/>
    </xf>
    <xf numFmtId="0" fontId="18" fillId="6" borderId="28" xfId="0" applyFont="1" applyFill="1" applyBorder="1" applyAlignment="1" applyProtection="1">
      <alignment horizontal="center" vertical="center" wrapText="1"/>
      <protection locked="0"/>
    </xf>
    <xf numFmtId="0" fontId="18" fillId="6" borderId="51" xfId="0" applyFont="1" applyFill="1" applyBorder="1" applyAlignment="1" applyProtection="1">
      <alignment horizontal="left" vertical="center" wrapText="1"/>
      <protection locked="0"/>
    </xf>
    <xf numFmtId="3" fontId="0" fillId="6" borderId="24" xfId="0" applyNumberFormat="1" applyFill="1" applyBorder="1" applyAlignment="1" applyProtection="1">
      <alignment horizontal="center" vertical="center" wrapText="1"/>
      <protection locked="0"/>
    </xf>
    <xf numFmtId="0" fontId="18" fillId="6" borderId="16" xfId="0" applyFont="1" applyFill="1" applyBorder="1" applyAlignment="1" applyProtection="1">
      <alignment wrapText="1"/>
      <protection locked="0"/>
    </xf>
    <xf numFmtId="0" fontId="0" fillId="6" borderId="0" xfId="0" applyFill="1" applyAlignment="1">
      <alignment wrapText="1"/>
    </xf>
    <xf numFmtId="0" fontId="18" fillId="6" borderId="16" xfId="0" applyFont="1" applyFill="1" applyBorder="1" applyAlignment="1" applyProtection="1">
      <alignment horizontal="center" wrapText="1"/>
      <protection locked="0"/>
    </xf>
    <xf numFmtId="3" fontId="0" fillId="6" borderId="18" xfId="0" applyNumberFormat="1" applyFill="1" applyBorder="1" applyAlignment="1" applyProtection="1">
      <alignment vertical="center" wrapText="1"/>
      <protection locked="0"/>
    </xf>
    <xf numFmtId="0" fontId="18" fillId="6" borderId="55" xfId="0" applyFont="1" applyFill="1" applyBorder="1" applyAlignment="1" applyProtection="1">
      <alignment horizontal="left" vertical="center" wrapText="1"/>
      <protection locked="0"/>
    </xf>
    <xf numFmtId="3" fontId="0" fillId="6" borderId="44" xfId="0" applyNumberFormat="1" applyFill="1" applyBorder="1" applyAlignment="1" applyProtection="1">
      <alignment horizontal="center" vertical="center" wrapText="1"/>
      <protection locked="0"/>
    </xf>
    <xf numFmtId="3" fontId="0" fillId="6" borderId="46" xfId="0" applyNumberFormat="1" applyFill="1" applyBorder="1" applyAlignment="1" applyProtection="1">
      <alignment vertical="center" wrapText="1"/>
      <protection locked="0"/>
    </xf>
    <xf numFmtId="0" fontId="0" fillId="6" borderId="22" xfId="0" applyFill="1" applyBorder="1" applyAlignment="1" applyProtection="1">
      <alignment wrapText="1"/>
      <protection locked="0"/>
    </xf>
    <xf numFmtId="0" fontId="0" fillId="6" borderId="39" xfId="0" applyFill="1" applyBorder="1" applyAlignment="1" applyProtection="1">
      <alignment wrapText="1"/>
      <protection locked="0"/>
    </xf>
    <xf numFmtId="0" fontId="18" fillId="6" borderId="46" xfId="0" applyFont="1" applyFill="1" applyBorder="1" applyAlignment="1" applyProtection="1">
      <alignment horizontal="center" wrapText="1"/>
      <protection locked="0"/>
    </xf>
    <xf numFmtId="0" fontId="18" fillId="6" borderId="44" xfId="0" applyFont="1" applyFill="1" applyBorder="1" applyAlignment="1" applyProtection="1">
      <alignment horizontal="center" wrapText="1"/>
      <protection locked="0"/>
    </xf>
    <xf numFmtId="0" fontId="18" fillId="6" borderId="56" xfId="0" applyFont="1" applyFill="1" applyBorder="1" applyAlignment="1" applyProtection="1">
      <alignment horizontal="center" vertical="center" wrapText="1"/>
      <protection locked="0"/>
    </xf>
    <xf numFmtId="3" fontId="0" fillId="6" borderId="31" xfId="0" applyNumberFormat="1" applyFill="1" applyBorder="1" applyAlignment="1" applyProtection="1">
      <alignment horizontal="center" vertical="center" wrapText="1"/>
      <protection locked="0"/>
    </xf>
    <xf numFmtId="3" fontId="0" fillId="6" borderId="31" xfId="0" applyNumberFormat="1" applyFill="1" applyBorder="1" applyAlignment="1" applyProtection="1">
      <alignment vertical="center" wrapText="1"/>
      <protection locked="0"/>
    </xf>
    <xf numFmtId="0" fontId="18" fillId="6" borderId="31" xfId="0" applyFont="1" applyFill="1" applyBorder="1" applyAlignment="1" applyProtection="1">
      <alignment horizontal="center" wrapText="1"/>
      <protection locked="0"/>
    </xf>
    <xf numFmtId="0" fontId="18" fillId="6" borderId="58" xfId="0" applyFont="1" applyFill="1" applyBorder="1" applyAlignment="1" applyProtection="1">
      <alignment horizontal="left" vertical="center" wrapText="1"/>
      <protection locked="0"/>
    </xf>
    <xf numFmtId="0" fontId="18" fillId="6" borderId="40" xfId="0" applyFont="1" applyFill="1" applyBorder="1" applyAlignment="1" applyProtection="1">
      <alignment horizontal="left" vertical="center" wrapText="1"/>
      <protection locked="0"/>
    </xf>
    <xf numFmtId="3" fontId="0" fillId="6" borderId="29" xfId="0" applyNumberFormat="1" applyFill="1" applyBorder="1" applyAlignment="1" applyProtection="1">
      <alignment horizontal="center" vertical="center" wrapText="1"/>
      <protection locked="0"/>
    </xf>
    <xf numFmtId="3" fontId="0" fillId="6" borderId="43" xfId="0" applyNumberFormat="1" applyFill="1" applyBorder="1" applyAlignment="1" applyProtection="1">
      <alignment vertical="center" wrapText="1"/>
      <protection locked="0"/>
    </xf>
    <xf numFmtId="0" fontId="0" fillId="6" borderId="41" xfId="0" applyFill="1" applyBorder="1" applyAlignment="1" applyProtection="1">
      <alignment wrapText="1"/>
      <protection locked="0"/>
    </xf>
    <xf numFmtId="0" fontId="0" fillId="6" borderId="43" xfId="0" applyFill="1" applyBorder="1" applyAlignment="1" applyProtection="1">
      <alignment wrapText="1"/>
      <protection locked="0"/>
    </xf>
    <xf numFmtId="0" fontId="0" fillId="6" borderId="34" xfId="0" applyFill="1" applyBorder="1" applyAlignment="1" applyProtection="1">
      <alignment horizontal="center" wrapText="1"/>
      <protection locked="0"/>
    </xf>
    <xf numFmtId="0" fontId="18" fillId="6" borderId="60" xfId="0" applyFont="1" applyFill="1" applyBorder="1" applyAlignment="1" applyProtection="1">
      <alignment horizontal="center" wrapText="1"/>
      <protection locked="0"/>
    </xf>
    <xf numFmtId="0" fontId="18" fillId="6" borderId="59" xfId="0" applyFont="1" applyFill="1" applyBorder="1" applyAlignment="1" applyProtection="1">
      <alignment horizontal="center" wrapText="1"/>
      <protection locked="0"/>
    </xf>
    <xf numFmtId="0" fontId="18" fillId="6" borderId="35" xfId="0" applyFont="1" applyFill="1" applyBorder="1" applyAlignment="1" applyProtection="1">
      <alignment horizontal="center" wrapText="1"/>
      <protection locked="0"/>
    </xf>
    <xf numFmtId="3" fontId="0" fillId="6" borderId="11" xfId="0" applyNumberFormat="1" applyFill="1" applyBorder="1" applyAlignment="1" applyProtection="1">
      <alignment vertical="center" wrapText="1"/>
      <protection locked="0"/>
    </xf>
    <xf numFmtId="0" fontId="0" fillId="6" borderId="20" xfId="0" applyFill="1" applyBorder="1" applyAlignment="1" applyProtection="1">
      <alignment wrapText="1"/>
      <protection locked="0"/>
    </xf>
    <xf numFmtId="0" fontId="0" fillId="6" borderId="32" xfId="0" applyFill="1" applyBorder="1" applyAlignment="1" applyProtection="1">
      <alignment wrapText="1"/>
      <protection locked="0"/>
    </xf>
    <xf numFmtId="0" fontId="18" fillId="6" borderId="17" xfId="0" applyFont="1" applyFill="1" applyBorder="1" applyAlignment="1" applyProtection="1">
      <alignment horizontal="left" vertical="center" wrapText="1"/>
      <protection locked="0"/>
    </xf>
    <xf numFmtId="0" fontId="18" fillId="6" borderId="17" xfId="0" applyFont="1" applyFill="1" applyBorder="1" applyAlignment="1" applyProtection="1">
      <alignment horizontal="center" vertical="center" wrapText="1"/>
      <protection locked="0"/>
    </xf>
    <xf numFmtId="0" fontId="18" fillId="6" borderId="18" xfId="0" applyFont="1" applyFill="1" applyBorder="1" applyAlignment="1" applyProtection="1">
      <alignment horizontal="center" vertical="center" wrapText="1"/>
      <protection locked="0"/>
    </xf>
    <xf numFmtId="3" fontId="0" fillId="6" borderId="16" xfId="0" applyNumberFormat="1" applyFill="1" applyBorder="1" applyAlignment="1" applyProtection="1">
      <alignment vertical="center" wrapText="1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7" borderId="21" xfId="0" applyFill="1" applyBorder="1" applyAlignment="1" applyProtection="1">
      <alignment horizontal="center" wrapText="1"/>
      <protection locked="0"/>
    </xf>
    <xf numFmtId="0" fontId="0" fillId="7" borderId="21" xfId="0" applyFill="1" applyBorder="1" applyAlignment="1" applyProtection="1">
      <alignment wrapText="1"/>
      <protection locked="0"/>
    </xf>
    <xf numFmtId="3" fontId="0" fillId="7" borderId="22" xfId="0" applyNumberFormat="1" applyFill="1" applyBorder="1" applyAlignment="1" applyProtection="1">
      <alignment wrapText="1"/>
      <protection locked="0"/>
    </xf>
    <xf numFmtId="0" fontId="0" fillId="7" borderId="22" xfId="0" applyFill="1" applyBorder="1" applyAlignment="1" applyProtection="1">
      <alignment horizontal="center" wrapText="1"/>
      <protection locked="0"/>
    </xf>
    <xf numFmtId="0" fontId="0" fillId="7" borderId="38" xfId="0" applyFill="1" applyBorder="1" applyAlignment="1" applyProtection="1">
      <alignment horizontal="center" wrapText="1"/>
      <protection locked="0"/>
    </xf>
    <xf numFmtId="0" fontId="0" fillId="7" borderId="39" xfId="0" applyFill="1" applyBorder="1" applyAlignment="1" applyProtection="1">
      <alignment horizontal="center" wrapText="1"/>
      <protection locked="0"/>
    </xf>
    <xf numFmtId="0" fontId="0" fillId="7" borderId="31" xfId="0" applyFill="1" applyBorder="1" applyAlignment="1" applyProtection="1">
      <alignment horizontal="center" wrapText="1"/>
      <protection locked="0"/>
    </xf>
    <xf numFmtId="0" fontId="0" fillId="7" borderId="53" xfId="0" applyFill="1" applyBorder="1" applyAlignment="1" applyProtection="1">
      <alignment wrapText="1"/>
      <protection locked="0"/>
    </xf>
    <xf numFmtId="0" fontId="20" fillId="8" borderId="31" xfId="0" applyFont="1" applyFill="1" applyBorder="1" applyAlignment="1">
      <alignment horizontal="center" wrapText="1"/>
    </xf>
    <xf numFmtId="0" fontId="19" fillId="8" borderId="53" xfId="0" applyFont="1" applyFill="1" applyBorder="1" applyAlignment="1">
      <alignment wrapText="1"/>
    </xf>
    <xf numFmtId="0" fontId="19" fillId="8" borderId="17" xfId="0" applyFont="1" applyFill="1" applyBorder="1" applyAlignment="1">
      <alignment wrapText="1"/>
    </xf>
    <xf numFmtId="0" fontId="20" fillId="8" borderId="18" xfId="0" applyFont="1" applyFill="1" applyBorder="1" applyAlignment="1">
      <alignment wrapText="1"/>
    </xf>
    <xf numFmtId="0" fontId="19" fillId="8" borderId="10" xfId="0" applyFont="1" applyFill="1" applyBorder="1" applyAlignment="1">
      <alignment wrapText="1"/>
    </xf>
    <xf numFmtId="3" fontId="20" fillId="8" borderId="16" xfId="0" applyNumberFormat="1" applyFont="1" applyFill="1" applyBorder="1" applyAlignment="1">
      <alignment wrapText="1"/>
    </xf>
    <xf numFmtId="3" fontId="20" fillId="8" borderId="18" xfId="0" applyNumberFormat="1" applyFont="1" applyFill="1" applyBorder="1" applyAlignment="1">
      <alignment wrapText="1"/>
    </xf>
    <xf numFmtId="0" fontId="19" fillId="8" borderId="16" xfId="0" applyFont="1" applyFill="1" applyBorder="1" applyAlignment="1">
      <alignment wrapText="1"/>
    </xf>
    <xf numFmtId="0" fontId="20" fillId="8" borderId="16" xfId="0" applyFont="1" applyFill="1" applyBorder="1" applyAlignment="1">
      <alignment horizontal="center" wrapText="1"/>
    </xf>
    <xf numFmtId="0" fontId="20" fillId="8" borderId="17" xfId="0" applyFont="1" applyFill="1" applyBorder="1" applyAlignment="1">
      <alignment horizontal="center" wrapText="1"/>
    </xf>
    <xf numFmtId="0" fontId="20" fillId="8" borderId="18" xfId="0" applyFont="1" applyFill="1" applyBorder="1" applyAlignment="1">
      <alignment horizontal="center" wrapText="1"/>
    </xf>
    <xf numFmtId="0" fontId="20" fillId="8" borderId="10" xfId="0" applyFont="1" applyFill="1" applyBorder="1" applyAlignment="1">
      <alignment horizontal="center" wrapText="1"/>
    </xf>
    <xf numFmtId="0" fontId="19" fillId="8" borderId="19" xfId="0" applyFont="1" applyFill="1" applyBorder="1" applyAlignment="1">
      <alignment wrapText="1"/>
    </xf>
    <xf numFmtId="3" fontId="20" fillId="8" borderId="20" xfId="0" applyNumberFormat="1" applyFont="1" applyFill="1" applyBorder="1" applyAlignment="1">
      <alignment wrapText="1"/>
    </xf>
    <xf numFmtId="0" fontId="20" fillId="8" borderId="20" xfId="0" applyFont="1" applyFill="1" applyBorder="1" applyAlignment="1">
      <alignment horizontal="center" wrapText="1"/>
    </xf>
    <xf numFmtId="0" fontId="20" fillId="8" borderId="32" xfId="0" applyFont="1" applyFill="1" applyBorder="1" applyAlignment="1">
      <alignment horizontal="center" wrapText="1"/>
    </xf>
    <xf numFmtId="0" fontId="20" fillId="8" borderId="19" xfId="0" applyFont="1" applyFill="1" applyBorder="1" applyAlignment="1">
      <alignment horizontal="center" wrapText="1"/>
    </xf>
    <xf numFmtId="3" fontId="20" fillId="8" borderId="22" xfId="0" applyNumberFormat="1" applyFont="1" applyFill="1" applyBorder="1" applyAlignment="1">
      <alignment horizontal="right" wrapText="1"/>
    </xf>
    <xf numFmtId="3" fontId="20" fillId="8" borderId="18" xfId="0" applyNumberFormat="1" applyFont="1" applyFill="1" applyBorder="1" applyAlignment="1">
      <alignment horizontal="right" wrapText="1"/>
    </xf>
    <xf numFmtId="0" fontId="20" fillId="8" borderId="22" xfId="0" applyFont="1" applyFill="1" applyBorder="1" applyAlignment="1">
      <alignment horizontal="center" wrapText="1"/>
    </xf>
    <xf numFmtId="0" fontId="20" fillId="8" borderId="38" xfId="0" applyFont="1" applyFill="1" applyBorder="1" applyAlignment="1">
      <alignment horizontal="center" wrapText="1"/>
    </xf>
    <xf numFmtId="0" fontId="20" fillId="8" borderId="39" xfId="0" applyFont="1" applyFill="1" applyBorder="1" applyAlignment="1">
      <alignment horizontal="center" wrapText="1"/>
    </xf>
    <xf numFmtId="0" fontId="20" fillId="8" borderId="21" xfId="0" applyFont="1" applyFill="1" applyBorder="1" applyAlignment="1">
      <alignment horizontal="center" wrapText="1"/>
    </xf>
    <xf numFmtId="3" fontId="20" fillId="8" borderId="22" xfId="0" applyNumberFormat="1" applyFont="1" applyFill="1" applyBorder="1" applyAlignment="1">
      <alignment wrapText="1"/>
    </xf>
    <xf numFmtId="0" fontId="23" fillId="8" borderId="31" xfId="0" applyFont="1" applyFill="1" applyBorder="1" applyAlignment="1">
      <alignment horizontal="center" wrapText="1"/>
    </xf>
    <xf numFmtId="0" fontId="19" fillId="8" borderId="31" xfId="0" applyFont="1" applyFill="1" applyBorder="1" applyAlignment="1">
      <alignment wrapText="1"/>
    </xf>
    <xf numFmtId="0" fontId="20" fillId="8" borderId="31" xfId="0" applyFont="1" applyFill="1" applyBorder="1" applyAlignment="1">
      <alignment wrapText="1"/>
    </xf>
    <xf numFmtId="0" fontId="23" fillId="8" borderId="31" xfId="0" applyFont="1" applyFill="1" applyBorder="1" applyAlignment="1">
      <alignment wrapText="1"/>
    </xf>
    <xf numFmtId="0" fontId="23" fillId="8" borderId="31" xfId="0" applyFont="1" applyFill="1" applyBorder="1" applyAlignment="1">
      <alignment horizontal="right" wrapText="1"/>
    </xf>
    <xf numFmtId="0" fontId="24" fillId="0" borderId="0" xfId="0" applyFont="1" applyAlignment="1" applyProtection="1">
      <alignment wrapText="1"/>
      <protection locked="0"/>
    </xf>
    <xf numFmtId="1" fontId="0" fillId="8" borderId="17" xfId="0" applyNumberFormat="1" applyFill="1" applyBorder="1" applyAlignment="1" applyProtection="1">
      <alignment wrapText="1"/>
      <protection locked="0"/>
    </xf>
    <xf numFmtId="1" fontId="0" fillId="8" borderId="18" xfId="0" applyNumberFormat="1" applyFill="1" applyBorder="1" applyAlignment="1" applyProtection="1">
      <alignment wrapText="1"/>
      <protection locked="0"/>
    </xf>
    <xf numFmtId="0" fontId="2" fillId="8" borderId="10" xfId="0" applyFont="1" applyFill="1" applyBorder="1" applyAlignment="1" applyProtection="1">
      <alignment wrapText="1"/>
      <protection locked="0"/>
    </xf>
    <xf numFmtId="3" fontId="2" fillId="8" borderId="16" xfId="0" applyNumberFormat="1" applyFont="1" applyFill="1" applyBorder="1" applyAlignment="1" applyProtection="1">
      <alignment wrapText="1"/>
      <protection locked="0"/>
    </xf>
    <xf numFmtId="3" fontId="2" fillId="8" borderId="18" xfId="0" applyNumberFormat="1" applyFont="1" applyFill="1" applyBorder="1" applyAlignment="1" applyProtection="1">
      <alignment wrapText="1"/>
      <protection locked="0"/>
    </xf>
    <xf numFmtId="0" fontId="2" fillId="8" borderId="18" xfId="0" applyFont="1" applyFill="1" applyBorder="1" applyAlignment="1" applyProtection="1">
      <alignment wrapText="1"/>
      <protection locked="0"/>
    </xf>
    <xf numFmtId="0" fontId="2" fillId="8" borderId="16" xfId="0" applyFont="1" applyFill="1" applyBorder="1" applyAlignment="1" applyProtection="1">
      <alignment horizontal="center" wrapText="1"/>
      <protection locked="0"/>
    </xf>
    <xf numFmtId="0" fontId="2" fillId="8" borderId="17" xfId="0" applyFont="1" applyFill="1" applyBorder="1" applyAlignment="1" applyProtection="1">
      <alignment horizontal="center" wrapText="1"/>
      <protection locked="0"/>
    </xf>
    <xf numFmtId="0" fontId="2" fillId="8" borderId="18" xfId="0" applyFont="1" applyFill="1" applyBorder="1" applyAlignment="1" applyProtection="1">
      <alignment horizontal="center" wrapText="1"/>
      <protection locked="0"/>
    </xf>
    <xf numFmtId="0" fontId="2" fillId="8" borderId="10" xfId="0" applyFont="1" applyFill="1" applyBorder="1" applyAlignment="1" applyProtection="1">
      <alignment horizontal="center" wrapText="1"/>
      <protection locked="0"/>
    </xf>
    <xf numFmtId="0" fontId="2" fillId="8" borderId="19" xfId="0" applyFont="1" applyFill="1" applyBorder="1" applyAlignment="1" applyProtection="1">
      <alignment wrapText="1"/>
      <protection locked="0"/>
    </xf>
    <xf numFmtId="3" fontId="2" fillId="8" borderId="20" xfId="0" applyNumberFormat="1" applyFont="1" applyFill="1" applyBorder="1" applyAlignment="1" applyProtection="1">
      <alignment wrapText="1"/>
      <protection locked="0"/>
    </xf>
    <xf numFmtId="0" fontId="2" fillId="8" borderId="20" xfId="0" applyFont="1" applyFill="1" applyBorder="1" applyAlignment="1" applyProtection="1">
      <alignment horizontal="center" wrapText="1"/>
      <protection locked="0"/>
    </xf>
    <xf numFmtId="0" fontId="2" fillId="8" borderId="31" xfId="0" applyFont="1" applyFill="1" applyBorder="1" applyAlignment="1" applyProtection="1">
      <alignment horizontal="center" wrapText="1"/>
      <protection locked="0"/>
    </xf>
    <xf numFmtId="0" fontId="2" fillId="8" borderId="32" xfId="0" applyFont="1" applyFill="1" applyBorder="1" applyAlignment="1" applyProtection="1">
      <alignment horizontal="center" wrapText="1"/>
      <protection locked="0"/>
    </xf>
    <xf numFmtId="0" fontId="2" fillId="8" borderId="19" xfId="0" applyFont="1" applyFill="1" applyBorder="1" applyAlignment="1" applyProtection="1">
      <alignment horizontal="center" wrapText="1"/>
      <protection locked="0"/>
    </xf>
    <xf numFmtId="0" fontId="0" fillId="7" borderId="19" xfId="0" applyFill="1" applyBorder="1" applyAlignment="1" applyProtection="1">
      <alignment horizontal="center" wrapText="1"/>
      <protection locked="0"/>
    </xf>
    <xf numFmtId="1" fontId="0" fillId="7" borderId="17" xfId="0" applyNumberFormat="1" applyFill="1" applyBorder="1" applyAlignment="1" applyProtection="1">
      <alignment wrapText="1"/>
      <protection locked="0"/>
    </xf>
    <xf numFmtId="1" fontId="0" fillId="7" borderId="18" xfId="0" applyNumberFormat="1" applyFill="1" applyBorder="1" applyAlignment="1" applyProtection="1">
      <alignment wrapText="1"/>
      <protection locked="0"/>
    </xf>
    <xf numFmtId="0" fontId="0" fillId="7" borderId="19" xfId="0" applyFill="1" applyBorder="1" applyAlignment="1" applyProtection="1">
      <alignment wrapText="1"/>
      <protection locked="0"/>
    </xf>
    <xf numFmtId="0" fontId="2" fillId="7" borderId="10" xfId="0" applyFont="1" applyFill="1" applyBorder="1" applyAlignment="1" applyProtection="1">
      <alignment wrapText="1"/>
      <protection locked="0"/>
    </xf>
    <xf numFmtId="0" fontId="2" fillId="7" borderId="19" xfId="0" applyFont="1" applyFill="1" applyBorder="1" applyAlignment="1" applyProtection="1">
      <alignment wrapText="1"/>
      <protection locked="0"/>
    </xf>
    <xf numFmtId="3" fontId="2" fillId="7" borderId="20" xfId="0" applyNumberFormat="1" applyFont="1" applyFill="1" applyBorder="1" applyAlignment="1" applyProtection="1">
      <alignment wrapText="1"/>
      <protection locked="0"/>
    </xf>
    <xf numFmtId="3" fontId="2" fillId="7" borderId="18" xfId="0" applyNumberFormat="1" applyFont="1" applyFill="1" applyBorder="1" applyAlignment="1" applyProtection="1">
      <alignment wrapText="1"/>
      <protection locked="0"/>
    </xf>
    <xf numFmtId="0" fontId="2" fillId="7" borderId="18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7" borderId="31" xfId="0" applyFont="1" applyFill="1" applyBorder="1" applyAlignment="1" applyProtection="1">
      <alignment horizontal="center" wrapText="1"/>
      <protection locked="0"/>
    </xf>
    <xf numFmtId="0" fontId="2" fillId="7" borderId="32" xfId="0" applyFont="1" applyFill="1" applyBorder="1" applyAlignment="1" applyProtection="1">
      <alignment horizontal="center" wrapText="1"/>
      <protection locked="0"/>
    </xf>
    <xf numFmtId="0" fontId="2" fillId="7" borderId="19" xfId="0" applyFont="1" applyFill="1" applyBorder="1" applyAlignment="1" applyProtection="1">
      <alignment horizontal="center" wrapText="1"/>
      <protection locked="0"/>
    </xf>
    <xf numFmtId="0" fontId="11" fillId="5" borderId="26" xfId="0" applyFont="1" applyFill="1" applyBorder="1" applyAlignment="1">
      <alignment horizontal="center" vertical="center" wrapText="1"/>
    </xf>
    <xf numFmtId="3" fontId="0" fillId="0" borderId="10" xfId="0" applyNumberFormat="1" applyBorder="1" applyAlignment="1" applyProtection="1">
      <alignment wrapText="1"/>
      <protection locked="0"/>
    </xf>
    <xf numFmtId="3" fontId="0" fillId="0" borderId="51" xfId="0" applyNumberFormat="1" applyBorder="1" applyAlignment="1" applyProtection="1">
      <alignment wrapText="1"/>
      <protection locked="0"/>
    </xf>
    <xf numFmtId="3" fontId="0" fillId="0" borderId="19" xfId="0" applyNumberFormat="1" applyBorder="1" applyAlignment="1" applyProtection="1">
      <alignment wrapText="1"/>
      <protection locked="0"/>
    </xf>
    <xf numFmtId="3" fontId="0" fillId="0" borderId="61" xfId="0" applyNumberFormat="1" applyBorder="1" applyAlignment="1" applyProtection="1">
      <alignment wrapText="1"/>
      <protection locked="0"/>
    </xf>
    <xf numFmtId="3" fontId="0" fillId="0" borderId="15" xfId="0" applyNumberFormat="1" applyBorder="1" applyAlignment="1" applyProtection="1">
      <alignment wrapText="1"/>
      <protection locked="0"/>
    </xf>
    <xf numFmtId="3" fontId="0" fillId="0" borderId="62" xfId="0" applyNumberFormat="1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3" fontId="0" fillId="0" borderId="0" xfId="0" applyNumberFormat="1" applyAlignment="1" applyProtection="1">
      <alignment wrapText="1"/>
      <protection locked="0"/>
    </xf>
    <xf numFmtId="0" fontId="11" fillId="5" borderId="26" xfId="0" applyFont="1" applyFill="1" applyBorder="1" applyAlignment="1" applyProtection="1">
      <alignment horizontal="center" vertical="center" wrapText="1"/>
      <protection locked="0"/>
    </xf>
    <xf numFmtId="3" fontId="0" fillId="0" borderId="21" xfId="0" applyNumberFormat="1" applyBorder="1" applyAlignment="1" applyProtection="1">
      <alignment wrapText="1"/>
      <protection locked="0"/>
    </xf>
    <xf numFmtId="0" fontId="0" fillId="0" borderId="22" xfId="0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0" fillId="0" borderId="39" xfId="0" applyBorder="1" applyAlignment="1" applyProtection="1">
      <alignment wrapText="1"/>
      <protection locked="0"/>
    </xf>
    <xf numFmtId="3" fontId="0" fillId="7" borderId="10" xfId="0" applyNumberFormat="1" applyFill="1" applyBorder="1" applyAlignment="1" applyProtection="1">
      <alignment wrapText="1"/>
      <protection locked="0"/>
    </xf>
    <xf numFmtId="3" fontId="0" fillId="7" borderId="51" xfId="0" applyNumberFormat="1" applyFill="1" applyBorder="1" applyAlignment="1" applyProtection="1">
      <alignment wrapText="1"/>
      <protection locked="0"/>
    </xf>
    <xf numFmtId="0" fontId="0" fillId="7" borderId="17" xfId="0" applyFill="1" applyBorder="1" applyAlignment="1" applyProtection="1">
      <alignment horizontal="center" wrapText="1"/>
      <protection locked="0"/>
    </xf>
    <xf numFmtId="0" fontId="0" fillId="7" borderId="63" xfId="0" applyFill="1" applyBorder="1" applyAlignment="1" applyProtection="1">
      <alignment horizontal="center" wrapText="1"/>
      <protection locked="0"/>
    </xf>
    <xf numFmtId="0" fontId="0" fillId="7" borderId="64" xfId="0" applyFill="1" applyBorder="1" applyAlignment="1" applyProtection="1">
      <alignment wrapText="1"/>
      <protection locked="0"/>
    </xf>
    <xf numFmtId="0" fontId="0" fillId="7" borderId="65" xfId="0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2" fillId="0" borderId="0" xfId="0" applyNumberFormat="1" applyFont="1" applyAlignment="1" applyProtection="1">
      <alignment wrapText="1"/>
      <protection locked="0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563C1"/>
      <rgbColor rgb="FFCCCCFF"/>
      <rgbColor rgb="FF000080"/>
      <rgbColor rgb="FFFF00FF"/>
      <rgbColor rgb="FFFFC0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66FF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378000</xdr:colOff>
      <xdr:row>29</xdr:row>
      <xdr:rowOff>55080</xdr:rowOff>
    </xdr:from>
    <xdr:to>
      <xdr:col>17</xdr:col>
      <xdr:colOff>325800</xdr:colOff>
      <xdr:row>31</xdr:row>
      <xdr:rowOff>341640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78000" y="5401440"/>
          <a:ext cx="14242680" cy="213156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>
            <a:lnSpc>
              <a:spcPct val="100000"/>
            </a:lnSpc>
          </a:pPr>
          <a:r>
            <a:rPr lang="cs-CZ" sz="11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Ve výzvě IROP na základní školy </a:t>
          </a:r>
          <a:r>
            <a:rPr lang="cs-CZ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bude muset být projekt zaměřen alespoň na jednu z následujících aktivit (typy projektu, které musí být zaškrtnuty v SR MAP): </a:t>
          </a:r>
          <a:endParaRPr/>
        </a:p>
        <a:p>
          <a:pPr>
            <a:lnSpc>
              <a:spcPct val="100000"/>
            </a:lnSpc>
          </a:pPr>
          <a:r>
            <a:rPr lang="cs-CZ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a) odborné učebny s vazbou na podporovanou oblast; </a:t>
          </a:r>
          <a:endParaRPr/>
        </a:p>
        <a:p>
          <a:pPr>
            <a:lnSpc>
              <a:spcPct val="100000"/>
            </a:lnSpc>
          </a:pPr>
          <a:r>
            <a:rPr lang="cs-CZ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b) konektivita; </a:t>
          </a:r>
          <a:endParaRPr/>
        </a:p>
        <a:p>
          <a:pPr>
            <a:lnSpc>
              <a:spcPct val="100000"/>
            </a:lnSpc>
          </a:pPr>
          <a:r>
            <a:rPr lang="cs-CZ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c) budování zázemí družin a školních klubů; </a:t>
          </a:r>
          <a:endParaRPr/>
        </a:p>
        <a:p>
          <a:pPr>
            <a:lnSpc>
              <a:spcPct val="100000"/>
            </a:lnSpc>
          </a:pPr>
          <a:r>
            <a:rPr lang="cs-CZ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d) v případě projektů CLLD rekonstrukce učeben neúplných škol. </a:t>
          </a: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r>
            <a:rPr lang="cs-CZ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r>
            <a:rPr lang="cs-CZ" sz="110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/>
        </a:p>
        <a:p>
          <a:pPr>
            <a:lnSpc>
              <a:spcPct val="100000"/>
            </a:lnSpc>
          </a:pP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showGridLines="0" topLeftCell="A28" zoomScale="75" zoomScaleNormal="75" workbookViewId="0">
      <selection activeCell="B28" sqref="B28"/>
    </sheetView>
  </sheetViews>
  <sheetFormatPr baseColWidth="10" defaultColWidth="8.83203125" defaultRowHeight="15" x14ac:dyDescent="0.2"/>
  <cols>
    <col min="1" max="1" width="21.5"/>
    <col min="2" max="2" width="17.83203125"/>
    <col min="3" max="3" width="18.1640625"/>
    <col min="4" max="1025" width="10.33203125"/>
  </cols>
  <sheetData>
    <row r="1" spans="1:14" ht="21" x14ac:dyDescent="0.25">
      <c r="A1" s="12" t="s">
        <v>0</v>
      </c>
    </row>
    <row r="2" spans="1:14" ht="14.25" customHeight="1" x14ac:dyDescent="0.2"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customHeight="1" x14ac:dyDescent="0.2">
      <c r="A3" s="14" t="s">
        <v>1</v>
      </c>
      <c r="B3" s="15"/>
      <c r="C3" s="15"/>
      <c r="D3" s="16"/>
      <c r="E3" s="16"/>
      <c r="F3" s="16"/>
      <c r="G3" s="16"/>
      <c r="H3" s="16"/>
      <c r="I3" s="16"/>
      <c r="J3" s="13"/>
      <c r="K3" s="13"/>
      <c r="L3" s="13"/>
      <c r="M3" s="13"/>
      <c r="N3" s="13"/>
    </row>
    <row r="4" spans="1:14" ht="14.25" customHeight="1" x14ac:dyDescent="0.2">
      <c r="A4" s="16" t="s">
        <v>2</v>
      </c>
      <c r="B4" s="15"/>
      <c r="C4" s="15"/>
      <c r="D4" s="16"/>
      <c r="E4" s="16"/>
      <c r="F4" s="16"/>
      <c r="G4" s="16"/>
      <c r="H4" s="16"/>
      <c r="I4" s="16"/>
      <c r="J4" s="13"/>
      <c r="K4" s="13"/>
      <c r="L4" s="13"/>
      <c r="M4" s="13"/>
      <c r="N4" s="13"/>
    </row>
    <row r="5" spans="1:14" ht="14.25" customHeight="1" x14ac:dyDescent="0.2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4.25" customHeight="1" x14ac:dyDescent="0.2">
      <c r="A6" s="17" t="s">
        <v>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4.25" customHeight="1" x14ac:dyDescent="0.2">
      <c r="A7" s="13" t="s">
        <v>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4.25" customHeight="1" x14ac:dyDescent="0.2">
      <c r="A8" s="13" t="s">
        <v>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4.25" customHeight="1" x14ac:dyDescent="0.2">
      <c r="A9" s="18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4.25" customHeight="1" x14ac:dyDescent="0.2">
      <c r="A10" s="19" t="s">
        <v>6</v>
      </c>
      <c r="B10" s="20" t="s">
        <v>7</v>
      </c>
      <c r="C10" s="21" t="s">
        <v>8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4.25" customHeight="1" x14ac:dyDescent="0.2">
      <c r="A11" s="22" t="s">
        <v>9</v>
      </c>
      <c r="B11" s="13" t="s">
        <v>10</v>
      </c>
      <c r="C11" s="23" t="s">
        <v>11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4.25" customHeight="1" x14ac:dyDescent="0.2">
      <c r="A12" s="24" t="s">
        <v>12</v>
      </c>
      <c r="B12" s="25" t="s">
        <v>13</v>
      </c>
      <c r="C12" s="26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4.25" customHeight="1" x14ac:dyDescent="0.2">
      <c r="A13" s="24" t="s">
        <v>15</v>
      </c>
      <c r="B13" s="25" t="s">
        <v>13</v>
      </c>
      <c r="C13" s="26" t="s">
        <v>14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4.25" customHeight="1" x14ac:dyDescent="0.2">
      <c r="A14" s="24" t="s">
        <v>16</v>
      </c>
      <c r="B14" s="25" t="s">
        <v>13</v>
      </c>
      <c r="C14" s="26" t="s">
        <v>14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4.25" customHeight="1" x14ac:dyDescent="0.2">
      <c r="A15" s="24" t="s">
        <v>17</v>
      </c>
      <c r="B15" s="25" t="s">
        <v>13</v>
      </c>
      <c r="C15" s="26" t="s">
        <v>14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4.25" customHeight="1" x14ac:dyDescent="0.2">
      <c r="A16" s="24" t="s">
        <v>18</v>
      </c>
      <c r="B16" s="25" t="s">
        <v>13</v>
      </c>
      <c r="C16" s="26" t="s">
        <v>14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4.25" customHeight="1" x14ac:dyDescent="0.2">
      <c r="A17" s="27" t="s">
        <v>19</v>
      </c>
      <c r="B17" s="28" t="s">
        <v>20</v>
      </c>
      <c r="C17" s="29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4.25" customHeight="1" x14ac:dyDescent="0.2">
      <c r="A18" s="27" t="s">
        <v>22</v>
      </c>
      <c r="B18" s="28" t="s">
        <v>20</v>
      </c>
      <c r="C18" s="29" t="s">
        <v>21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4.25" customHeight="1" x14ac:dyDescent="0.2">
      <c r="A19" s="27" t="s">
        <v>23</v>
      </c>
      <c r="B19" s="28" t="s">
        <v>20</v>
      </c>
      <c r="C19" s="29" t="s">
        <v>21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4.25" customHeight="1" x14ac:dyDescent="0.2">
      <c r="A20" s="27" t="s">
        <v>24</v>
      </c>
      <c r="B20" s="28" t="s">
        <v>20</v>
      </c>
      <c r="C20" s="29" t="s">
        <v>21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4.25" customHeight="1" x14ac:dyDescent="0.2">
      <c r="A21" s="27" t="s">
        <v>25</v>
      </c>
      <c r="B21" s="28" t="s">
        <v>20</v>
      </c>
      <c r="C21" s="29" t="s">
        <v>21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4.25" customHeight="1" x14ac:dyDescent="0.2">
      <c r="A22" s="27" t="s">
        <v>26</v>
      </c>
      <c r="B22" s="28" t="s">
        <v>20</v>
      </c>
      <c r="C22" s="29" t="s">
        <v>21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4.25" customHeight="1" x14ac:dyDescent="0.2">
      <c r="A23" s="27" t="s">
        <v>27</v>
      </c>
      <c r="B23" s="28" t="s">
        <v>20</v>
      </c>
      <c r="C23" s="29" t="s">
        <v>21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14.25" customHeight="1" x14ac:dyDescent="0.2">
      <c r="A24" s="30" t="s">
        <v>28</v>
      </c>
      <c r="B24" s="31" t="s">
        <v>20</v>
      </c>
      <c r="C24" s="32" t="s">
        <v>21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4.25" customHeight="1" x14ac:dyDescent="0.2">
      <c r="B25" s="13"/>
      <c r="C25" s="3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2">
      <c r="A26" s="13"/>
    </row>
    <row r="27" spans="1:14" x14ac:dyDescent="0.2">
      <c r="A27" s="17" t="s">
        <v>29</v>
      </c>
    </row>
    <row r="28" spans="1:14" x14ac:dyDescent="0.2">
      <c r="A28" s="13" t="s">
        <v>30</v>
      </c>
    </row>
    <row r="29" spans="1:14" x14ac:dyDescent="0.2">
      <c r="A29" s="13" t="s">
        <v>31</v>
      </c>
    </row>
    <row r="30" spans="1:14" x14ac:dyDescent="0.2">
      <c r="A30" s="13"/>
    </row>
    <row r="31" spans="1:14" ht="130.75" customHeight="1" x14ac:dyDescent="0.2">
      <c r="A31" s="13"/>
    </row>
    <row r="32" spans="1:14" ht="38.25" customHeight="1" x14ac:dyDescent="0.2">
      <c r="A32" s="18"/>
    </row>
    <row r="33" spans="1:12" x14ac:dyDescent="0.2">
      <c r="A33" s="18"/>
    </row>
    <row r="34" spans="1:12" x14ac:dyDescent="0.2">
      <c r="A34" s="34" t="s">
        <v>32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2" x14ac:dyDescent="0.2">
      <c r="A35" s="15" t="s">
        <v>33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7" spans="1:12" x14ac:dyDescent="0.2">
      <c r="A37" s="35" t="s">
        <v>34</v>
      </c>
    </row>
    <row r="38" spans="1:12" x14ac:dyDescent="0.2">
      <c r="A38" t="s">
        <v>35</v>
      </c>
    </row>
    <row r="40" spans="1:12" x14ac:dyDescent="0.2">
      <c r="A40" s="17" t="s">
        <v>36</v>
      </c>
    </row>
    <row r="41" spans="1:12" x14ac:dyDescent="0.2">
      <c r="A41" s="13" t="s">
        <v>37</v>
      </c>
    </row>
    <row r="42" spans="1:12" x14ac:dyDescent="0.2">
      <c r="A42" s="36" t="s">
        <v>38</v>
      </c>
    </row>
  </sheetData>
  <hyperlinks>
    <hyperlink ref="A42" r:id="rId1" xr:uid="{00000000-0004-0000-0000-000000000000}"/>
  </hyperlinks>
  <pageMargins left="0.7" right="0.7" top="0.78749999999999998" bottom="0.78749999999999998" header="0.51180555555555496" footer="0.51180555555555496"/>
  <pageSetup paperSize="9" scale="38" firstPageNumber="0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Q115"/>
  <sheetViews>
    <sheetView topLeftCell="A14" zoomScale="75" zoomScaleNormal="75" workbookViewId="0">
      <selection activeCell="A14" sqref="A1:S1048576"/>
    </sheetView>
  </sheetViews>
  <sheetFormatPr baseColWidth="10" defaultColWidth="8.83203125" defaultRowHeight="15" x14ac:dyDescent="0.2"/>
  <cols>
    <col min="1" max="1" width="8.83203125" style="170"/>
    <col min="2" max="4" width="10.83203125" style="170"/>
    <col min="5" max="6" width="11.6640625" style="170"/>
    <col min="7" max="7" width="25.6640625" style="170"/>
    <col min="8" max="9" width="15.1640625" style="170"/>
    <col min="10" max="10" width="14.1640625" style="170"/>
    <col min="11" max="11" width="53.1640625" style="170"/>
    <col min="12" max="13" width="15.33203125" style="170"/>
    <col min="14" max="15" width="10.83203125" style="170"/>
    <col min="16" max="16" width="16.1640625" style="170"/>
    <col min="17" max="17" width="15.6640625" style="170"/>
    <col min="18" max="18" width="11.83203125" style="170"/>
    <col min="19" max="19" width="10.83203125" style="170"/>
    <col min="20" max="979" width="10.83203125" style="37"/>
    <col min="980" max="1025" width="9"/>
  </cols>
  <sheetData>
    <row r="1" spans="1:19" ht="19" x14ac:dyDescent="0.25">
      <c r="A1" s="172" t="s">
        <v>39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19" ht="26.5" customHeight="1" x14ac:dyDescent="0.2">
      <c r="A2" s="11" t="s">
        <v>40</v>
      </c>
      <c r="B2" s="10" t="s">
        <v>41</v>
      </c>
      <c r="C2" s="10"/>
      <c r="D2" s="10"/>
      <c r="E2" s="10"/>
      <c r="F2" s="10"/>
      <c r="G2" s="11" t="s">
        <v>42</v>
      </c>
      <c r="H2" s="9" t="s">
        <v>43</v>
      </c>
      <c r="I2" s="8" t="s">
        <v>44</v>
      </c>
      <c r="J2" s="11" t="s">
        <v>45</v>
      </c>
      <c r="K2" s="11" t="s">
        <v>46</v>
      </c>
      <c r="L2" s="173" t="s">
        <v>47</v>
      </c>
      <c r="M2" s="173"/>
      <c r="N2" s="7" t="s">
        <v>48</v>
      </c>
      <c r="O2" s="7"/>
      <c r="P2" s="6" t="s">
        <v>49</v>
      </c>
      <c r="Q2" s="6"/>
      <c r="R2" s="5" t="s">
        <v>50</v>
      </c>
      <c r="S2" s="5"/>
    </row>
    <row r="3" spans="1:19" ht="90" x14ac:dyDescent="0.2">
      <c r="A3" s="11"/>
      <c r="B3" s="38" t="s">
        <v>51</v>
      </c>
      <c r="C3" s="39" t="s">
        <v>52</v>
      </c>
      <c r="D3" s="39" t="s">
        <v>53</v>
      </c>
      <c r="E3" s="39" t="s">
        <v>54</v>
      </c>
      <c r="F3" s="40" t="s">
        <v>55</v>
      </c>
      <c r="G3" s="11"/>
      <c r="H3" s="9"/>
      <c r="I3" s="8"/>
      <c r="J3" s="11"/>
      <c r="K3" s="11"/>
      <c r="L3" s="41" t="s">
        <v>56</v>
      </c>
      <c r="M3" s="42" t="s">
        <v>57</v>
      </c>
      <c r="N3" s="43" t="s">
        <v>58</v>
      </c>
      <c r="O3" s="44" t="s">
        <v>59</v>
      </c>
      <c r="P3" s="45" t="s">
        <v>60</v>
      </c>
      <c r="Q3" s="46" t="s">
        <v>61</v>
      </c>
      <c r="R3" s="47" t="s">
        <v>62</v>
      </c>
      <c r="S3" s="44" t="s">
        <v>63</v>
      </c>
    </row>
    <row r="4" spans="1:19" ht="32" x14ac:dyDescent="0.2">
      <c r="A4" s="174">
        <v>1</v>
      </c>
      <c r="B4" s="175" t="s">
        <v>64</v>
      </c>
      <c r="C4" s="176" t="s">
        <v>65</v>
      </c>
      <c r="D4" s="176">
        <v>75000083</v>
      </c>
      <c r="E4" s="176">
        <v>150012195</v>
      </c>
      <c r="F4" s="63">
        <v>650012160</v>
      </c>
      <c r="G4" s="52" t="s">
        <v>66</v>
      </c>
      <c r="H4" s="52" t="s">
        <v>67</v>
      </c>
      <c r="I4" s="52" t="s">
        <v>68</v>
      </c>
      <c r="J4" s="52" t="s">
        <v>65</v>
      </c>
      <c r="K4" s="52" t="s">
        <v>69</v>
      </c>
      <c r="L4" s="177">
        <v>5000000</v>
      </c>
      <c r="M4" s="178">
        <f>L4/100*70</f>
        <v>3500000</v>
      </c>
      <c r="N4" s="175">
        <v>2022</v>
      </c>
      <c r="O4" s="63">
        <v>2027</v>
      </c>
      <c r="P4" s="179"/>
      <c r="Q4" s="180"/>
      <c r="R4" s="180"/>
      <c r="S4" s="181" t="s">
        <v>70</v>
      </c>
    </row>
    <row r="5" spans="1:19" ht="19" x14ac:dyDescent="0.25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</row>
    <row r="6" spans="1:19" ht="26.5" customHeight="1" x14ac:dyDescent="0.2">
      <c r="A6" s="11" t="s">
        <v>40</v>
      </c>
      <c r="B6" s="10" t="s">
        <v>41</v>
      </c>
      <c r="C6" s="10"/>
      <c r="D6" s="10"/>
      <c r="E6" s="10"/>
      <c r="F6" s="10"/>
      <c r="G6" s="11" t="s">
        <v>42</v>
      </c>
      <c r="H6" s="9" t="s">
        <v>43</v>
      </c>
      <c r="I6" s="8" t="s">
        <v>44</v>
      </c>
      <c r="J6" s="11" t="s">
        <v>45</v>
      </c>
      <c r="K6" s="11" t="s">
        <v>46</v>
      </c>
      <c r="L6" s="173" t="s">
        <v>47</v>
      </c>
      <c r="M6" s="173"/>
      <c r="N6" s="7" t="s">
        <v>48</v>
      </c>
      <c r="O6" s="7"/>
      <c r="P6" s="6" t="s">
        <v>49</v>
      </c>
      <c r="Q6" s="6"/>
      <c r="R6" s="5" t="s">
        <v>50</v>
      </c>
      <c r="S6" s="5"/>
    </row>
    <row r="7" spans="1:19" ht="90" x14ac:dyDescent="0.2">
      <c r="A7" s="11"/>
      <c r="B7" s="38" t="s">
        <v>51</v>
      </c>
      <c r="C7" s="39" t="s">
        <v>52</v>
      </c>
      <c r="D7" s="39" t="s">
        <v>53</v>
      </c>
      <c r="E7" s="39" t="s">
        <v>54</v>
      </c>
      <c r="F7" s="40" t="s">
        <v>55</v>
      </c>
      <c r="G7" s="11"/>
      <c r="H7" s="9"/>
      <c r="I7" s="8"/>
      <c r="J7" s="11"/>
      <c r="K7" s="11"/>
      <c r="L7" s="41" t="s">
        <v>56</v>
      </c>
      <c r="M7" s="42" t="s">
        <v>57</v>
      </c>
      <c r="N7" s="43" t="s">
        <v>58</v>
      </c>
      <c r="O7" s="44" t="s">
        <v>59</v>
      </c>
      <c r="P7" s="45" t="s">
        <v>60</v>
      </c>
      <c r="Q7" s="46" t="s">
        <v>61</v>
      </c>
      <c r="R7" s="47" t="s">
        <v>62</v>
      </c>
      <c r="S7" s="44" t="s">
        <v>63</v>
      </c>
    </row>
    <row r="8" spans="1:19" ht="32" x14ac:dyDescent="0.2">
      <c r="A8" s="174">
        <v>1</v>
      </c>
      <c r="B8" s="175" t="s">
        <v>71</v>
      </c>
      <c r="C8" s="176" t="s">
        <v>72</v>
      </c>
      <c r="D8" s="176">
        <v>71001263</v>
      </c>
      <c r="E8" s="176">
        <v>107532972</v>
      </c>
      <c r="F8" s="63">
        <v>600061256</v>
      </c>
      <c r="G8" s="52" t="s">
        <v>73</v>
      </c>
      <c r="H8" s="52" t="s">
        <v>67</v>
      </c>
      <c r="I8" s="52" t="s">
        <v>68</v>
      </c>
      <c r="J8" s="52" t="s">
        <v>72</v>
      </c>
      <c r="K8" s="52" t="s">
        <v>73</v>
      </c>
      <c r="L8" s="177">
        <v>800000</v>
      </c>
      <c r="M8" s="178">
        <f>L8/100*70</f>
        <v>560000</v>
      </c>
      <c r="N8" s="175">
        <v>2022</v>
      </c>
      <c r="O8" s="63">
        <v>2027</v>
      </c>
      <c r="P8" s="179"/>
      <c r="Q8" s="181"/>
      <c r="R8" s="174" t="s">
        <v>74</v>
      </c>
      <c r="S8" s="174" t="s">
        <v>70</v>
      </c>
    </row>
    <row r="9" spans="1:19" ht="19" x14ac:dyDescent="0.25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</row>
    <row r="10" spans="1:19" ht="27.25" customHeight="1" x14ac:dyDescent="0.2">
      <c r="A10" s="11" t="s">
        <v>40</v>
      </c>
      <c r="B10" s="10" t="s">
        <v>41</v>
      </c>
      <c r="C10" s="10"/>
      <c r="D10" s="10"/>
      <c r="E10" s="10"/>
      <c r="F10" s="10"/>
      <c r="G10" s="11" t="s">
        <v>42</v>
      </c>
      <c r="H10" s="9" t="s">
        <v>43</v>
      </c>
      <c r="I10" s="8" t="s">
        <v>44</v>
      </c>
      <c r="J10" s="11" t="s">
        <v>45</v>
      </c>
      <c r="K10" s="11" t="s">
        <v>46</v>
      </c>
      <c r="L10" s="173" t="s">
        <v>47</v>
      </c>
      <c r="M10" s="173"/>
      <c r="N10" s="7" t="s">
        <v>48</v>
      </c>
      <c r="O10" s="7"/>
      <c r="P10" s="6" t="s">
        <v>49</v>
      </c>
      <c r="Q10" s="6"/>
      <c r="R10" s="5" t="s">
        <v>50</v>
      </c>
      <c r="S10" s="5"/>
    </row>
    <row r="11" spans="1:19" ht="90" x14ac:dyDescent="0.2">
      <c r="A11" s="11"/>
      <c r="B11" s="38" t="s">
        <v>51</v>
      </c>
      <c r="C11" s="39" t="s">
        <v>52</v>
      </c>
      <c r="D11" s="39" t="s">
        <v>53</v>
      </c>
      <c r="E11" s="39" t="s">
        <v>54</v>
      </c>
      <c r="F11" s="40" t="s">
        <v>55</v>
      </c>
      <c r="G11" s="11"/>
      <c r="H11" s="9"/>
      <c r="I11" s="8"/>
      <c r="J11" s="11"/>
      <c r="K11" s="11"/>
      <c r="L11" s="41" t="s">
        <v>56</v>
      </c>
      <c r="M11" s="42" t="s">
        <v>57</v>
      </c>
      <c r="N11" s="43" t="s">
        <v>58</v>
      </c>
      <c r="O11" s="44" t="s">
        <v>59</v>
      </c>
      <c r="P11" s="45" t="s">
        <v>60</v>
      </c>
      <c r="Q11" s="46" t="s">
        <v>61</v>
      </c>
      <c r="R11" s="47" t="s">
        <v>62</v>
      </c>
      <c r="S11" s="44" t="s">
        <v>63</v>
      </c>
    </row>
    <row r="12" spans="1:19" ht="64" x14ac:dyDescent="0.2">
      <c r="A12" s="182">
        <v>1</v>
      </c>
      <c r="B12" s="183" t="s">
        <v>75</v>
      </c>
      <c r="C12" s="184" t="s">
        <v>76</v>
      </c>
      <c r="D12" s="184">
        <v>75000962</v>
      </c>
      <c r="E12" s="184">
        <v>107533553</v>
      </c>
      <c r="F12" s="61">
        <v>600061191</v>
      </c>
      <c r="G12" s="162" t="s">
        <v>77</v>
      </c>
      <c r="H12" s="162" t="s">
        <v>67</v>
      </c>
      <c r="I12" s="162" t="s">
        <v>68</v>
      </c>
      <c r="J12" s="162" t="s">
        <v>76</v>
      </c>
      <c r="K12" s="162" t="s">
        <v>78</v>
      </c>
      <c r="L12" s="185">
        <v>500000</v>
      </c>
      <c r="M12" s="186">
        <f t="shared" ref="M12:M17" si="0">L12/100*70</f>
        <v>350000</v>
      </c>
      <c r="N12" s="183">
        <v>2022</v>
      </c>
      <c r="O12" s="61">
        <v>2027</v>
      </c>
      <c r="P12" s="187"/>
      <c r="Q12" s="188"/>
      <c r="R12" s="182" t="s">
        <v>74</v>
      </c>
      <c r="S12" s="182" t="s">
        <v>70</v>
      </c>
    </row>
    <row r="13" spans="1:19" ht="64" x14ac:dyDescent="0.2">
      <c r="A13" s="189">
        <v>2</v>
      </c>
      <c r="B13" s="183" t="s">
        <v>75</v>
      </c>
      <c r="C13" s="184" t="s">
        <v>76</v>
      </c>
      <c r="D13" s="184">
        <v>75000962</v>
      </c>
      <c r="E13" s="184">
        <v>107533553</v>
      </c>
      <c r="F13" s="61">
        <v>600061191</v>
      </c>
      <c r="G13" s="163" t="s">
        <v>79</v>
      </c>
      <c r="H13" s="162" t="s">
        <v>67</v>
      </c>
      <c r="I13" s="162" t="s">
        <v>68</v>
      </c>
      <c r="J13" s="162" t="s">
        <v>76</v>
      </c>
      <c r="K13" s="163" t="s">
        <v>80</v>
      </c>
      <c r="L13" s="190">
        <v>1000000</v>
      </c>
      <c r="M13" s="186">
        <f t="shared" si="0"/>
        <v>700000</v>
      </c>
      <c r="N13" s="183">
        <v>2022</v>
      </c>
      <c r="O13" s="61">
        <v>2027</v>
      </c>
      <c r="P13" s="187"/>
      <c r="Q13" s="188"/>
      <c r="R13" s="182" t="s">
        <v>74</v>
      </c>
      <c r="S13" s="182" t="s">
        <v>70</v>
      </c>
    </row>
    <row r="14" spans="1:19" ht="64" x14ac:dyDescent="0.2">
      <c r="A14" s="189">
        <v>3</v>
      </c>
      <c r="B14" s="183" t="s">
        <v>75</v>
      </c>
      <c r="C14" s="184" t="s">
        <v>76</v>
      </c>
      <c r="D14" s="184">
        <v>75000962</v>
      </c>
      <c r="E14" s="184">
        <v>107533553</v>
      </c>
      <c r="F14" s="61">
        <v>600061191</v>
      </c>
      <c r="G14" s="163" t="s">
        <v>81</v>
      </c>
      <c r="H14" s="162" t="s">
        <v>67</v>
      </c>
      <c r="I14" s="162" t="s">
        <v>68</v>
      </c>
      <c r="J14" s="162" t="s">
        <v>76</v>
      </c>
      <c r="K14" s="163" t="s">
        <v>81</v>
      </c>
      <c r="L14" s="190">
        <v>500000</v>
      </c>
      <c r="M14" s="186">
        <f t="shared" si="0"/>
        <v>350000</v>
      </c>
      <c r="N14" s="183">
        <v>2022</v>
      </c>
      <c r="O14" s="61">
        <v>2027</v>
      </c>
      <c r="P14" s="187"/>
      <c r="Q14" s="188"/>
      <c r="R14" s="182" t="s">
        <v>74</v>
      </c>
      <c r="S14" s="182" t="s">
        <v>70</v>
      </c>
    </row>
    <row r="15" spans="1:19" ht="64" x14ac:dyDescent="0.2">
      <c r="A15" s="191">
        <v>4</v>
      </c>
      <c r="B15" s="183" t="s">
        <v>75</v>
      </c>
      <c r="C15" s="184" t="s">
        <v>76</v>
      </c>
      <c r="D15" s="184">
        <v>75000962</v>
      </c>
      <c r="E15" s="184">
        <v>107533553</v>
      </c>
      <c r="F15" s="61">
        <v>600061191</v>
      </c>
      <c r="G15" s="163" t="s">
        <v>82</v>
      </c>
      <c r="H15" s="162" t="s">
        <v>67</v>
      </c>
      <c r="I15" s="162" t="s">
        <v>68</v>
      </c>
      <c r="J15" s="162" t="s">
        <v>76</v>
      </c>
      <c r="K15" s="163" t="s">
        <v>83</v>
      </c>
      <c r="L15" s="192">
        <v>500000</v>
      </c>
      <c r="M15" s="186">
        <f t="shared" si="0"/>
        <v>350000</v>
      </c>
      <c r="N15" s="183">
        <v>2022</v>
      </c>
      <c r="O15" s="61">
        <v>2027</v>
      </c>
      <c r="P15" s="187"/>
      <c r="Q15" s="188"/>
      <c r="R15" s="182" t="s">
        <v>74</v>
      </c>
      <c r="S15" s="182" t="s">
        <v>70</v>
      </c>
    </row>
    <row r="16" spans="1:19" ht="64" x14ac:dyDescent="0.2">
      <c r="A16" s="191">
        <v>5</v>
      </c>
      <c r="B16" s="183" t="s">
        <v>75</v>
      </c>
      <c r="C16" s="184" t="s">
        <v>76</v>
      </c>
      <c r="D16" s="184">
        <v>75000962</v>
      </c>
      <c r="E16" s="184">
        <v>107533553</v>
      </c>
      <c r="F16" s="61">
        <v>600061191</v>
      </c>
      <c r="G16" s="164" t="s">
        <v>84</v>
      </c>
      <c r="H16" s="162" t="s">
        <v>67</v>
      </c>
      <c r="I16" s="162" t="s">
        <v>68</v>
      </c>
      <c r="J16" s="162" t="s">
        <v>76</v>
      </c>
      <c r="K16" s="164" t="s">
        <v>85</v>
      </c>
      <c r="L16" s="192">
        <v>400000</v>
      </c>
      <c r="M16" s="186">
        <f t="shared" si="0"/>
        <v>280000</v>
      </c>
      <c r="N16" s="183">
        <v>2022</v>
      </c>
      <c r="O16" s="61">
        <v>2027</v>
      </c>
      <c r="P16" s="187"/>
      <c r="Q16" s="188"/>
      <c r="R16" s="182" t="s">
        <v>74</v>
      </c>
      <c r="S16" s="182" t="s">
        <v>70</v>
      </c>
    </row>
    <row r="17" spans="1:19" ht="64" x14ac:dyDescent="0.2">
      <c r="A17" s="193">
        <v>6</v>
      </c>
      <c r="B17" s="183" t="s">
        <v>75</v>
      </c>
      <c r="C17" s="184" t="s">
        <v>76</v>
      </c>
      <c r="D17" s="184">
        <v>75000962</v>
      </c>
      <c r="E17" s="184">
        <v>107533553</v>
      </c>
      <c r="F17" s="61">
        <v>600061191</v>
      </c>
      <c r="G17" s="165" t="s">
        <v>86</v>
      </c>
      <c r="H17" s="162" t="s">
        <v>67</v>
      </c>
      <c r="I17" s="162" t="s">
        <v>68</v>
      </c>
      <c r="J17" s="162" t="s">
        <v>76</v>
      </c>
      <c r="K17" s="165" t="s">
        <v>86</v>
      </c>
      <c r="L17" s="194">
        <v>500000</v>
      </c>
      <c r="M17" s="186">
        <f t="shared" si="0"/>
        <v>350000</v>
      </c>
      <c r="N17" s="183">
        <v>2022</v>
      </c>
      <c r="O17" s="61">
        <v>2027</v>
      </c>
      <c r="P17" s="187"/>
      <c r="Q17" s="188"/>
      <c r="R17" s="182" t="s">
        <v>74</v>
      </c>
      <c r="S17" s="182" t="s">
        <v>70</v>
      </c>
    </row>
    <row r="18" spans="1:19" x14ac:dyDescent="0.2">
      <c r="A18" s="193"/>
      <c r="B18" s="183"/>
      <c r="C18" s="184"/>
      <c r="D18" s="184"/>
      <c r="E18" s="184"/>
      <c r="F18" s="61"/>
      <c r="G18" s="165"/>
      <c r="H18" s="162"/>
      <c r="I18" s="162"/>
      <c r="J18" s="162"/>
      <c r="K18" s="165"/>
      <c r="L18" s="194"/>
      <c r="M18" s="186"/>
      <c r="N18" s="183"/>
      <c r="O18" s="61"/>
      <c r="P18" s="187"/>
      <c r="Q18" s="188"/>
      <c r="R18" s="182"/>
      <c r="S18" s="182"/>
    </row>
    <row r="19" spans="1:19" ht="29.25" customHeight="1" x14ac:dyDescent="0.2">
      <c r="A19" s="4" t="s">
        <v>40</v>
      </c>
      <c r="B19" s="3" t="s">
        <v>41</v>
      </c>
      <c r="C19" s="3"/>
      <c r="D19" s="3"/>
      <c r="E19" s="3"/>
      <c r="F19" s="3"/>
      <c r="G19" s="2" t="s">
        <v>42</v>
      </c>
      <c r="H19" s="1" t="s">
        <v>43</v>
      </c>
      <c r="I19" s="106" t="s">
        <v>44</v>
      </c>
      <c r="J19" s="107" t="s">
        <v>45</v>
      </c>
      <c r="K19" s="108" t="s">
        <v>46</v>
      </c>
      <c r="L19" s="195" t="s">
        <v>87</v>
      </c>
      <c r="M19" s="195"/>
      <c r="N19" s="109" t="s">
        <v>48</v>
      </c>
      <c r="O19" s="109"/>
      <c r="P19" s="110" t="s">
        <v>49</v>
      </c>
      <c r="Q19" s="110"/>
      <c r="R19" s="110" t="s">
        <v>50</v>
      </c>
      <c r="S19" s="110"/>
    </row>
    <row r="20" spans="1:19" ht="15" customHeight="1" x14ac:dyDescent="0.2">
      <c r="A20" s="4"/>
      <c r="B20" s="2" t="s">
        <v>51</v>
      </c>
      <c r="C20" s="111" t="s">
        <v>52</v>
      </c>
      <c r="D20" s="111" t="s">
        <v>53</v>
      </c>
      <c r="E20" s="111" t="s">
        <v>54</v>
      </c>
      <c r="F20" s="112" t="s">
        <v>55</v>
      </c>
      <c r="G20" s="2"/>
      <c r="H20" s="1"/>
      <c r="I20" s="106"/>
      <c r="J20" s="107"/>
      <c r="K20" s="108"/>
      <c r="L20" s="113" t="s">
        <v>56</v>
      </c>
      <c r="M20" s="114" t="s">
        <v>57</v>
      </c>
      <c r="N20" s="115" t="s">
        <v>58</v>
      </c>
      <c r="O20" s="116" t="s">
        <v>59</v>
      </c>
      <c r="P20" s="110"/>
      <c r="Q20" s="110"/>
      <c r="R20" s="110"/>
      <c r="S20" s="110"/>
    </row>
    <row r="21" spans="1:19" ht="80.25" customHeight="1" x14ac:dyDescent="0.2">
      <c r="A21" s="4"/>
      <c r="B21" s="2"/>
      <c r="C21" s="111"/>
      <c r="D21" s="111"/>
      <c r="E21" s="111"/>
      <c r="F21" s="112"/>
      <c r="G21" s="2"/>
      <c r="H21" s="1"/>
      <c r="I21" s="106"/>
      <c r="J21" s="107"/>
      <c r="K21" s="108"/>
      <c r="L21" s="113"/>
      <c r="M21" s="114"/>
      <c r="N21" s="115"/>
      <c r="O21" s="116"/>
      <c r="P21" s="48" t="s">
        <v>60</v>
      </c>
      <c r="Q21" s="49" t="s">
        <v>61</v>
      </c>
      <c r="R21" s="50" t="s">
        <v>62</v>
      </c>
      <c r="S21" s="51" t="s">
        <v>63</v>
      </c>
    </row>
    <row r="22" spans="1:19" ht="15" customHeight="1" x14ac:dyDescent="0.2">
      <c r="A22" s="174">
        <v>1</v>
      </c>
      <c r="B22" s="175" t="s">
        <v>88</v>
      </c>
      <c r="C22" s="176" t="s">
        <v>89</v>
      </c>
      <c r="D22" s="176">
        <v>62540106</v>
      </c>
      <c r="E22" s="176">
        <v>114500495</v>
      </c>
      <c r="F22" s="63">
        <v>600061337</v>
      </c>
      <c r="G22" s="52" t="s">
        <v>90</v>
      </c>
      <c r="H22" s="52" t="s">
        <v>67</v>
      </c>
      <c r="I22" s="52" t="s">
        <v>68</v>
      </c>
      <c r="J22" s="52" t="s">
        <v>89</v>
      </c>
      <c r="K22" s="52" t="s">
        <v>91</v>
      </c>
      <c r="L22" s="177">
        <v>2000000</v>
      </c>
      <c r="M22" s="178">
        <f t="shared" ref="M22:M27" si="1">L22/100*70</f>
        <v>1400000</v>
      </c>
      <c r="N22" s="175">
        <v>2023</v>
      </c>
      <c r="O22" s="63">
        <v>2025</v>
      </c>
      <c r="P22" s="179"/>
      <c r="Q22" s="180"/>
      <c r="R22" s="180" t="s">
        <v>92</v>
      </c>
      <c r="S22" s="196" t="s">
        <v>70</v>
      </c>
    </row>
    <row r="23" spans="1:19" ht="80" x14ac:dyDescent="0.2">
      <c r="A23" s="197">
        <v>2</v>
      </c>
      <c r="B23" s="175" t="s">
        <v>88</v>
      </c>
      <c r="C23" s="176" t="s">
        <v>89</v>
      </c>
      <c r="D23" s="176">
        <v>62540106</v>
      </c>
      <c r="E23" s="176">
        <v>114500495</v>
      </c>
      <c r="F23" s="63">
        <v>600061337</v>
      </c>
      <c r="G23" s="53" t="s">
        <v>93</v>
      </c>
      <c r="H23" s="52" t="s">
        <v>67</v>
      </c>
      <c r="I23" s="52" t="s">
        <v>68</v>
      </c>
      <c r="J23" s="52" t="s">
        <v>89</v>
      </c>
      <c r="K23" s="53" t="s">
        <v>94</v>
      </c>
      <c r="L23" s="198">
        <v>750000</v>
      </c>
      <c r="M23" s="178">
        <f t="shared" si="1"/>
        <v>525000</v>
      </c>
      <c r="N23" s="175">
        <v>2023</v>
      </c>
      <c r="O23" s="63">
        <v>2027</v>
      </c>
      <c r="P23" s="199"/>
      <c r="Q23" s="200"/>
      <c r="R23" s="200" t="s">
        <v>74</v>
      </c>
      <c r="S23" s="201" t="s">
        <v>70</v>
      </c>
    </row>
    <row r="24" spans="1:19" ht="80" x14ac:dyDescent="0.2">
      <c r="A24" s="197">
        <v>3</v>
      </c>
      <c r="B24" s="175" t="s">
        <v>88</v>
      </c>
      <c r="C24" s="176" t="s">
        <v>89</v>
      </c>
      <c r="D24" s="176">
        <v>62540106</v>
      </c>
      <c r="E24" s="176">
        <v>114500495</v>
      </c>
      <c r="F24" s="63">
        <v>600061337</v>
      </c>
      <c r="G24" s="53" t="s">
        <v>95</v>
      </c>
      <c r="H24" s="52" t="s">
        <v>67</v>
      </c>
      <c r="I24" s="52" t="s">
        <v>68</v>
      </c>
      <c r="J24" s="52" t="s">
        <v>89</v>
      </c>
      <c r="K24" s="53" t="s">
        <v>96</v>
      </c>
      <c r="L24" s="198">
        <v>37000000</v>
      </c>
      <c r="M24" s="178">
        <f t="shared" si="1"/>
        <v>25900000</v>
      </c>
      <c r="N24" s="175">
        <v>2024</v>
      </c>
      <c r="O24" s="63">
        <v>2027</v>
      </c>
      <c r="P24" s="199" t="s">
        <v>74</v>
      </c>
      <c r="Q24" s="200" t="s">
        <v>74</v>
      </c>
      <c r="R24" s="200" t="s">
        <v>74</v>
      </c>
      <c r="S24" s="201" t="s">
        <v>70</v>
      </c>
    </row>
    <row r="25" spans="1:19" ht="80" x14ac:dyDescent="0.2">
      <c r="A25" s="197">
        <v>4</v>
      </c>
      <c r="B25" s="175" t="s">
        <v>88</v>
      </c>
      <c r="C25" s="176" t="s">
        <v>89</v>
      </c>
      <c r="D25" s="176">
        <v>62540106</v>
      </c>
      <c r="E25" s="176">
        <v>114500495</v>
      </c>
      <c r="F25" s="63">
        <v>600061337</v>
      </c>
      <c r="G25" s="54" t="s">
        <v>97</v>
      </c>
      <c r="H25" s="52" t="s">
        <v>67</v>
      </c>
      <c r="I25" s="52" t="s">
        <v>68</v>
      </c>
      <c r="J25" s="52" t="s">
        <v>89</v>
      </c>
      <c r="K25" s="54" t="s">
        <v>98</v>
      </c>
      <c r="L25" s="202">
        <v>1500000</v>
      </c>
      <c r="M25" s="178">
        <f t="shared" si="1"/>
        <v>1050000</v>
      </c>
      <c r="N25" s="175">
        <v>2023</v>
      </c>
      <c r="O25" s="63">
        <v>2027</v>
      </c>
      <c r="P25" s="203"/>
      <c r="Q25" s="204"/>
      <c r="R25" s="204" t="s">
        <v>74</v>
      </c>
      <c r="S25" s="205" t="s">
        <v>70</v>
      </c>
    </row>
    <row r="26" spans="1:19" ht="80" x14ac:dyDescent="0.2">
      <c r="A26" s="174">
        <v>5</v>
      </c>
      <c r="B26" s="175" t="s">
        <v>88</v>
      </c>
      <c r="C26" s="176" t="s">
        <v>89</v>
      </c>
      <c r="D26" s="176">
        <v>62540106</v>
      </c>
      <c r="E26" s="176">
        <v>114500495</v>
      </c>
      <c r="F26" s="63">
        <v>600061337</v>
      </c>
      <c r="G26" s="54" t="s">
        <v>99</v>
      </c>
      <c r="H26" s="52" t="s">
        <v>67</v>
      </c>
      <c r="I26" s="52" t="s">
        <v>68</v>
      </c>
      <c r="J26" s="52" t="s">
        <v>89</v>
      </c>
      <c r="K26" s="54" t="s">
        <v>100</v>
      </c>
      <c r="L26" s="202">
        <v>3500000</v>
      </c>
      <c r="M26" s="178">
        <f t="shared" si="1"/>
        <v>2450000</v>
      </c>
      <c r="N26" s="175">
        <v>2023</v>
      </c>
      <c r="O26" s="63">
        <v>2027</v>
      </c>
      <c r="P26" s="203"/>
      <c r="Q26" s="204"/>
      <c r="R26" s="204" t="s">
        <v>74</v>
      </c>
      <c r="S26" s="205" t="s">
        <v>70</v>
      </c>
    </row>
    <row r="27" spans="1:19" ht="80" x14ac:dyDescent="0.2">
      <c r="A27" s="197">
        <v>6</v>
      </c>
      <c r="B27" s="175" t="s">
        <v>88</v>
      </c>
      <c r="C27" s="176" t="s">
        <v>89</v>
      </c>
      <c r="D27" s="176">
        <v>62540106</v>
      </c>
      <c r="E27" s="176">
        <v>114500495</v>
      </c>
      <c r="F27" s="63">
        <v>600061337</v>
      </c>
      <c r="G27" s="54" t="s">
        <v>101</v>
      </c>
      <c r="H27" s="52" t="s">
        <v>67</v>
      </c>
      <c r="I27" s="52" t="s">
        <v>68</v>
      </c>
      <c r="J27" s="52" t="s">
        <v>89</v>
      </c>
      <c r="K27" s="54" t="s">
        <v>102</v>
      </c>
      <c r="L27" s="202">
        <v>2000000</v>
      </c>
      <c r="M27" s="178">
        <f t="shared" si="1"/>
        <v>1400000</v>
      </c>
      <c r="N27" s="175">
        <v>2024</v>
      </c>
      <c r="O27" s="63">
        <v>2027</v>
      </c>
      <c r="P27" s="203"/>
      <c r="Q27" s="204"/>
      <c r="R27" s="204" t="s">
        <v>74</v>
      </c>
      <c r="S27" s="205" t="s">
        <v>70</v>
      </c>
    </row>
    <row r="28" spans="1:19" x14ac:dyDescent="0.2">
      <c r="A28" s="166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</row>
    <row r="29" spans="1:19" ht="27.25" customHeight="1" x14ac:dyDescent="0.2">
      <c r="A29" s="4" t="s">
        <v>40</v>
      </c>
      <c r="B29" s="117" t="s">
        <v>41</v>
      </c>
      <c r="C29" s="117"/>
      <c r="D29" s="117"/>
      <c r="E29" s="117"/>
      <c r="F29" s="117"/>
      <c r="G29" s="4" t="s">
        <v>42</v>
      </c>
      <c r="H29" s="118" t="s">
        <v>43</v>
      </c>
      <c r="I29" s="119" t="s">
        <v>44</v>
      </c>
      <c r="J29" s="4" t="s">
        <v>45</v>
      </c>
      <c r="K29" s="4" t="s">
        <v>46</v>
      </c>
      <c r="L29" s="206" t="s">
        <v>47</v>
      </c>
      <c r="M29" s="206"/>
      <c r="N29" s="120" t="s">
        <v>48</v>
      </c>
      <c r="O29" s="120"/>
      <c r="P29" s="121" t="s">
        <v>49</v>
      </c>
      <c r="Q29" s="121"/>
      <c r="R29" s="122" t="s">
        <v>50</v>
      </c>
      <c r="S29" s="122"/>
    </row>
    <row r="30" spans="1:19" ht="90" x14ac:dyDescent="0.2">
      <c r="A30" s="4"/>
      <c r="B30" s="55" t="s">
        <v>51</v>
      </c>
      <c r="C30" s="56" t="s">
        <v>52</v>
      </c>
      <c r="D30" s="56" t="s">
        <v>53</v>
      </c>
      <c r="E30" s="56" t="s">
        <v>54</v>
      </c>
      <c r="F30" s="57" t="s">
        <v>55</v>
      </c>
      <c r="G30" s="4"/>
      <c r="H30" s="118"/>
      <c r="I30" s="119"/>
      <c r="J30" s="4"/>
      <c r="K30" s="4"/>
      <c r="L30" s="58" t="s">
        <v>56</v>
      </c>
      <c r="M30" s="59" t="s">
        <v>57</v>
      </c>
      <c r="N30" s="60" t="s">
        <v>58</v>
      </c>
      <c r="O30" s="51" t="s">
        <v>59</v>
      </c>
      <c r="P30" s="48" t="s">
        <v>60</v>
      </c>
      <c r="Q30" s="49" t="s">
        <v>61</v>
      </c>
      <c r="R30" s="50" t="s">
        <v>62</v>
      </c>
      <c r="S30" s="51" t="s">
        <v>63</v>
      </c>
    </row>
    <row r="31" spans="1:19" ht="48" x14ac:dyDescent="0.2">
      <c r="A31" s="182">
        <v>1</v>
      </c>
      <c r="B31" s="183" t="s">
        <v>103</v>
      </c>
      <c r="C31" s="184" t="s">
        <v>104</v>
      </c>
      <c r="D31" s="184">
        <v>71342222</v>
      </c>
      <c r="E31" s="184">
        <v>181036339</v>
      </c>
      <c r="F31" s="61">
        <v>691004137</v>
      </c>
      <c r="G31" s="162" t="s">
        <v>105</v>
      </c>
      <c r="H31" s="162" t="s">
        <v>67</v>
      </c>
      <c r="I31" s="162" t="s">
        <v>68</v>
      </c>
      <c r="J31" s="162" t="s">
        <v>106</v>
      </c>
      <c r="K31" s="162" t="s">
        <v>105</v>
      </c>
      <c r="L31" s="185">
        <v>1000000</v>
      </c>
      <c r="M31" s="186">
        <f>L31/100*70</f>
        <v>700000</v>
      </c>
      <c r="N31" s="183">
        <v>2022</v>
      </c>
      <c r="O31" s="61">
        <v>2027</v>
      </c>
      <c r="P31" s="187" t="s">
        <v>74</v>
      </c>
      <c r="Q31" s="188"/>
      <c r="R31" s="182" t="s">
        <v>74</v>
      </c>
      <c r="S31" s="182" t="s">
        <v>70</v>
      </c>
    </row>
    <row r="32" spans="1:19" ht="48" x14ac:dyDescent="0.2">
      <c r="A32" s="189">
        <v>2</v>
      </c>
      <c r="B32" s="183" t="s">
        <v>103</v>
      </c>
      <c r="C32" s="184" t="s">
        <v>104</v>
      </c>
      <c r="D32" s="184">
        <v>71342222</v>
      </c>
      <c r="E32" s="184">
        <v>181036339</v>
      </c>
      <c r="F32" s="61">
        <v>691004137</v>
      </c>
      <c r="G32" s="163" t="s">
        <v>107</v>
      </c>
      <c r="H32" s="162" t="s">
        <v>67</v>
      </c>
      <c r="I32" s="162" t="s">
        <v>68</v>
      </c>
      <c r="J32" s="162" t="s">
        <v>106</v>
      </c>
      <c r="K32" s="163" t="s">
        <v>107</v>
      </c>
      <c r="L32" s="190">
        <v>300000</v>
      </c>
      <c r="M32" s="186">
        <f>L32/100*70</f>
        <v>210000</v>
      </c>
      <c r="N32" s="183">
        <v>2022</v>
      </c>
      <c r="O32" s="61">
        <v>2027</v>
      </c>
      <c r="P32" s="207"/>
      <c r="Q32" s="208"/>
      <c r="R32" s="189" t="s">
        <v>74</v>
      </c>
      <c r="S32" s="189" t="s">
        <v>70</v>
      </c>
    </row>
    <row r="33" spans="1:19" ht="48" x14ac:dyDescent="0.2">
      <c r="A33" s="189">
        <v>3</v>
      </c>
      <c r="B33" s="183" t="s">
        <v>103</v>
      </c>
      <c r="C33" s="184" t="s">
        <v>104</v>
      </c>
      <c r="D33" s="184">
        <v>71342222</v>
      </c>
      <c r="E33" s="184">
        <v>181036339</v>
      </c>
      <c r="F33" s="61">
        <v>691004137</v>
      </c>
      <c r="G33" s="163" t="s">
        <v>108</v>
      </c>
      <c r="H33" s="162" t="s">
        <v>67</v>
      </c>
      <c r="I33" s="162" t="s">
        <v>68</v>
      </c>
      <c r="J33" s="162" t="s">
        <v>106</v>
      </c>
      <c r="K33" s="163" t="s">
        <v>108</v>
      </c>
      <c r="L33" s="190">
        <v>100000</v>
      </c>
      <c r="M33" s="186">
        <f>L33/100*70</f>
        <v>70000</v>
      </c>
      <c r="N33" s="183">
        <v>2022</v>
      </c>
      <c r="O33" s="61">
        <v>2027</v>
      </c>
      <c r="P33" s="207"/>
      <c r="Q33" s="208"/>
      <c r="R33" s="189" t="s">
        <v>74</v>
      </c>
      <c r="S33" s="189" t="s">
        <v>70</v>
      </c>
    </row>
    <row r="34" spans="1:19" ht="48" x14ac:dyDescent="0.2">
      <c r="A34" s="193">
        <v>4</v>
      </c>
      <c r="B34" s="183" t="s">
        <v>103</v>
      </c>
      <c r="C34" s="184" t="s">
        <v>104</v>
      </c>
      <c r="D34" s="184">
        <v>71342222</v>
      </c>
      <c r="E34" s="184">
        <v>181036339</v>
      </c>
      <c r="F34" s="61">
        <v>691004137</v>
      </c>
      <c r="G34" s="165" t="s">
        <v>109</v>
      </c>
      <c r="H34" s="162" t="s">
        <v>67</v>
      </c>
      <c r="I34" s="162" t="s">
        <v>68</v>
      </c>
      <c r="J34" s="162" t="s">
        <v>106</v>
      </c>
      <c r="K34" s="165" t="s">
        <v>109</v>
      </c>
      <c r="L34" s="194">
        <v>150000</v>
      </c>
      <c r="M34" s="186">
        <f>L34/100*70</f>
        <v>105000</v>
      </c>
      <c r="N34" s="183">
        <v>2022</v>
      </c>
      <c r="O34" s="61">
        <v>2027</v>
      </c>
      <c r="P34" s="209"/>
      <c r="Q34" s="210"/>
      <c r="R34" s="193" t="s">
        <v>74</v>
      </c>
      <c r="S34" s="193" t="s">
        <v>70</v>
      </c>
    </row>
    <row r="35" spans="1:19" ht="48" x14ac:dyDescent="0.2">
      <c r="A35" s="193">
        <v>5</v>
      </c>
      <c r="B35" s="183" t="s">
        <v>103</v>
      </c>
      <c r="C35" s="184" t="s">
        <v>104</v>
      </c>
      <c r="D35" s="184">
        <v>71342222</v>
      </c>
      <c r="E35" s="184">
        <v>181036339</v>
      </c>
      <c r="F35" s="61">
        <v>691004137</v>
      </c>
      <c r="G35" s="165" t="s">
        <v>110</v>
      </c>
      <c r="H35" s="162" t="s">
        <v>67</v>
      </c>
      <c r="I35" s="162" t="s">
        <v>68</v>
      </c>
      <c r="J35" s="162" t="s">
        <v>106</v>
      </c>
      <c r="K35" s="165" t="s">
        <v>110</v>
      </c>
      <c r="L35" s="194">
        <v>5000000</v>
      </c>
      <c r="M35" s="186">
        <f>L35/100*70</f>
        <v>3500000</v>
      </c>
      <c r="N35" s="183">
        <v>2022</v>
      </c>
      <c r="O35" s="61">
        <v>2027</v>
      </c>
      <c r="P35" s="209"/>
      <c r="Q35" s="210"/>
      <c r="R35" s="193" t="s">
        <v>74</v>
      </c>
      <c r="S35" s="193" t="s">
        <v>70</v>
      </c>
    </row>
    <row r="36" spans="1:19" x14ac:dyDescent="0.2">
      <c r="A36" s="166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</row>
    <row r="37" spans="1:19" ht="27.25" customHeight="1" x14ac:dyDescent="0.2">
      <c r="A37" s="4" t="s">
        <v>40</v>
      </c>
      <c r="B37" s="117" t="s">
        <v>41</v>
      </c>
      <c r="C37" s="117"/>
      <c r="D37" s="117"/>
      <c r="E37" s="117"/>
      <c r="F37" s="117"/>
      <c r="G37" s="4" t="s">
        <v>42</v>
      </c>
      <c r="H37" s="118" t="s">
        <v>43</v>
      </c>
      <c r="I37" s="119" t="s">
        <v>44</v>
      </c>
      <c r="J37" s="4" t="s">
        <v>45</v>
      </c>
      <c r="K37" s="4" t="s">
        <v>46</v>
      </c>
      <c r="L37" s="206" t="s">
        <v>47</v>
      </c>
      <c r="M37" s="206"/>
      <c r="N37" s="120" t="s">
        <v>48</v>
      </c>
      <c r="O37" s="120"/>
      <c r="P37" s="121" t="s">
        <v>49</v>
      </c>
      <c r="Q37" s="121"/>
      <c r="R37" s="122" t="s">
        <v>50</v>
      </c>
      <c r="S37" s="122"/>
    </row>
    <row r="38" spans="1:19" ht="90" x14ac:dyDescent="0.2">
      <c r="A38" s="4"/>
      <c r="B38" s="55" t="s">
        <v>51</v>
      </c>
      <c r="C38" s="56" t="s">
        <v>52</v>
      </c>
      <c r="D38" s="56" t="s">
        <v>53</v>
      </c>
      <c r="E38" s="56" t="s">
        <v>54</v>
      </c>
      <c r="F38" s="57" t="s">
        <v>55</v>
      </c>
      <c r="G38" s="4"/>
      <c r="H38" s="118"/>
      <c r="I38" s="119"/>
      <c r="J38" s="4"/>
      <c r="K38" s="4"/>
      <c r="L38" s="58" t="s">
        <v>56</v>
      </c>
      <c r="M38" s="59" t="s">
        <v>57</v>
      </c>
      <c r="N38" s="60" t="s">
        <v>58</v>
      </c>
      <c r="O38" s="51" t="s">
        <v>59</v>
      </c>
      <c r="P38" s="48" t="s">
        <v>60</v>
      </c>
      <c r="Q38" s="49" t="s">
        <v>61</v>
      </c>
      <c r="R38" s="50" t="s">
        <v>62</v>
      </c>
      <c r="S38" s="51" t="s">
        <v>63</v>
      </c>
    </row>
    <row r="39" spans="1:19" ht="48" x14ac:dyDescent="0.2">
      <c r="A39" s="182">
        <v>1</v>
      </c>
      <c r="B39" s="183" t="s">
        <v>111</v>
      </c>
      <c r="C39" s="184" t="s">
        <v>112</v>
      </c>
      <c r="D39" s="184">
        <v>71002171</v>
      </c>
      <c r="E39" s="184">
        <v>107533014</v>
      </c>
      <c r="F39" s="61" t="s">
        <v>113</v>
      </c>
      <c r="G39" s="162" t="s">
        <v>114</v>
      </c>
      <c r="H39" s="162" t="s">
        <v>67</v>
      </c>
      <c r="I39" s="162" t="s">
        <v>68</v>
      </c>
      <c r="J39" s="162" t="s">
        <v>112</v>
      </c>
      <c r="K39" s="162" t="s">
        <v>115</v>
      </c>
      <c r="L39" s="185">
        <v>200000</v>
      </c>
      <c r="M39" s="186">
        <f>L39/100*70</f>
        <v>140000</v>
      </c>
      <c r="N39" s="183">
        <v>2022</v>
      </c>
      <c r="O39" s="61">
        <v>2027</v>
      </c>
      <c r="P39" s="187"/>
      <c r="Q39" s="188"/>
      <c r="R39" s="182" t="s">
        <v>74</v>
      </c>
      <c r="S39" s="182" t="s">
        <v>70</v>
      </c>
    </row>
    <row r="40" spans="1:19" ht="48" x14ac:dyDescent="0.2">
      <c r="A40" s="189">
        <v>2</v>
      </c>
      <c r="B40" s="183" t="s">
        <v>111</v>
      </c>
      <c r="C40" s="184" t="s">
        <v>112</v>
      </c>
      <c r="D40" s="184">
        <v>71002171</v>
      </c>
      <c r="E40" s="184">
        <v>107533014</v>
      </c>
      <c r="F40" s="61" t="s">
        <v>113</v>
      </c>
      <c r="G40" s="163" t="s">
        <v>116</v>
      </c>
      <c r="H40" s="162" t="s">
        <v>67</v>
      </c>
      <c r="I40" s="162" t="s">
        <v>68</v>
      </c>
      <c r="J40" s="162" t="s">
        <v>112</v>
      </c>
      <c r="K40" s="163" t="s">
        <v>116</v>
      </c>
      <c r="L40" s="190">
        <v>100000</v>
      </c>
      <c r="M40" s="186">
        <f>L40/100*70</f>
        <v>70000</v>
      </c>
      <c r="N40" s="183">
        <v>2022</v>
      </c>
      <c r="O40" s="61">
        <v>2027</v>
      </c>
      <c r="P40" s="207"/>
      <c r="Q40" s="208"/>
      <c r="R40" s="189" t="s">
        <v>74</v>
      </c>
      <c r="S40" s="189" t="s">
        <v>70</v>
      </c>
    </row>
    <row r="41" spans="1:19" x14ac:dyDescent="0.2">
      <c r="A41" s="189">
        <v>3</v>
      </c>
      <c r="B41" s="211"/>
      <c r="C41" s="212"/>
      <c r="D41" s="212"/>
      <c r="E41" s="212"/>
      <c r="F41" s="213"/>
      <c r="G41" s="163"/>
      <c r="H41" s="163"/>
      <c r="I41" s="163"/>
      <c r="J41" s="163"/>
      <c r="K41" s="163"/>
      <c r="L41" s="190"/>
      <c r="M41" s="214"/>
      <c r="N41" s="211"/>
      <c r="O41" s="213"/>
      <c r="P41" s="207"/>
      <c r="Q41" s="208"/>
      <c r="R41" s="189"/>
      <c r="S41" s="189"/>
    </row>
    <row r="42" spans="1:19" ht="16" x14ac:dyDescent="0.2">
      <c r="A42" s="193" t="s">
        <v>117</v>
      </c>
      <c r="B42" s="215"/>
      <c r="C42" s="216"/>
      <c r="D42" s="216"/>
      <c r="E42" s="216"/>
      <c r="F42" s="217"/>
      <c r="G42" s="165"/>
      <c r="H42" s="165"/>
      <c r="I42" s="165"/>
      <c r="J42" s="165"/>
      <c r="K42" s="165"/>
      <c r="L42" s="194"/>
      <c r="M42" s="218"/>
      <c r="N42" s="215"/>
      <c r="O42" s="217"/>
      <c r="P42" s="209"/>
      <c r="Q42" s="210"/>
      <c r="R42" s="193"/>
      <c r="S42" s="193"/>
    </row>
    <row r="43" spans="1:19" x14ac:dyDescent="0.2">
      <c r="A43" s="193"/>
      <c r="B43" s="215"/>
      <c r="C43" s="216"/>
      <c r="D43" s="216"/>
      <c r="E43" s="216"/>
      <c r="F43" s="217"/>
      <c r="G43" s="165"/>
      <c r="H43" s="165"/>
      <c r="I43" s="165"/>
      <c r="J43" s="165"/>
      <c r="K43" s="165"/>
      <c r="L43" s="194"/>
      <c r="M43" s="218"/>
      <c r="N43" s="215"/>
      <c r="O43" s="217"/>
      <c r="P43" s="209"/>
      <c r="Q43" s="210"/>
      <c r="R43" s="193"/>
      <c r="S43" s="193"/>
    </row>
    <row r="44" spans="1:19" ht="27.25" customHeight="1" x14ac:dyDescent="0.2">
      <c r="A44" s="4" t="s">
        <v>40</v>
      </c>
      <c r="B44" s="117" t="s">
        <v>41</v>
      </c>
      <c r="C44" s="117"/>
      <c r="D44" s="117"/>
      <c r="E44" s="117"/>
      <c r="F44" s="117"/>
      <c r="G44" s="4" t="s">
        <v>42</v>
      </c>
      <c r="H44" s="118" t="s">
        <v>43</v>
      </c>
      <c r="I44" s="119" t="s">
        <v>44</v>
      </c>
      <c r="J44" s="4" t="s">
        <v>45</v>
      </c>
      <c r="K44" s="4" t="s">
        <v>46</v>
      </c>
      <c r="L44" s="206" t="s">
        <v>47</v>
      </c>
      <c r="M44" s="206"/>
      <c r="N44" s="120" t="s">
        <v>48</v>
      </c>
      <c r="O44" s="120"/>
      <c r="P44" s="121" t="s">
        <v>49</v>
      </c>
      <c r="Q44" s="121"/>
      <c r="R44" s="122" t="s">
        <v>50</v>
      </c>
      <c r="S44" s="122"/>
    </row>
    <row r="45" spans="1:19" ht="90" x14ac:dyDescent="0.2">
      <c r="A45" s="4"/>
      <c r="B45" s="55" t="s">
        <v>51</v>
      </c>
      <c r="C45" s="56" t="s">
        <v>52</v>
      </c>
      <c r="D45" s="56" t="s">
        <v>53</v>
      </c>
      <c r="E45" s="56" t="s">
        <v>54</v>
      </c>
      <c r="F45" s="57" t="s">
        <v>55</v>
      </c>
      <c r="G45" s="4"/>
      <c r="H45" s="118"/>
      <c r="I45" s="119"/>
      <c r="J45" s="4"/>
      <c r="K45" s="4"/>
      <c r="L45" s="58" t="s">
        <v>56</v>
      </c>
      <c r="M45" s="59" t="s">
        <v>57</v>
      </c>
      <c r="N45" s="60" t="s">
        <v>58</v>
      </c>
      <c r="O45" s="51" t="s">
        <v>59</v>
      </c>
      <c r="P45" s="48" t="s">
        <v>60</v>
      </c>
      <c r="Q45" s="49" t="s">
        <v>61</v>
      </c>
      <c r="R45" s="50" t="s">
        <v>62</v>
      </c>
      <c r="S45" s="51" t="s">
        <v>63</v>
      </c>
    </row>
    <row r="46" spans="1:19" ht="80" x14ac:dyDescent="0.2">
      <c r="A46" s="174">
        <v>1</v>
      </c>
      <c r="B46" s="175" t="s">
        <v>118</v>
      </c>
      <c r="C46" s="176" t="s">
        <v>119</v>
      </c>
      <c r="D46" s="176">
        <v>70659133</v>
      </c>
      <c r="E46" s="176">
        <v>150013108</v>
      </c>
      <c r="F46" s="63">
        <v>650013051</v>
      </c>
      <c r="G46" s="52" t="s">
        <v>120</v>
      </c>
      <c r="H46" s="52" t="s">
        <v>67</v>
      </c>
      <c r="I46" s="52" t="s">
        <v>68</v>
      </c>
      <c r="J46" s="52" t="s">
        <v>119</v>
      </c>
      <c r="K46" s="52" t="s">
        <v>120</v>
      </c>
      <c r="L46" s="177">
        <v>500000</v>
      </c>
      <c r="M46" s="178">
        <f>L46/100*70</f>
        <v>350000</v>
      </c>
      <c r="N46" s="175">
        <v>2022</v>
      </c>
      <c r="O46" s="63">
        <v>2027</v>
      </c>
      <c r="P46" s="179"/>
      <c r="Q46" s="181"/>
      <c r="R46" s="174" t="s">
        <v>74</v>
      </c>
      <c r="S46" s="174" t="s">
        <v>70</v>
      </c>
    </row>
    <row r="47" spans="1:19" ht="80" x14ac:dyDescent="0.2">
      <c r="A47" s="197">
        <v>2</v>
      </c>
      <c r="B47" s="175" t="s">
        <v>118</v>
      </c>
      <c r="C47" s="176" t="s">
        <v>119</v>
      </c>
      <c r="D47" s="176">
        <v>70659133</v>
      </c>
      <c r="E47" s="176">
        <v>150013108</v>
      </c>
      <c r="F47" s="63">
        <v>650013051</v>
      </c>
      <c r="G47" s="53" t="s">
        <v>121</v>
      </c>
      <c r="H47" s="52" t="s">
        <v>67</v>
      </c>
      <c r="I47" s="52" t="s">
        <v>68</v>
      </c>
      <c r="J47" s="52" t="s">
        <v>119</v>
      </c>
      <c r="K47" s="53" t="s">
        <v>121</v>
      </c>
      <c r="L47" s="198">
        <v>900000</v>
      </c>
      <c r="M47" s="178">
        <f>L47/100*70</f>
        <v>630000</v>
      </c>
      <c r="N47" s="175">
        <v>2022</v>
      </c>
      <c r="O47" s="63">
        <v>2027</v>
      </c>
      <c r="P47" s="179"/>
      <c r="Q47" s="181"/>
      <c r="R47" s="174" t="s">
        <v>74</v>
      </c>
      <c r="S47" s="174" t="s">
        <v>70</v>
      </c>
    </row>
    <row r="48" spans="1:19" ht="80" x14ac:dyDescent="0.2">
      <c r="A48" s="197">
        <v>3</v>
      </c>
      <c r="B48" s="175" t="s">
        <v>118</v>
      </c>
      <c r="C48" s="176" t="s">
        <v>119</v>
      </c>
      <c r="D48" s="176">
        <v>70659133</v>
      </c>
      <c r="E48" s="176">
        <v>150013108</v>
      </c>
      <c r="F48" s="63">
        <v>650013051</v>
      </c>
      <c r="G48" s="53" t="s">
        <v>122</v>
      </c>
      <c r="H48" s="52" t="s">
        <v>67</v>
      </c>
      <c r="I48" s="52" t="s">
        <v>68</v>
      </c>
      <c r="J48" s="52" t="s">
        <v>119</v>
      </c>
      <c r="K48" s="53" t="s">
        <v>122</v>
      </c>
      <c r="L48" s="198">
        <v>8000000</v>
      </c>
      <c r="M48" s="178">
        <f>L48/100*70</f>
        <v>5600000</v>
      </c>
      <c r="N48" s="175">
        <v>2022</v>
      </c>
      <c r="O48" s="63">
        <v>2027</v>
      </c>
      <c r="P48" s="179" t="s">
        <v>74</v>
      </c>
      <c r="Q48" s="181" t="s">
        <v>74</v>
      </c>
      <c r="R48" s="174" t="s">
        <v>74</v>
      </c>
      <c r="S48" s="174" t="s">
        <v>70</v>
      </c>
    </row>
    <row r="49" spans="1:19" ht="80" x14ac:dyDescent="0.2">
      <c r="A49" s="219">
        <v>4</v>
      </c>
      <c r="B49" s="220" t="s">
        <v>118</v>
      </c>
      <c r="C49" s="221" t="s">
        <v>119</v>
      </c>
      <c r="D49" s="221">
        <v>70659133</v>
      </c>
      <c r="E49" s="221">
        <v>150013108</v>
      </c>
      <c r="F49" s="222">
        <v>650013051</v>
      </c>
      <c r="G49" s="72" t="s">
        <v>123</v>
      </c>
      <c r="H49" s="223" t="s">
        <v>67</v>
      </c>
      <c r="I49" s="52" t="s">
        <v>68</v>
      </c>
      <c r="J49" s="52" t="s">
        <v>119</v>
      </c>
      <c r="K49" s="72" t="s">
        <v>123</v>
      </c>
      <c r="L49" s="224">
        <v>4000000</v>
      </c>
      <c r="M49" s="178">
        <f>L49/100*70</f>
        <v>2800000</v>
      </c>
      <c r="N49" s="220">
        <v>2023</v>
      </c>
      <c r="O49" s="222">
        <v>2027</v>
      </c>
      <c r="P49" s="225" t="s">
        <v>74</v>
      </c>
      <c r="Q49" s="226" t="s">
        <v>74</v>
      </c>
      <c r="R49" s="227" t="s">
        <v>74</v>
      </c>
      <c r="S49" s="227" t="s">
        <v>70</v>
      </c>
    </row>
    <row r="50" spans="1:19" x14ac:dyDescent="0.2">
      <c r="A50" s="166"/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</row>
    <row r="51" spans="1:19" ht="27.25" customHeight="1" x14ac:dyDescent="0.2">
      <c r="A51" s="4" t="s">
        <v>40</v>
      </c>
      <c r="B51" s="117" t="s">
        <v>41</v>
      </c>
      <c r="C51" s="117"/>
      <c r="D51" s="117"/>
      <c r="E51" s="117"/>
      <c r="F51" s="117"/>
      <c r="G51" s="4" t="s">
        <v>42</v>
      </c>
      <c r="H51" s="118" t="s">
        <v>43</v>
      </c>
      <c r="I51" s="119" t="s">
        <v>44</v>
      </c>
      <c r="J51" s="4" t="s">
        <v>45</v>
      </c>
      <c r="K51" s="4" t="s">
        <v>46</v>
      </c>
      <c r="L51" s="206" t="s">
        <v>47</v>
      </c>
      <c r="M51" s="206"/>
      <c r="N51" s="120" t="s">
        <v>48</v>
      </c>
      <c r="O51" s="120"/>
      <c r="P51" s="121" t="s">
        <v>49</v>
      </c>
      <c r="Q51" s="121"/>
      <c r="R51" s="122" t="s">
        <v>50</v>
      </c>
      <c r="S51" s="122"/>
    </row>
    <row r="52" spans="1:19" ht="90" x14ac:dyDescent="0.2">
      <c r="A52" s="4"/>
      <c r="B52" s="55" t="s">
        <v>51</v>
      </c>
      <c r="C52" s="56" t="s">
        <v>52</v>
      </c>
      <c r="D52" s="56" t="s">
        <v>53</v>
      </c>
      <c r="E52" s="56" t="s">
        <v>54</v>
      </c>
      <c r="F52" s="57" t="s">
        <v>55</v>
      </c>
      <c r="G52" s="4"/>
      <c r="H52" s="118"/>
      <c r="I52" s="119"/>
      <c r="J52" s="4"/>
      <c r="K52" s="4"/>
      <c r="L52" s="58" t="s">
        <v>56</v>
      </c>
      <c r="M52" s="59" t="s">
        <v>57</v>
      </c>
      <c r="N52" s="60" t="s">
        <v>58</v>
      </c>
      <c r="O52" s="51" t="s">
        <v>59</v>
      </c>
      <c r="P52" s="48" t="s">
        <v>60</v>
      </c>
      <c r="Q52" s="49" t="s">
        <v>61</v>
      </c>
      <c r="R52" s="50" t="s">
        <v>62</v>
      </c>
      <c r="S52" s="51" t="s">
        <v>63</v>
      </c>
    </row>
    <row r="53" spans="1:19" ht="96" x14ac:dyDescent="0.2">
      <c r="A53" s="228">
        <v>1</v>
      </c>
      <c r="B53" s="229" t="s">
        <v>124</v>
      </c>
      <c r="C53" s="230" t="s">
        <v>125</v>
      </c>
      <c r="D53" s="230">
        <v>49029631</v>
      </c>
      <c r="E53" s="230">
        <v>107533090</v>
      </c>
      <c r="F53" s="231">
        <v>600061141</v>
      </c>
      <c r="G53" s="167" t="s">
        <v>95</v>
      </c>
      <c r="H53" s="167" t="s">
        <v>67</v>
      </c>
      <c r="I53" s="167" t="s">
        <v>68</v>
      </c>
      <c r="J53" s="167" t="s">
        <v>125</v>
      </c>
      <c r="K53" s="167" t="s">
        <v>126</v>
      </c>
      <c r="L53" s="232">
        <v>8000000</v>
      </c>
      <c r="M53" s="233">
        <f>L53/100*70</f>
        <v>5600000</v>
      </c>
      <c r="N53" s="229">
        <v>2022</v>
      </c>
      <c r="O53" s="231">
        <v>2027</v>
      </c>
      <c r="P53" s="234"/>
      <c r="Q53" s="235" t="s">
        <v>74</v>
      </c>
      <c r="R53" s="228" t="s">
        <v>74</v>
      </c>
      <c r="S53" s="228" t="s">
        <v>70</v>
      </c>
    </row>
    <row r="54" spans="1:19" ht="96" x14ac:dyDescent="0.2">
      <c r="A54" s="189">
        <v>2</v>
      </c>
      <c r="B54" s="183" t="s">
        <v>124</v>
      </c>
      <c r="C54" s="184" t="s">
        <v>125</v>
      </c>
      <c r="D54" s="184">
        <v>49029631</v>
      </c>
      <c r="E54" s="184">
        <v>107533090</v>
      </c>
      <c r="F54" s="61">
        <v>600061141</v>
      </c>
      <c r="G54" s="163" t="s">
        <v>127</v>
      </c>
      <c r="H54" s="162" t="s">
        <v>67</v>
      </c>
      <c r="I54" s="162" t="s">
        <v>68</v>
      </c>
      <c r="J54" s="162" t="s">
        <v>125</v>
      </c>
      <c r="K54" s="163" t="s">
        <v>128</v>
      </c>
      <c r="L54" s="190">
        <v>500000</v>
      </c>
      <c r="M54" s="186">
        <f>L54/100*70</f>
        <v>350000</v>
      </c>
      <c r="N54" s="183">
        <v>2022</v>
      </c>
      <c r="O54" s="61">
        <v>2027</v>
      </c>
      <c r="P54" s="207"/>
      <c r="Q54" s="208"/>
      <c r="R54" s="189" t="s">
        <v>74</v>
      </c>
      <c r="S54" s="182" t="s">
        <v>70</v>
      </c>
    </row>
    <row r="55" spans="1:19" ht="96" x14ac:dyDescent="0.2">
      <c r="A55" s="189">
        <v>3</v>
      </c>
      <c r="B55" s="183" t="s">
        <v>124</v>
      </c>
      <c r="C55" s="184" t="s">
        <v>125</v>
      </c>
      <c r="D55" s="184">
        <v>49029631</v>
      </c>
      <c r="E55" s="184">
        <v>107533090</v>
      </c>
      <c r="F55" s="61">
        <v>600061141</v>
      </c>
      <c r="G55" s="163" t="s">
        <v>129</v>
      </c>
      <c r="H55" s="162" t="s">
        <v>67</v>
      </c>
      <c r="I55" s="162" t="s">
        <v>68</v>
      </c>
      <c r="J55" s="162" t="s">
        <v>125</v>
      </c>
      <c r="K55" s="163" t="s">
        <v>130</v>
      </c>
      <c r="L55" s="190">
        <v>100000</v>
      </c>
      <c r="M55" s="186">
        <f>L55/100*70</f>
        <v>70000</v>
      </c>
      <c r="N55" s="183">
        <v>2022</v>
      </c>
      <c r="O55" s="61">
        <v>2027</v>
      </c>
      <c r="P55" s="207"/>
      <c r="Q55" s="208"/>
      <c r="R55" s="189" t="s">
        <v>74</v>
      </c>
      <c r="S55" s="182" t="s">
        <v>70</v>
      </c>
    </row>
    <row r="56" spans="1:19" ht="96" x14ac:dyDescent="0.2">
      <c r="A56" s="193">
        <v>4</v>
      </c>
      <c r="B56" s="183" t="s">
        <v>124</v>
      </c>
      <c r="C56" s="184" t="s">
        <v>125</v>
      </c>
      <c r="D56" s="184">
        <v>49029631</v>
      </c>
      <c r="E56" s="184">
        <v>107533090</v>
      </c>
      <c r="F56" s="61">
        <v>600061141</v>
      </c>
      <c r="G56" s="165" t="s">
        <v>131</v>
      </c>
      <c r="H56" s="162" t="s">
        <v>67</v>
      </c>
      <c r="I56" s="162" t="s">
        <v>68</v>
      </c>
      <c r="J56" s="162" t="s">
        <v>125</v>
      </c>
      <c r="K56" s="165" t="s">
        <v>132</v>
      </c>
      <c r="L56" s="194">
        <v>3000000</v>
      </c>
      <c r="M56" s="186">
        <f>L56/100*70</f>
        <v>2100000</v>
      </c>
      <c r="N56" s="183">
        <v>2022</v>
      </c>
      <c r="O56" s="61">
        <v>2027</v>
      </c>
      <c r="P56" s="209"/>
      <c r="Q56" s="210"/>
      <c r="R56" s="193" t="s">
        <v>74</v>
      </c>
      <c r="S56" s="182" t="s">
        <v>70</v>
      </c>
    </row>
    <row r="57" spans="1:19" ht="96" x14ac:dyDescent="0.2">
      <c r="A57" s="236">
        <v>5</v>
      </c>
      <c r="B57" s="229" t="s">
        <v>124</v>
      </c>
      <c r="C57" s="230" t="s">
        <v>125</v>
      </c>
      <c r="D57" s="230">
        <v>49029631</v>
      </c>
      <c r="E57" s="230">
        <v>107533090</v>
      </c>
      <c r="F57" s="231">
        <v>600061141</v>
      </c>
      <c r="G57" s="62" t="s">
        <v>133</v>
      </c>
      <c r="H57" s="167" t="s">
        <v>67</v>
      </c>
      <c r="I57" s="167" t="s">
        <v>68</v>
      </c>
      <c r="J57" s="167" t="s">
        <v>125</v>
      </c>
      <c r="K57" s="62" t="s">
        <v>134</v>
      </c>
      <c r="L57" s="237">
        <v>3000000</v>
      </c>
      <c r="M57" s="233">
        <f>L57/100*70</f>
        <v>2100000</v>
      </c>
      <c r="N57" s="229">
        <v>2022</v>
      </c>
      <c r="O57" s="231">
        <v>2027</v>
      </c>
      <c r="P57" s="238"/>
      <c r="Q57" s="239"/>
      <c r="R57" s="236" t="s">
        <v>74</v>
      </c>
      <c r="S57" s="228" t="s">
        <v>70</v>
      </c>
    </row>
    <row r="58" spans="1:19" x14ac:dyDescent="0.2">
      <c r="A58" s="166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</row>
    <row r="59" spans="1:19" ht="27.25" customHeight="1" x14ac:dyDescent="0.2">
      <c r="A59" s="4" t="s">
        <v>40</v>
      </c>
      <c r="B59" s="117" t="s">
        <v>41</v>
      </c>
      <c r="C59" s="117"/>
      <c r="D59" s="117"/>
      <c r="E59" s="117"/>
      <c r="F59" s="117"/>
      <c r="G59" s="4" t="s">
        <v>42</v>
      </c>
      <c r="H59" s="118" t="s">
        <v>43</v>
      </c>
      <c r="I59" s="119" t="s">
        <v>44</v>
      </c>
      <c r="J59" s="4" t="s">
        <v>45</v>
      </c>
      <c r="K59" s="4" t="s">
        <v>46</v>
      </c>
      <c r="L59" s="206" t="s">
        <v>47</v>
      </c>
      <c r="M59" s="206"/>
      <c r="N59" s="120" t="s">
        <v>48</v>
      </c>
      <c r="O59" s="120"/>
      <c r="P59" s="121" t="s">
        <v>49</v>
      </c>
      <c r="Q59" s="121"/>
      <c r="R59" s="122" t="s">
        <v>50</v>
      </c>
      <c r="S59" s="122"/>
    </row>
    <row r="60" spans="1:19" ht="90" x14ac:dyDescent="0.2">
      <c r="A60" s="4"/>
      <c r="B60" s="55" t="s">
        <v>51</v>
      </c>
      <c r="C60" s="56" t="s">
        <v>52</v>
      </c>
      <c r="D60" s="56" t="s">
        <v>53</v>
      </c>
      <c r="E60" s="56" t="s">
        <v>54</v>
      </c>
      <c r="F60" s="57" t="s">
        <v>55</v>
      </c>
      <c r="G60" s="4"/>
      <c r="H60" s="118"/>
      <c r="I60" s="119"/>
      <c r="J60" s="4"/>
      <c r="K60" s="4"/>
      <c r="L60" s="58" t="s">
        <v>56</v>
      </c>
      <c r="M60" s="59" t="s">
        <v>57</v>
      </c>
      <c r="N60" s="60" t="s">
        <v>58</v>
      </c>
      <c r="O60" s="51" t="s">
        <v>59</v>
      </c>
      <c r="P60" s="48" t="s">
        <v>60</v>
      </c>
      <c r="Q60" s="49" t="s">
        <v>61</v>
      </c>
      <c r="R60" s="50" t="s">
        <v>62</v>
      </c>
      <c r="S60" s="51" t="s">
        <v>63</v>
      </c>
    </row>
    <row r="61" spans="1:19" ht="32" x14ac:dyDescent="0.2">
      <c r="A61" s="182">
        <v>1</v>
      </c>
      <c r="B61" s="183" t="s">
        <v>135</v>
      </c>
      <c r="C61" s="184" t="s">
        <v>136</v>
      </c>
      <c r="D61" s="184">
        <v>70998990</v>
      </c>
      <c r="E61" s="184">
        <v>107533111</v>
      </c>
      <c r="F61" s="61">
        <v>600060802</v>
      </c>
      <c r="G61" s="162" t="s">
        <v>137</v>
      </c>
      <c r="H61" s="162" t="s">
        <v>67</v>
      </c>
      <c r="I61" s="162" t="s">
        <v>68</v>
      </c>
      <c r="J61" s="162" t="s">
        <v>136</v>
      </c>
      <c r="K61" s="162" t="s">
        <v>137</v>
      </c>
      <c r="L61" s="185">
        <v>500000</v>
      </c>
      <c r="M61" s="186">
        <f>L61/100*70</f>
        <v>350000</v>
      </c>
      <c r="N61" s="183">
        <v>2022</v>
      </c>
      <c r="O61" s="61">
        <v>2027</v>
      </c>
      <c r="P61" s="187"/>
      <c r="Q61" s="188"/>
      <c r="R61" s="182" t="s">
        <v>74</v>
      </c>
      <c r="S61" s="182" t="s">
        <v>70</v>
      </c>
    </row>
    <row r="62" spans="1:19" ht="32" x14ac:dyDescent="0.2">
      <c r="A62" s="189">
        <v>2</v>
      </c>
      <c r="B62" s="183" t="s">
        <v>135</v>
      </c>
      <c r="C62" s="184" t="s">
        <v>136</v>
      </c>
      <c r="D62" s="184">
        <v>70998990</v>
      </c>
      <c r="E62" s="184">
        <v>107533111</v>
      </c>
      <c r="F62" s="61">
        <v>600060802</v>
      </c>
      <c r="G62" s="163" t="s">
        <v>138</v>
      </c>
      <c r="H62" s="162" t="s">
        <v>67</v>
      </c>
      <c r="I62" s="162" t="s">
        <v>68</v>
      </c>
      <c r="J62" s="162" t="s">
        <v>136</v>
      </c>
      <c r="K62" s="163" t="s">
        <v>138</v>
      </c>
      <c r="L62" s="190">
        <v>500000</v>
      </c>
      <c r="M62" s="186">
        <f>L62/100*70</f>
        <v>350000</v>
      </c>
      <c r="N62" s="183">
        <v>2022</v>
      </c>
      <c r="O62" s="61">
        <v>2027</v>
      </c>
      <c r="P62" s="187"/>
      <c r="Q62" s="188"/>
      <c r="R62" s="182" t="s">
        <v>74</v>
      </c>
      <c r="S62" s="182" t="s">
        <v>70</v>
      </c>
    </row>
    <row r="63" spans="1:19" ht="32" x14ac:dyDescent="0.2">
      <c r="A63" s="189">
        <v>3</v>
      </c>
      <c r="B63" s="183" t="s">
        <v>135</v>
      </c>
      <c r="C63" s="184" t="s">
        <v>136</v>
      </c>
      <c r="D63" s="184">
        <v>70998990</v>
      </c>
      <c r="E63" s="184">
        <v>107533111</v>
      </c>
      <c r="F63" s="61">
        <v>600060802</v>
      </c>
      <c r="G63" s="163" t="s">
        <v>107</v>
      </c>
      <c r="H63" s="162" t="s">
        <v>67</v>
      </c>
      <c r="I63" s="162" t="s">
        <v>68</v>
      </c>
      <c r="J63" s="162" t="s">
        <v>136</v>
      </c>
      <c r="K63" s="163" t="s">
        <v>107</v>
      </c>
      <c r="L63" s="190">
        <v>300000</v>
      </c>
      <c r="M63" s="186">
        <f>L63/100*70</f>
        <v>210000</v>
      </c>
      <c r="N63" s="183">
        <v>2022</v>
      </c>
      <c r="O63" s="61">
        <v>2027</v>
      </c>
      <c r="P63" s="187"/>
      <c r="Q63" s="188"/>
      <c r="R63" s="182" t="s">
        <v>74</v>
      </c>
      <c r="S63" s="182" t="s">
        <v>70</v>
      </c>
    </row>
    <row r="64" spans="1:19" ht="16" x14ac:dyDescent="0.2">
      <c r="A64" s="193" t="s">
        <v>117</v>
      </c>
      <c r="B64" s="215"/>
      <c r="C64" s="216"/>
      <c r="D64" s="216"/>
      <c r="E64" s="216"/>
      <c r="F64" s="217"/>
      <c r="G64" s="165"/>
      <c r="H64" s="165"/>
      <c r="I64" s="165"/>
      <c r="J64" s="165"/>
      <c r="K64" s="165"/>
      <c r="L64" s="194"/>
      <c r="M64" s="218"/>
      <c r="N64" s="215"/>
      <c r="O64" s="217"/>
      <c r="P64" s="209"/>
      <c r="Q64" s="210"/>
      <c r="R64" s="193"/>
      <c r="S64" s="193"/>
    </row>
    <row r="65" spans="1:19" x14ac:dyDescent="0.2">
      <c r="A65" s="166"/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</row>
    <row r="66" spans="1:19" ht="27.25" customHeight="1" x14ac:dyDescent="0.2">
      <c r="A66" s="4" t="s">
        <v>40</v>
      </c>
      <c r="B66" s="117" t="s">
        <v>41</v>
      </c>
      <c r="C66" s="117"/>
      <c r="D66" s="117"/>
      <c r="E66" s="117"/>
      <c r="F66" s="117"/>
      <c r="G66" s="4" t="s">
        <v>42</v>
      </c>
      <c r="H66" s="118" t="s">
        <v>43</v>
      </c>
      <c r="I66" s="119" t="s">
        <v>44</v>
      </c>
      <c r="J66" s="4" t="s">
        <v>45</v>
      </c>
      <c r="K66" s="4" t="s">
        <v>46</v>
      </c>
      <c r="L66" s="206" t="s">
        <v>47</v>
      </c>
      <c r="M66" s="206"/>
      <c r="N66" s="120" t="s">
        <v>48</v>
      </c>
      <c r="O66" s="120"/>
      <c r="P66" s="121" t="s">
        <v>49</v>
      </c>
      <c r="Q66" s="121"/>
      <c r="R66" s="122" t="s">
        <v>50</v>
      </c>
      <c r="S66" s="122"/>
    </row>
    <row r="67" spans="1:19" ht="90" x14ac:dyDescent="0.2">
      <c r="A67" s="4"/>
      <c r="B67" s="55" t="s">
        <v>51</v>
      </c>
      <c r="C67" s="56" t="s">
        <v>52</v>
      </c>
      <c r="D67" s="56" t="s">
        <v>53</v>
      </c>
      <c r="E67" s="56" t="s">
        <v>54</v>
      </c>
      <c r="F67" s="57" t="s">
        <v>55</v>
      </c>
      <c r="G67" s="4"/>
      <c r="H67" s="118"/>
      <c r="I67" s="119"/>
      <c r="J67" s="4"/>
      <c r="K67" s="4"/>
      <c r="L67" s="58" t="s">
        <v>56</v>
      </c>
      <c r="M67" s="59" t="s">
        <v>57</v>
      </c>
      <c r="N67" s="60" t="s">
        <v>58</v>
      </c>
      <c r="O67" s="51" t="s">
        <v>59</v>
      </c>
      <c r="P67" s="48" t="s">
        <v>60</v>
      </c>
      <c r="Q67" s="49" t="s">
        <v>61</v>
      </c>
      <c r="R67" s="50" t="s">
        <v>62</v>
      </c>
      <c r="S67" s="51" t="s">
        <v>63</v>
      </c>
    </row>
    <row r="68" spans="1:19" ht="48" x14ac:dyDescent="0.2">
      <c r="A68" s="182">
        <v>1</v>
      </c>
      <c r="B68" s="183" t="s">
        <v>139</v>
      </c>
      <c r="C68" s="184" t="s">
        <v>140</v>
      </c>
      <c r="D68" s="184">
        <v>70998469</v>
      </c>
      <c r="E68" s="184">
        <v>107533171</v>
      </c>
      <c r="F68" s="61">
        <v>600060845</v>
      </c>
      <c r="G68" s="162" t="s">
        <v>79</v>
      </c>
      <c r="H68" s="162" t="s">
        <v>67</v>
      </c>
      <c r="I68" s="162" t="s">
        <v>141</v>
      </c>
      <c r="J68" s="162" t="s">
        <v>140</v>
      </c>
      <c r="K68" s="162" t="s">
        <v>142</v>
      </c>
      <c r="L68" s="185">
        <v>500000</v>
      </c>
      <c r="M68" s="186">
        <f>L68/100*70</f>
        <v>350000</v>
      </c>
      <c r="N68" s="183">
        <v>2022</v>
      </c>
      <c r="O68" s="61">
        <v>2027</v>
      </c>
      <c r="P68" s="187"/>
      <c r="Q68" s="188"/>
      <c r="R68" s="182" t="s">
        <v>74</v>
      </c>
      <c r="S68" s="182" t="s">
        <v>70</v>
      </c>
    </row>
    <row r="69" spans="1:19" ht="48" x14ac:dyDescent="0.2">
      <c r="A69" s="189">
        <v>2</v>
      </c>
      <c r="B69" s="183" t="s">
        <v>139</v>
      </c>
      <c r="C69" s="184" t="s">
        <v>140</v>
      </c>
      <c r="D69" s="184">
        <v>70998469</v>
      </c>
      <c r="E69" s="184">
        <v>107533171</v>
      </c>
      <c r="F69" s="61">
        <v>600060845</v>
      </c>
      <c r="G69" s="163" t="s">
        <v>138</v>
      </c>
      <c r="H69" s="162" t="s">
        <v>67</v>
      </c>
      <c r="I69" s="162" t="s">
        <v>141</v>
      </c>
      <c r="J69" s="162" t="s">
        <v>140</v>
      </c>
      <c r="K69" s="163" t="s">
        <v>138</v>
      </c>
      <c r="L69" s="190">
        <v>500000</v>
      </c>
      <c r="M69" s="186">
        <f>L69/100*70</f>
        <v>350000</v>
      </c>
      <c r="N69" s="183">
        <v>2022</v>
      </c>
      <c r="O69" s="61">
        <v>2027</v>
      </c>
      <c r="P69" s="187"/>
      <c r="Q69" s="188"/>
      <c r="R69" s="182" t="s">
        <v>74</v>
      </c>
      <c r="S69" s="182" t="s">
        <v>70</v>
      </c>
    </row>
    <row r="70" spans="1:19" ht="48" x14ac:dyDescent="0.2">
      <c r="A70" s="197">
        <v>3</v>
      </c>
      <c r="B70" s="175" t="s">
        <v>139</v>
      </c>
      <c r="C70" s="176" t="s">
        <v>140</v>
      </c>
      <c r="D70" s="176">
        <v>70998469</v>
      </c>
      <c r="E70" s="176">
        <v>107533171</v>
      </c>
      <c r="F70" s="63">
        <v>600060845</v>
      </c>
      <c r="G70" s="54" t="s">
        <v>143</v>
      </c>
      <c r="H70" s="52" t="s">
        <v>67</v>
      </c>
      <c r="I70" s="52" t="s">
        <v>141</v>
      </c>
      <c r="J70" s="52" t="s">
        <v>140</v>
      </c>
      <c r="K70" s="54" t="s">
        <v>144</v>
      </c>
      <c r="L70" s="198">
        <v>500000</v>
      </c>
      <c r="M70" s="178">
        <v>350000</v>
      </c>
      <c r="N70" s="175">
        <v>2022</v>
      </c>
      <c r="O70" s="63">
        <v>2027</v>
      </c>
      <c r="P70" s="179"/>
      <c r="Q70" s="181"/>
      <c r="R70" s="174" t="s">
        <v>74</v>
      </c>
      <c r="S70" s="174" t="s">
        <v>70</v>
      </c>
    </row>
    <row r="71" spans="1:19" ht="16" x14ac:dyDescent="0.2">
      <c r="A71" s="193" t="s">
        <v>117</v>
      </c>
      <c r="B71" s="215"/>
      <c r="C71" s="216"/>
      <c r="D71" s="216"/>
      <c r="E71" s="216"/>
      <c r="F71" s="217"/>
      <c r="G71" s="165"/>
      <c r="H71" s="165"/>
      <c r="I71" s="165"/>
      <c r="J71" s="165"/>
      <c r="K71" s="165"/>
      <c r="L71" s="194"/>
      <c r="M71" s="218"/>
      <c r="N71" s="215"/>
      <c r="O71" s="217"/>
      <c r="P71" s="209"/>
      <c r="Q71" s="210"/>
      <c r="R71" s="193"/>
      <c r="S71" s="193"/>
    </row>
    <row r="72" spans="1:19" x14ac:dyDescent="0.2">
      <c r="A72" s="166"/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</row>
    <row r="73" spans="1:19" ht="27.25" customHeight="1" x14ac:dyDescent="0.2">
      <c r="A73" s="4" t="s">
        <v>40</v>
      </c>
      <c r="B73" s="117" t="s">
        <v>41</v>
      </c>
      <c r="C73" s="117"/>
      <c r="D73" s="117"/>
      <c r="E73" s="117"/>
      <c r="F73" s="117"/>
      <c r="G73" s="4" t="s">
        <v>42</v>
      </c>
      <c r="H73" s="118" t="s">
        <v>43</v>
      </c>
      <c r="I73" s="119" t="s">
        <v>44</v>
      </c>
      <c r="J73" s="4" t="s">
        <v>45</v>
      </c>
      <c r="K73" s="4" t="s">
        <v>46</v>
      </c>
      <c r="L73" s="206" t="s">
        <v>47</v>
      </c>
      <c r="M73" s="206"/>
      <c r="N73" s="120" t="s">
        <v>48</v>
      </c>
      <c r="O73" s="120"/>
      <c r="P73" s="121" t="s">
        <v>49</v>
      </c>
      <c r="Q73" s="121"/>
      <c r="R73" s="122" t="s">
        <v>50</v>
      </c>
      <c r="S73" s="122"/>
    </row>
    <row r="74" spans="1:19" ht="90" x14ac:dyDescent="0.2">
      <c r="A74" s="4"/>
      <c r="B74" s="55" t="s">
        <v>51</v>
      </c>
      <c r="C74" s="56" t="s">
        <v>52</v>
      </c>
      <c r="D74" s="56" t="s">
        <v>53</v>
      </c>
      <c r="E74" s="56" t="s">
        <v>54</v>
      </c>
      <c r="F74" s="57" t="s">
        <v>55</v>
      </c>
      <c r="G74" s="4"/>
      <c r="H74" s="118"/>
      <c r="I74" s="119"/>
      <c r="J74" s="4"/>
      <c r="K74" s="4"/>
      <c r="L74" s="58" t="s">
        <v>56</v>
      </c>
      <c r="M74" s="59" t="s">
        <v>57</v>
      </c>
      <c r="N74" s="60" t="s">
        <v>58</v>
      </c>
      <c r="O74" s="51" t="s">
        <v>59</v>
      </c>
      <c r="P74" s="48" t="s">
        <v>60</v>
      </c>
      <c r="Q74" s="49" t="s">
        <v>61</v>
      </c>
      <c r="R74" s="50" t="s">
        <v>62</v>
      </c>
      <c r="S74" s="51" t="s">
        <v>63</v>
      </c>
    </row>
    <row r="75" spans="1:19" ht="48" x14ac:dyDescent="0.2">
      <c r="A75" s="182">
        <v>1</v>
      </c>
      <c r="B75" s="183" t="s">
        <v>145</v>
      </c>
      <c r="C75" s="184" t="s">
        <v>146</v>
      </c>
      <c r="D75" s="184">
        <v>70992681</v>
      </c>
      <c r="E75" s="184">
        <v>107533278</v>
      </c>
      <c r="F75" s="61">
        <v>600060934</v>
      </c>
      <c r="G75" s="162" t="s">
        <v>147</v>
      </c>
      <c r="H75" s="162" t="s">
        <v>67</v>
      </c>
      <c r="I75" s="162" t="s">
        <v>68</v>
      </c>
      <c r="J75" s="162" t="s">
        <v>146</v>
      </c>
      <c r="K75" s="162" t="s">
        <v>148</v>
      </c>
      <c r="L75" s="185">
        <v>3500000</v>
      </c>
      <c r="M75" s="186">
        <f>L75/100*70</f>
        <v>2450000</v>
      </c>
      <c r="N75" s="183">
        <v>2022</v>
      </c>
      <c r="O75" s="61">
        <v>2027</v>
      </c>
      <c r="P75" s="187" t="s">
        <v>74</v>
      </c>
      <c r="Q75" s="188"/>
      <c r="R75" s="182" t="s">
        <v>74</v>
      </c>
      <c r="S75" s="182" t="s">
        <v>70</v>
      </c>
    </row>
    <row r="76" spans="1:19" ht="48" x14ac:dyDescent="0.2">
      <c r="A76" s="189">
        <v>2</v>
      </c>
      <c r="B76" s="183" t="s">
        <v>145</v>
      </c>
      <c r="C76" s="184" t="s">
        <v>146</v>
      </c>
      <c r="D76" s="184">
        <v>70992681</v>
      </c>
      <c r="E76" s="184">
        <v>107533278</v>
      </c>
      <c r="F76" s="61">
        <v>600060934</v>
      </c>
      <c r="G76" s="163" t="s">
        <v>149</v>
      </c>
      <c r="H76" s="162" t="s">
        <v>67</v>
      </c>
      <c r="I76" s="162" t="s">
        <v>68</v>
      </c>
      <c r="J76" s="162" t="s">
        <v>146</v>
      </c>
      <c r="K76" s="163" t="s">
        <v>142</v>
      </c>
      <c r="L76" s="190">
        <v>2500000</v>
      </c>
      <c r="M76" s="186">
        <f>L76/100*70</f>
        <v>1750000</v>
      </c>
      <c r="N76" s="183">
        <v>2022</v>
      </c>
      <c r="O76" s="61">
        <v>2027</v>
      </c>
      <c r="P76" s="187"/>
      <c r="Q76" s="188"/>
      <c r="R76" s="182" t="s">
        <v>74</v>
      </c>
      <c r="S76" s="182" t="s">
        <v>70</v>
      </c>
    </row>
    <row r="77" spans="1:19" ht="48" x14ac:dyDescent="0.2">
      <c r="A77" s="189">
        <v>3</v>
      </c>
      <c r="B77" s="183" t="s">
        <v>145</v>
      </c>
      <c r="C77" s="184" t="s">
        <v>146</v>
      </c>
      <c r="D77" s="184">
        <v>70992681</v>
      </c>
      <c r="E77" s="184">
        <v>107533278</v>
      </c>
      <c r="F77" s="61">
        <v>600060934</v>
      </c>
      <c r="G77" s="163" t="s">
        <v>150</v>
      </c>
      <c r="H77" s="162" t="s">
        <v>67</v>
      </c>
      <c r="I77" s="162" t="s">
        <v>68</v>
      </c>
      <c r="J77" s="162" t="s">
        <v>146</v>
      </c>
      <c r="K77" s="163" t="s">
        <v>138</v>
      </c>
      <c r="L77" s="190">
        <v>2500000</v>
      </c>
      <c r="M77" s="186">
        <f>L77/100*70</f>
        <v>1750000</v>
      </c>
      <c r="N77" s="183">
        <v>2022</v>
      </c>
      <c r="O77" s="61">
        <v>2027</v>
      </c>
      <c r="P77" s="187"/>
      <c r="Q77" s="188"/>
      <c r="R77" s="182" t="s">
        <v>74</v>
      </c>
      <c r="S77" s="182" t="s">
        <v>70</v>
      </c>
    </row>
    <row r="78" spans="1:19" ht="16" x14ac:dyDescent="0.2">
      <c r="A78" s="193" t="s">
        <v>117</v>
      </c>
      <c r="B78" s="183"/>
      <c r="C78" s="184"/>
      <c r="D78" s="184"/>
      <c r="E78" s="184"/>
      <c r="F78" s="61"/>
      <c r="G78" s="165"/>
      <c r="H78" s="162"/>
      <c r="I78" s="162"/>
      <c r="J78" s="162"/>
      <c r="K78" s="165"/>
      <c r="L78" s="194"/>
      <c r="M78" s="218"/>
      <c r="N78" s="215"/>
      <c r="O78" s="217"/>
      <c r="P78" s="209"/>
      <c r="Q78" s="210"/>
      <c r="R78" s="193"/>
      <c r="S78" s="193"/>
    </row>
    <row r="79" spans="1:19" x14ac:dyDescent="0.2">
      <c r="A79" s="166"/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</row>
    <row r="80" spans="1:19" ht="27.25" customHeight="1" x14ac:dyDescent="0.2">
      <c r="A80" s="4" t="s">
        <v>40</v>
      </c>
      <c r="B80" s="117" t="s">
        <v>41</v>
      </c>
      <c r="C80" s="117"/>
      <c r="D80" s="117"/>
      <c r="E80" s="117"/>
      <c r="F80" s="117"/>
      <c r="G80" s="4" t="s">
        <v>42</v>
      </c>
      <c r="H80" s="118" t="s">
        <v>43</v>
      </c>
      <c r="I80" s="119" t="s">
        <v>44</v>
      </c>
      <c r="J80" s="4" t="s">
        <v>45</v>
      </c>
      <c r="K80" s="4" t="s">
        <v>46</v>
      </c>
      <c r="L80" s="206" t="s">
        <v>47</v>
      </c>
      <c r="M80" s="206"/>
      <c r="N80" s="120" t="s">
        <v>48</v>
      </c>
      <c r="O80" s="120"/>
      <c r="P80" s="121" t="s">
        <v>49</v>
      </c>
      <c r="Q80" s="121"/>
      <c r="R80" s="122" t="s">
        <v>50</v>
      </c>
      <c r="S80" s="122"/>
    </row>
    <row r="81" spans="1:19" ht="90" x14ac:dyDescent="0.2">
      <c r="A81" s="4"/>
      <c r="B81" s="55" t="s">
        <v>51</v>
      </c>
      <c r="C81" s="56" t="s">
        <v>52</v>
      </c>
      <c r="D81" s="56" t="s">
        <v>53</v>
      </c>
      <c r="E81" s="56" t="s">
        <v>54</v>
      </c>
      <c r="F81" s="57" t="s">
        <v>55</v>
      </c>
      <c r="G81" s="4"/>
      <c r="H81" s="118"/>
      <c r="I81" s="119"/>
      <c r="J81" s="4"/>
      <c r="K81" s="4"/>
      <c r="L81" s="58" t="s">
        <v>56</v>
      </c>
      <c r="M81" s="59" t="s">
        <v>57</v>
      </c>
      <c r="N81" s="60" t="s">
        <v>58</v>
      </c>
      <c r="O81" s="51" t="s">
        <v>59</v>
      </c>
      <c r="P81" s="48" t="s">
        <v>60</v>
      </c>
      <c r="Q81" s="49" t="s">
        <v>61</v>
      </c>
      <c r="R81" s="50" t="s">
        <v>62</v>
      </c>
      <c r="S81" s="51" t="s">
        <v>63</v>
      </c>
    </row>
    <row r="82" spans="1:19" ht="48" x14ac:dyDescent="0.2">
      <c r="A82" s="174">
        <v>1</v>
      </c>
      <c r="B82" s="175" t="s">
        <v>151</v>
      </c>
      <c r="C82" s="176" t="s">
        <v>152</v>
      </c>
      <c r="D82" s="176">
        <v>70985014</v>
      </c>
      <c r="E82" s="176">
        <v>107533308</v>
      </c>
      <c r="F82" s="63">
        <v>600060969</v>
      </c>
      <c r="G82" s="52" t="s">
        <v>116</v>
      </c>
      <c r="H82" s="52" t="s">
        <v>67</v>
      </c>
      <c r="I82" s="52" t="s">
        <v>68</v>
      </c>
      <c r="J82" s="52" t="s">
        <v>152</v>
      </c>
      <c r="K82" s="52" t="s">
        <v>153</v>
      </c>
      <c r="L82" s="177">
        <v>1200000</v>
      </c>
      <c r="M82" s="178">
        <f>L82/100*70</f>
        <v>840000</v>
      </c>
      <c r="N82" s="175">
        <v>2022</v>
      </c>
      <c r="O82" s="63">
        <v>2027</v>
      </c>
      <c r="P82" s="179"/>
      <c r="Q82" s="181"/>
      <c r="R82" s="174" t="s">
        <v>154</v>
      </c>
      <c r="S82" s="174"/>
    </row>
    <row r="83" spans="1:19" ht="48" x14ac:dyDescent="0.2">
      <c r="A83" s="197">
        <v>2</v>
      </c>
      <c r="B83" s="175" t="s">
        <v>151</v>
      </c>
      <c r="C83" s="176" t="s">
        <v>152</v>
      </c>
      <c r="D83" s="176">
        <v>70985014</v>
      </c>
      <c r="E83" s="176">
        <v>107533308</v>
      </c>
      <c r="F83" s="63">
        <v>600060969</v>
      </c>
      <c r="G83" s="54" t="s">
        <v>155</v>
      </c>
      <c r="H83" s="52" t="s">
        <v>67</v>
      </c>
      <c r="I83" s="52" t="s">
        <v>68</v>
      </c>
      <c r="J83" s="52" t="s">
        <v>152</v>
      </c>
      <c r="K83" s="53" t="s">
        <v>156</v>
      </c>
      <c r="L83" s="198">
        <v>900000</v>
      </c>
      <c r="M83" s="178">
        <f>L83/100*70</f>
        <v>630000</v>
      </c>
      <c r="N83" s="175">
        <v>2023</v>
      </c>
      <c r="O83" s="63">
        <v>2027</v>
      </c>
      <c r="P83" s="179"/>
      <c r="Q83" s="181" t="s">
        <v>74</v>
      </c>
      <c r="R83" s="174" t="s">
        <v>74</v>
      </c>
      <c r="S83" s="174"/>
    </row>
    <row r="84" spans="1:19" ht="80" x14ac:dyDescent="0.2">
      <c r="A84" s="197">
        <v>3</v>
      </c>
      <c r="B84" s="175" t="s">
        <v>151</v>
      </c>
      <c r="C84" s="176" t="s">
        <v>152</v>
      </c>
      <c r="D84" s="176">
        <v>70985014</v>
      </c>
      <c r="E84" s="176">
        <v>107533308</v>
      </c>
      <c r="F84" s="63">
        <v>600060969</v>
      </c>
      <c r="G84" s="53" t="s">
        <v>157</v>
      </c>
      <c r="H84" s="52" t="s">
        <v>67</v>
      </c>
      <c r="I84" s="52" t="s">
        <v>68</v>
      </c>
      <c r="J84" s="52" t="s">
        <v>152</v>
      </c>
      <c r="K84" s="53" t="s">
        <v>158</v>
      </c>
      <c r="L84" s="198">
        <v>7000000</v>
      </c>
      <c r="M84" s="178">
        <f>L84/100*70</f>
        <v>4900000</v>
      </c>
      <c r="N84" s="175">
        <v>2023</v>
      </c>
      <c r="O84" s="63">
        <v>2027</v>
      </c>
      <c r="P84" s="179"/>
      <c r="Q84" s="181" t="s">
        <v>74</v>
      </c>
      <c r="R84" s="174" t="s">
        <v>74</v>
      </c>
      <c r="S84" s="174"/>
    </row>
    <row r="85" spans="1:19" ht="48" x14ac:dyDescent="0.2">
      <c r="A85" s="219">
        <v>4</v>
      </c>
      <c r="B85" s="240"/>
      <c r="C85" s="241"/>
      <c r="D85" s="241"/>
      <c r="E85" s="241"/>
      <c r="F85" s="242"/>
      <c r="G85" s="54"/>
      <c r="H85" s="54"/>
      <c r="I85" s="54"/>
      <c r="J85" s="54" t="s">
        <v>152</v>
      </c>
      <c r="K85" s="54" t="s">
        <v>159</v>
      </c>
      <c r="L85" s="202">
        <v>4000000</v>
      </c>
      <c r="M85" s="178">
        <f>L85/100*70</f>
        <v>2800000</v>
      </c>
      <c r="N85" s="175">
        <v>2022</v>
      </c>
      <c r="O85" s="63">
        <v>2023</v>
      </c>
      <c r="P85" s="203"/>
      <c r="Q85" s="205" t="s">
        <v>74</v>
      </c>
      <c r="R85" s="219" t="s">
        <v>160</v>
      </c>
      <c r="S85" s="219"/>
    </row>
    <row r="86" spans="1:19" x14ac:dyDescent="0.2">
      <c r="A86" s="166"/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</row>
    <row r="87" spans="1:19" ht="27.25" customHeight="1" x14ac:dyDescent="0.2">
      <c r="A87" s="4" t="s">
        <v>40</v>
      </c>
      <c r="B87" s="117" t="s">
        <v>41</v>
      </c>
      <c r="C87" s="117"/>
      <c r="D87" s="117"/>
      <c r="E87" s="117"/>
      <c r="F87" s="117"/>
      <c r="G87" s="4" t="s">
        <v>42</v>
      </c>
      <c r="H87" s="118" t="s">
        <v>43</v>
      </c>
      <c r="I87" s="119" t="s">
        <v>44</v>
      </c>
      <c r="J87" s="4" t="s">
        <v>45</v>
      </c>
      <c r="K87" s="4" t="s">
        <v>46</v>
      </c>
      <c r="L87" s="206" t="s">
        <v>47</v>
      </c>
      <c r="M87" s="206"/>
      <c r="N87" s="120" t="s">
        <v>48</v>
      </c>
      <c r="O87" s="120"/>
      <c r="P87" s="121" t="s">
        <v>49</v>
      </c>
      <c r="Q87" s="121"/>
      <c r="R87" s="122" t="s">
        <v>50</v>
      </c>
      <c r="S87" s="122"/>
    </row>
    <row r="88" spans="1:19" ht="90" x14ac:dyDescent="0.2">
      <c r="A88" s="4"/>
      <c r="B88" s="55" t="s">
        <v>51</v>
      </c>
      <c r="C88" s="56" t="s">
        <v>52</v>
      </c>
      <c r="D88" s="56" t="s">
        <v>53</v>
      </c>
      <c r="E88" s="56" t="s">
        <v>54</v>
      </c>
      <c r="F88" s="57" t="s">
        <v>55</v>
      </c>
      <c r="G88" s="4"/>
      <c r="H88" s="118"/>
      <c r="I88" s="119"/>
      <c r="J88" s="4"/>
      <c r="K88" s="4"/>
      <c r="L88" s="58" t="s">
        <v>56</v>
      </c>
      <c r="M88" s="59" t="s">
        <v>57</v>
      </c>
      <c r="N88" s="60" t="s">
        <v>58</v>
      </c>
      <c r="O88" s="51" t="s">
        <v>59</v>
      </c>
      <c r="P88" s="48" t="s">
        <v>60</v>
      </c>
      <c r="Q88" s="49" t="s">
        <v>61</v>
      </c>
      <c r="R88" s="50" t="s">
        <v>62</v>
      </c>
      <c r="S88" s="51" t="s">
        <v>63</v>
      </c>
    </row>
    <row r="89" spans="1:19" ht="80" x14ac:dyDescent="0.2">
      <c r="A89" s="174">
        <v>1</v>
      </c>
      <c r="B89" s="175" t="s">
        <v>161</v>
      </c>
      <c r="C89" s="176" t="s">
        <v>162</v>
      </c>
      <c r="D89" s="176">
        <v>70659231</v>
      </c>
      <c r="E89" s="176">
        <v>107721503</v>
      </c>
      <c r="F89" s="63">
        <v>600061418</v>
      </c>
      <c r="G89" s="52" t="s">
        <v>163</v>
      </c>
      <c r="H89" s="52" t="s">
        <v>67</v>
      </c>
      <c r="I89" s="52" t="s">
        <v>68</v>
      </c>
      <c r="J89" s="52" t="s">
        <v>162</v>
      </c>
      <c r="K89" s="52" t="s">
        <v>163</v>
      </c>
      <c r="L89" s="177">
        <v>25000000</v>
      </c>
      <c r="M89" s="178">
        <f>(L89/100*70)</f>
        <v>17500000</v>
      </c>
      <c r="N89" s="175">
        <v>2022</v>
      </c>
      <c r="O89" s="63">
        <v>2027</v>
      </c>
      <c r="P89" s="179" t="s">
        <v>74</v>
      </c>
      <c r="Q89" s="181" t="s">
        <v>74</v>
      </c>
      <c r="R89" s="174" t="s">
        <v>74</v>
      </c>
      <c r="S89" s="174" t="s">
        <v>70</v>
      </c>
    </row>
    <row r="90" spans="1:19" ht="80" x14ac:dyDescent="0.2">
      <c r="A90" s="197">
        <v>2</v>
      </c>
      <c r="B90" s="175" t="s">
        <v>161</v>
      </c>
      <c r="C90" s="176" t="s">
        <v>162</v>
      </c>
      <c r="D90" s="176">
        <v>70659231</v>
      </c>
      <c r="E90" s="176">
        <v>107721503</v>
      </c>
      <c r="F90" s="63">
        <v>600061418</v>
      </c>
      <c r="G90" s="52" t="s">
        <v>164</v>
      </c>
      <c r="H90" s="52" t="s">
        <v>67</v>
      </c>
      <c r="I90" s="52" t="s">
        <v>68</v>
      </c>
      <c r="J90" s="52" t="s">
        <v>162</v>
      </c>
      <c r="K90" s="52" t="s">
        <v>164</v>
      </c>
      <c r="L90" s="177">
        <v>8000000</v>
      </c>
      <c r="M90" s="178">
        <f>(L90/100*70)</f>
        <v>5600000</v>
      </c>
      <c r="N90" s="175">
        <v>2022</v>
      </c>
      <c r="O90" s="63">
        <v>2027</v>
      </c>
      <c r="P90" s="179" t="s">
        <v>74</v>
      </c>
      <c r="Q90" s="181" t="s">
        <v>74</v>
      </c>
      <c r="R90" s="174" t="s">
        <v>74</v>
      </c>
      <c r="S90" s="174" t="s">
        <v>70</v>
      </c>
    </row>
    <row r="91" spans="1:19" ht="80" x14ac:dyDescent="0.2">
      <c r="A91" s="197">
        <v>3</v>
      </c>
      <c r="B91" s="175" t="s">
        <v>161</v>
      </c>
      <c r="C91" s="176" t="s">
        <v>162</v>
      </c>
      <c r="D91" s="176">
        <v>70659231</v>
      </c>
      <c r="E91" s="176">
        <v>107721503</v>
      </c>
      <c r="F91" s="63">
        <v>600061418</v>
      </c>
      <c r="G91" s="171" t="s">
        <v>165</v>
      </c>
      <c r="H91" s="52" t="s">
        <v>67</v>
      </c>
      <c r="I91" s="52" t="s">
        <v>68</v>
      </c>
      <c r="J91" s="52" t="s">
        <v>162</v>
      </c>
      <c r="K91" s="53" t="s">
        <v>166</v>
      </c>
      <c r="L91" s="198">
        <v>20000000</v>
      </c>
      <c r="M91" s="178">
        <f>(L91/100*70)</f>
        <v>14000000</v>
      </c>
      <c r="N91" s="175">
        <v>2022</v>
      </c>
      <c r="O91" s="63">
        <v>2027</v>
      </c>
      <c r="P91" s="179" t="s">
        <v>74</v>
      </c>
      <c r="Q91" s="181" t="s">
        <v>74</v>
      </c>
      <c r="R91" s="174" t="s">
        <v>74</v>
      </c>
      <c r="S91" s="174" t="s">
        <v>70</v>
      </c>
    </row>
    <row r="92" spans="1:19" ht="80" x14ac:dyDescent="0.2">
      <c r="A92" s="243">
        <v>4</v>
      </c>
      <c r="B92" s="175" t="s">
        <v>161</v>
      </c>
      <c r="C92" s="176" t="s">
        <v>162</v>
      </c>
      <c r="D92" s="176">
        <v>70659231</v>
      </c>
      <c r="E92" s="176">
        <v>107721503</v>
      </c>
      <c r="F92" s="63">
        <v>600061418</v>
      </c>
      <c r="G92" s="53" t="s">
        <v>167</v>
      </c>
      <c r="H92" s="52" t="s">
        <v>67</v>
      </c>
      <c r="I92" s="52" t="s">
        <v>68</v>
      </c>
      <c r="J92" s="52" t="s">
        <v>162</v>
      </c>
      <c r="K92" s="53" t="s">
        <v>167</v>
      </c>
      <c r="L92" s="224">
        <v>15000000</v>
      </c>
      <c r="M92" s="178">
        <f>(L92/100*70)</f>
        <v>10500000</v>
      </c>
      <c r="N92" s="175">
        <v>2022</v>
      </c>
      <c r="O92" s="63">
        <v>2027</v>
      </c>
      <c r="P92" s="179" t="s">
        <v>74</v>
      </c>
      <c r="Q92" s="181" t="s">
        <v>74</v>
      </c>
      <c r="R92" s="174" t="s">
        <v>74</v>
      </c>
      <c r="S92" s="174" t="s">
        <v>70</v>
      </c>
    </row>
    <row r="93" spans="1:19" ht="80" x14ac:dyDescent="0.2">
      <c r="A93" s="243">
        <v>5</v>
      </c>
      <c r="B93" s="175" t="s">
        <v>161</v>
      </c>
      <c r="C93" s="176" t="s">
        <v>162</v>
      </c>
      <c r="D93" s="176">
        <v>70659231</v>
      </c>
      <c r="E93" s="176">
        <v>107721503</v>
      </c>
      <c r="F93" s="63">
        <v>600061418</v>
      </c>
      <c r="G93" s="53" t="s">
        <v>168</v>
      </c>
      <c r="H93" s="52" t="s">
        <v>67</v>
      </c>
      <c r="I93" s="52" t="s">
        <v>68</v>
      </c>
      <c r="J93" s="52" t="s">
        <v>162</v>
      </c>
      <c r="K93" s="72" t="s">
        <v>169</v>
      </c>
      <c r="L93" s="198">
        <v>1500000</v>
      </c>
      <c r="M93" s="178">
        <f>(L93/100*70)</f>
        <v>1050000</v>
      </c>
      <c r="N93" s="175">
        <v>2022</v>
      </c>
      <c r="O93" s="63">
        <v>2027</v>
      </c>
      <c r="P93" s="179" t="s">
        <v>74</v>
      </c>
      <c r="Q93" s="181" t="s">
        <v>74</v>
      </c>
      <c r="R93" s="174" t="s">
        <v>74</v>
      </c>
      <c r="S93" s="174" t="s">
        <v>70</v>
      </c>
    </row>
    <row r="94" spans="1:19" x14ac:dyDescent="0.2">
      <c r="A94" s="166"/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</row>
    <row r="95" spans="1:19" ht="27.25" customHeight="1" x14ac:dyDescent="0.2">
      <c r="A95" s="4" t="s">
        <v>40</v>
      </c>
      <c r="B95" s="117" t="s">
        <v>41</v>
      </c>
      <c r="C95" s="117"/>
      <c r="D95" s="117"/>
      <c r="E95" s="117"/>
      <c r="F95" s="117"/>
      <c r="G95" s="4" t="s">
        <v>42</v>
      </c>
      <c r="H95" s="118" t="s">
        <v>43</v>
      </c>
      <c r="I95" s="119" t="s">
        <v>44</v>
      </c>
      <c r="J95" s="4" t="s">
        <v>45</v>
      </c>
      <c r="K95" s="4" t="s">
        <v>46</v>
      </c>
      <c r="L95" s="206" t="s">
        <v>47</v>
      </c>
      <c r="M95" s="206"/>
      <c r="N95" s="120" t="s">
        <v>48</v>
      </c>
      <c r="O95" s="120"/>
      <c r="P95" s="121" t="s">
        <v>49</v>
      </c>
      <c r="Q95" s="121"/>
      <c r="R95" s="122" t="s">
        <v>50</v>
      </c>
      <c r="S95" s="122"/>
    </row>
    <row r="96" spans="1:19" ht="90" x14ac:dyDescent="0.2">
      <c r="A96" s="4"/>
      <c r="B96" s="55" t="s">
        <v>51</v>
      </c>
      <c r="C96" s="56" t="s">
        <v>52</v>
      </c>
      <c r="D96" s="56" t="s">
        <v>53</v>
      </c>
      <c r="E96" s="56" t="s">
        <v>54</v>
      </c>
      <c r="F96" s="57" t="s">
        <v>55</v>
      </c>
      <c r="G96" s="4"/>
      <c r="H96" s="118"/>
      <c r="I96" s="119"/>
      <c r="J96" s="4"/>
      <c r="K96" s="4"/>
      <c r="L96" s="58" t="s">
        <v>56</v>
      </c>
      <c r="M96" s="59" t="s">
        <v>57</v>
      </c>
      <c r="N96" s="60" t="s">
        <v>58</v>
      </c>
      <c r="O96" s="51" t="s">
        <v>59</v>
      </c>
      <c r="P96" s="48" t="s">
        <v>60</v>
      </c>
      <c r="Q96" s="49" t="s">
        <v>61</v>
      </c>
      <c r="R96" s="50" t="s">
        <v>62</v>
      </c>
      <c r="S96" s="51" t="s">
        <v>63</v>
      </c>
    </row>
    <row r="97" spans="1:19" ht="32" x14ac:dyDescent="0.2">
      <c r="A97" s="244">
        <v>1</v>
      </c>
      <c r="B97" s="245" t="s">
        <v>170</v>
      </c>
      <c r="C97" s="246" t="s">
        <v>171</v>
      </c>
      <c r="D97" s="246">
        <v>75000717</v>
      </c>
      <c r="E97" s="246">
        <v>107721368</v>
      </c>
      <c r="F97" s="247">
        <v>600061299</v>
      </c>
      <c r="G97" s="168" t="s">
        <v>172</v>
      </c>
      <c r="H97" s="168" t="s">
        <v>67</v>
      </c>
      <c r="I97" s="168" t="s">
        <v>68</v>
      </c>
      <c r="J97" s="168" t="s">
        <v>171</v>
      </c>
      <c r="K97" s="168" t="s">
        <v>173</v>
      </c>
      <c r="L97" s="248">
        <v>4000000</v>
      </c>
      <c r="M97" s="249">
        <v>2800000</v>
      </c>
      <c r="N97" s="245">
        <v>2000</v>
      </c>
      <c r="O97" s="247">
        <v>2027</v>
      </c>
      <c r="P97" s="250"/>
      <c r="Q97" s="251"/>
      <c r="R97" s="244"/>
      <c r="S97" s="244" t="s">
        <v>174</v>
      </c>
    </row>
    <row r="98" spans="1:19" ht="32" x14ac:dyDescent="0.2">
      <c r="A98" s="252">
        <v>2</v>
      </c>
      <c r="B98" s="245" t="s">
        <v>170</v>
      </c>
      <c r="C98" s="246" t="s">
        <v>171</v>
      </c>
      <c r="D98" s="246">
        <v>75000717</v>
      </c>
      <c r="E98" s="246">
        <v>107721368</v>
      </c>
      <c r="F98" s="247">
        <v>600061299</v>
      </c>
      <c r="G98" s="169" t="s">
        <v>173</v>
      </c>
      <c r="H98" s="168" t="s">
        <v>67</v>
      </c>
      <c r="I98" s="168" t="s">
        <v>68</v>
      </c>
      <c r="J98" s="168" t="s">
        <v>171</v>
      </c>
      <c r="K98" s="169" t="s">
        <v>173</v>
      </c>
      <c r="L98" s="253">
        <v>2000000</v>
      </c>
      <c r="M98" s="249">
        <v>2100000</v>
      </c>
      <c r="N98" s="245">
        <v>2022</v>
      </c>
      <c r="O98" s="247">
        <v>2027</v>
      </c>
      <c r="P98" s="250" t="s">
        <v>74</v>
      </c>
      <c r="Q98" s="251" t="s">
        <v>74</v>
      </c>
      <c r="R98" s="244"/>
      <c r="S98" s="244" t="s">
        <v>70</v>
      </c>
    </row>
    <row r="99" spans="1:19" ht="32" x14ac:dyDescent="0.2">
      <c r="A99" s="252">
        <v>3</v>
      </c>
      <c r="B99" s="245" t="s">
        <v>170</v>
      </c>
      <c r="C99" s="246" t="s">
        <v>171</v>
      </c>
      <c r="D99" s="246">
        <v>75000717</v>
      </c>
      <c r="E99" s="246">
        <v>107721368</v>
      </c>
      <c r="F99" s="247">
        <v>600061299</v>
      </c>
      <c r="G99" s="169" t="s">
        <v>175</v>
      </c>
      <c r="H99" s="168" t="s">
        <v>67</v>
      </c>
      <c r="I99" s="168" t="s">
        <v>68</v>
      </c>
      <c r="J99" s="168" t="s">
        <v>171</v>
      </c>
      <c r="K99" s="169" t="s">
        <v>173</v>
      </c>
      <c r="L99" s="253">
        <v>1000000</v>
      </c>
      <c r="M99" s="249">
        <v>700000</v>
      </c>
      <c r="N99" s="245">
        <v>2022</v>
      </c>
      <c r="O99" s="247">
        <v>2027</v>
      </c>
      <c r="P99" s="250"/>
      <c r="Q99" s="251"/>
      <c r="R99" s="244"/>
      <c r="S99" s="244" t="s">
        <v>70</v>
      </c>
    </row>
    <row r="100" spans="1:19" ht="32" x14ac:dyDescent="0.2">
      <c r="A100" s="254">
        <v>4</v>
      </c>
      <c r="B100" s="245" t="s">
        <v>170</v>
      </c>
      <c r="C100" s="246" t="s">
        <v>171</v>
      </c>
      <c r="D100" s="246">
        <v>75000717</v>
      </c>
      <c r="E100" s="246">
        <v>107721368</v>
      </c>
      <c r="F100" s="247">
        <v>600061299</v>
      </c>
      <c r="G100" s="169" t="s">
        <v>116</v>
      </c>
      <c r="H100" s="168" t="s">
        <v>67</v>
      </c>
      <c r="I100" s="168" t="s">
        <v>68</v>
      </c>
      <c r="J100" s="168" t="s">
        <v>171</v>
      </c>
      <c r="K100" s="169" t="s">
        <v>173</v>
      </c>
      <c r="L100" s="253">
        <v>500000</v>
      </c>
      <c r="M100" s="249">
        <v>420000</v>
      </c>
      <c r="N100" s="245">
        <v>2022</v>
      </c>
      <c r="O100" s="247">
        <v>2027</v>
      </c>
      <c r="P100" s="250"/>
      <c r="Q100" s="251"/>
      <c r="R100" s="244"/>
      <c r="S100" s="244" t="s">
        <v>70</v>
      </c>
    </row>
    <row r="101" spans="1:19" ht="32" x14ac:dyDescent="0.2">
      <c r="A101" s="254">
        <v>5</v>
      </c>
      <c r="B101" s="245" t="s">
        <v>170</v>
      </c>
      <c r="C101" s="246" t="s">
        <v>171</v>
      </c>
      <c r="D101" s="246">
        <v>75000717</v>
      </c>
      <c r="E101" s="246">
        <v>107721368</v>
      </c>
      <c r="F101" s="247">
        <v>600061299</v>
      </c>
      <c r="G101" s="169" t="s">
        <v>86</v>
      </c>
      <c r="H101" s="168" t="s">
        <v>67</v>
      </c>
      <c r="I101" s="168" t="s">
        <v>68</v>
      </c>
      <c r="J101" s="168" t="s">
        <v>171</v>
      </c>
      <c r="K101" s="169" t="s">
        <v>173</v>
      </c>
      <c r="L101" s="253">
        <v>400000</v>
      </c>
      <c r="M101" s="249">
        <v>280000</v>
      </c>
      <c r="N101" s="245">
        <v>2022</v>
      </c>
      <c r="O101" s="247">
        <v>2027</v>
      </c>
      <c r="P101" s="250"/>
      <c r="Q101" s="251" t="s">
        <v>74</v>
      </c>
      <c r="R101" s="244"/>
      <c r="S101" s="244" t="s">
        <v>70</v>
      </c>
    </row>
    <row r="102" spans="1:19" x14ac:dyDescent="0.2">
      <c r="A102" s="166"/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</row>
    <row r="103" spans="1:19" ht="27.25" customHeight="1" x14ac:dyDescent="0.2">
      <c r="A103" s="4" t="s">
        <v>40</v>
      </c>
      <c r="B103" s="117" t="s">
        <v>41</v>
      </c>
      <c r="C103" s="117"/>
      <c r="D103" s="117"/>
      <c r="E103" s="117"/>
      <c r="F103" s="117"/>
      <c r="G103" s="4" t="s">
        <v>42</v>
      </c>
      <c r="H103" s="118" t="s">
        <v>43</v>
      </c>
      <c r="I103" s="119" t="s">
        <v>44</v>
      </c>
      <c r="J103" s="4" t="s">
        <v>45</v>
      </c>
      <c r="K103" s="4" t="s">
        <v>46</v>
      </c>
      <c r="L103" s="206" t="s">
        <v>47</v>
      </c>
      <c r="M103" s="206"/>
      <c r="N103" s="120" t="s">
        <v>48</v>
      </c>
      <c r="O103" s="120"/>
      <c r="P103" s="121" t="s">
        <v>49</v>
      </c>
      <c r="Q103" s="121"/>
      <c r="R103" s="122" t="s">
        <v>50</v>
      </c>
      <c r="S103" s="122"/>
    </row>
    <row r="104" spans="1:19" ht="90" x14ac:dyDescent="0.2">
      <c r="A104" s="4"/>
      <c r="B104" s="55" t="s">
        <v>51</v>
      </c>
      <c r="C104" s="56" t="s">
        <v>52</v>
      </c>
      <c r="D104" s="56" t="s">
        <v>53</v>
      </c>
      <c r="E104" s="56" t="s">
        <v>54</v>
      </c>
      <c r="F104" s="57" t="s">
        <v>55</v>
      </c>
      <c r="G104" s="4"/>
      <c r="H104" s="118"/>
      <c r="I104" s="119"/>
      <c r="J104" s="4"/>
      <c r="K104" s="4"/>
      <c r="L104" s="58" t="s">
        <v>56</v>
      </c>
      <c r="M104" s="59" t="s">
        <v>57</v>
      </c>
      <c r="N104" s="60" t="s">
        <v>58</v>
      </c>
      <c r="O104" s="51" t="s">
        <v>59</v>
      </c>
      <c r="P104" s="48" t="s">
        <v>60</v>
      </c>
      <c r="Q104" s="49" t="s">
        <v>61</v>
      </c>
      <c r="R104" s="50" t="s">
        <v>62</v>
      </c>
      <c r="S104" s="51" t="s">
        <v>63</v>
      </c>
    </row>
    <row r="105" spans="1:19" ht="16" x14ac:dyDescent="0.2">
      <c r="A105" s="244">
        <v>1</v>
      </c>
      <c r="B105" s="245" t="s">
        <v>176</v>
      </c>
      <c r="C105" s="246" t="s">
        <v>177</v>
      </c>
      <c r="D105" s="246">
        <v>70988854</v>
      </c>
      <c r="E105" s="246">
        <v>107533375</v>
      </c>
      <c r="F105" s="247">
        <v>600061027</v>
      </c>
      <c r="G105" s="168" t="s">
        <v>178</v>
      </c>
      <c r="H105" s="168" t="s">
        <v>67</v>
      </c>
      <c r="I105" s="168" t="s">
        <v>68</v>
      </c>
      <c r="J105" s="168" t="s">
        <v>177</v>
      </c>
      <c r="K105" s="168" t="s">
        <v>178</v>
      </c>
      <c r="L105" s="248">
        <v>150000</v>
      </c>
      <c r="M105" s="249">
        <v>105000</v>
      </c>
      <c r="N105" s="245">
        <v>2000</v>
      </c>
      <c r="O105" s="247">
        <v>2027</v>
      </c>
      <c r="P105" s="250"/>
      <c r="Q105" s="251" t="s">
        <v>74</v>
      </c>
      <c r="R105" s="244"/>
      <c r="S105" s="244" t="s">
        <v>174</v>
      </c>
    </row>
    <row r="106" spans="1:19" ht="16" x14ac:dyDescent="0.2">
      <c r="A106" s="252">
        <v>2</v>
      </c>
      <c r="B106" s="245" t="s">
        <v>176</v>
      </c>
      <c r="C106" s="246" t="s">
        <v>177</v>
      </c>
      <c r="D106" s="246">
        <v>70988854</v>
      </c>
      <c r="E106" s="246">
        <v>107533375</v>
      </c>
      <c r="F106" s="247">
        <v>600061027</v>
      </c>
      <c r="G106" s="169" t="s">
        <v>179</v>
      </c>
      <c r="H106" s="168" t="s">
        <v>67</v>
      </c>
      <c r="I106" s="168" t="s">
        <v>68</v>
      </c>
      <c r="J106" s="168" t="s">
        <v>177</v>
      </c>
      <c r="K106" s="169" t="s">
        <v>179</v>
      </c>
      <c r="L106" s="253">
        <v>100000</v>
      </c>
      <c r="M106" s="249">
        <v>70000</v>
      </c>
      <c r="N106" s="245">
        <v>2022</v>
      </c>
      <c r="O106" s="247">
        <v>2027</v>
      </c>
      <c r="P106" s="250"/>
      <c r="Q106" s="251"/>
      <c r="R106" s="244"/>
      <c r="S106" s="244" t="s">
        <v>70</v>
      </c>
    </row>
    <row r="107" spans="1:19" ht="16" x14ac:dyDescent="0.2">
      <c r="A107" s="252">
        <v>3</v>
      </c>
      <c r="B107" s="245" t="s">
        <v>176</v>
      </c>
      <c r="C107" s="246" t="s">
        <v>177</v>
      </c>
      <c r="D107" s="246">
        <v>70988854</v>
      </c>
      <c r="E107" s="246">
        <v>107533375</v>
      </c>
      <c r="F107" s="247">
        <v>600061027</v>
      </c>
      <c r="G107" s="169" t="s">
        <v>180</v>
      </c>
      <c r="H107" s="168" t="s">
        <v>67</v>
      </c>
      <c r="I107" s="168" t="s">
        <v>68</v>
      </c>
      <c r="J107" s="168" t="s">
        <v>177</v>
      </c>
      <c r="K107" s="169" t="s">
        <v>180</v>
      </c>
      <c r="L107" s="253">
        <v>180000</v>
      </c>
      <c r="M107" s="249">
        <v>126000</v>
      </c>
      <c r="N107" s="245">
        <v>2022</v>
      </c>
      <c r="O107" s="247">
        <v>2027</v>
      </c>
      <c r="P107" s="250"/>
      <c r="Q107" s="251"/>
      <c r="R107" s="244"/>
      <c r="S107" s="244" t="s">
        <v>70</v>
      </c>
    </row>
    <row r="108" spans="1:19" ht="16" x14ac:dyDescent="0.2">
      <c r="A108" s="254">
        <v>4</v>
      </c>
      <c r="B108" s="245" t="s">
        <v>176</v>
      </c>
      <c r="C108" s="246" t="s">
        <v>177</v>
      </c>
      <c r="D108" s="246">
        <v>70988854</v>
      </c>
      <c r="E108" s="246">
        <v>107533375</v>
      </c>
      <c r="F108" s="247">
        <v>600061027</v>
      </c>
      <c r="G108" s="169" t="s">
        <v>181</v>
      </c>
      <c r="H108" s="168" t="s">
        <v>67</v>
      </c>
      <c r="I108" s="168" t="s">
        <v>68</v>
      </c>
      <c r="J108" s="168" t="s">
        <v>177</v>
      </c>
      <c r="K108" s="169" t="s">
        <v>181</v>
      </c>
      <c r="L108" s="253">
        <v>100000</v>
      </c>
      <c r="M108" s="249">
        <v>70000</v>
      </c>
      <c r="N108" s="245">
        <v>2022</v>
      </c>
      <c r="O108" s="247">
        <v>2027</v>
      </c>
      <c r="P108" s="250"/>
      <c r="Q108" s="251"/>
      <c r="R108" s="244"/>
      <c r="S108" s="244" t="s">
        <v>70</v>
      </c>
    </row>
    <row r="109" spans="1:19" x14ac:dyDescent="0.2">
      <c r="A109" s="166"/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</row>
    <row r="110" spans="1:19" ht="27.25" customHeight="1" x14ac:dyDescent="0.2">
      <c r="A110" s="4" t="s">
        <v>40</v>
      </c>
      <c r="B110" s="117" t="s">
        <v>41</v>
      </c>
      <c r="C110" s="117"/>
      <c r="D110" s="117"/>
      <c r="E110" s="117"/>
      <c r="F110" s="117"/>
      <c r="G110" s="4" t="s">
        <v>42</v>
      </c>
      <c r="H110" s="118" t="s">
        <v>43</v>
      </c>
      <c r="I110" s="119" t="s">
        <v>44</v>
      </c>
      <c r="J110" s="4" t="s">
        <v>45</v>
      </c>
      <c r="K110" s="4" t="s">
        <v>46</v>
      </c>
      <c r="L110" s="206" t="s">
        <v>47</v>
      </c>
      <c r="M110" s="206"/>
      <c r="N110" s="120" t="s">
        <v>48</v>
      </c>
      <c r="O110" s="120"/>
      <c r="P110" s="121" t="s">
        <v>49</v>
      </c>
      <c r="Q110" s="121"/>
      <c r="R110" s="122" t="s">
        <v>50</v>
      </c>
      <c r="S110" s="122"/>
    </row>
    <row r="111" spans="1:19" ht="90" x14ac:dyDescent="0.2">
      <c r="A111" s="4"/>
      <c r="B111" s="55" t="s">
        <v>51</v>
      </c>
      <c r="C111" s="56" t="s">
        <v>52</v>
      </c>
      <c r="D111" s="56" t="s">
        <v>53</v>
      </c>
      <c r="E111" s="56" t="s">
        <v>54</v>
      </c>
      <c r="F111" s="57" t="s">
        <v>55</v>
      </c>
      <c r="G111" s="4"/>
      <c r="H111" s="118"/>
      <c r="I111" s="119"/>
      <c r="J111" s="4"/>
      <c r="K111" s="4"/>
      <c r="L111" s="58" t="s">
        <v>56</v>
      </c>
      <c r="M111" s="59" t="s">
        <v>57</v>
      </c>
      <c r="N111" s="60" t="s">
        <v>58</v>
      </c>
      <c r="O111" s="51" t="s">
        <v>59</v>
      </c>
      <c r="P111" s="48" t="s">
        <v>60</v>
      </c>
      <c r="Q111" s="49" t="s">
        <v>61</v>
      </c>
      <c r="R111" s="50" t="s">
        <v>62</v>
      </c>
      <c r="S111" s="51" t="s">
        <v>63</v>
      </c>
    </row>
    <row r="112" spans="1:19" ht="48" x14ac:dyDescent="0.2">
      <c r="A112" s="174">
        <v>1</v>
      </c>
      <c r="B112" s="175" t="s">
        <v>182</v>
      </c>
      <c r="C112" s="255" t="s">
        <v>104</v>
      </c>
      <c r="D112" s="255">
        <v>6071058</v>
      </c>
      <c r="E112" s="255">
        <v>181137674</v>
      </c>
      <c r="F112" s="256">
        <v>691010439</v>
      </c>
      <c r="G112" s="52" t="s">
        <v>183</v>
      </c>
      <c r="H112" s="52" t="s">
        <v>67</v>
      </c>
      <c r="I112" s="52" t="s">
        <v>68</v>
      </c>
      <c r="J112" s="52" t="s">
        <v>184</v>
      </c>
      <c r="K112" s="52" t="s">
        <v>183</v>
      </c>
      <c r="L112" s="198">
        <v>300000</v>
      </c>
      <c r="M112" s="178">
        <f>(L112/100*70)</f>
        <v>210000</v>
      </c>
      <c r="N112" s="175">
        <v>2022</v>
      </c>
      <c r="O112" s="63">
        <v>2027</v>
      </c>
      <c r="P112" s="179"/>
      <c r="Q112" s="181" t="s">
        <v>74</v>
      </c>
      <c r="R112" s="174" t="s">
        <v>74</v>
      </c>
      <c r="S112" s="174" t="s">
        <v>174</v>
      </c>
    </row>
    <row r="113" spans="1:19" x14ac:dyDescent="0.2">
      <c r="A113" s="189">
        <v>2</v>
      </c>
      <c r="B113" s="183"/>
      <c r="C113" s="184"/>
      <c r="D113" s="184"/>
      <c r="E113" s="184"/>
      <c r="F113" s="61"/>
      <c r="G113" s="163"/>
      <c r="H113" s="162"/>
      <c r="I113" s="162"/>
      <c r="J113" s="162"/>
      <c r="K113" s="163"/>
      <c r="L113" s="190"/>
      <c r="M113" s="186"/>
      <c r="N113" s="183"/>
      <c r="O113" s="61"/>
      <c r="P113" s="187"/>
      <c r="Q113" s="188"/>
      <c r="R113" s="182"/>
      <c r="S113" s="182"/>
    </row>
    <row r="114" spans="1:19" x14ac:dyDescent="0.2">
      <c r="A114" s="189">
        <v>3</v>
      </c>
      <c r="B114" s="183"/>
      <c r="C114" s="184"/>
      <c r="D114" s="184"/>
      <c r="E114" s="184"/>
      <c r="F114" s="61"/>
      <c r="G114" s="163"/>
      <c r="H114" s="162"/>
      <c r="I114" s="162"/>
      <c r="J114" s="162"/>
      <c r="K114" s="163"/>
      <c r="L114" s="190"/>
      <c r="M114" s="186"/>
      <c r="N114" s="183"/>
      <c r="O114" s="61"/>
      <c r="P114" s="187"/>
      <c r="Q114" s="188"/>
      <c r="R114" s="182"/>
      <c r="S114" s="182"/>
    </row>
    <row r="115" spans="1:19" ht="16" x14ac:dyDescent="0.2">
      <c r="A115" s="191" t="s">
        <v>117</v>
      </c>
      <c r="B115" s="183"/>
      <c r="C115" s="184"/>
      <c r="D115" s="184"/>
      <c r="E115" s="184"/>
      <c r="F115" s="61"/>
      <c r="G115" s="163"/>
      <c r="H115" s="162"/>
      <c r="I115" s="162"/>
      <c r="J115" s="162"/>
      <c r="K115" s="163"/>
      <c r="L115" s="190"/>
      <c r="M115" s="186"/>
      <c r="N115" s="183"/>
      <c r="O115" s="61"/>
      <c r="P115" s="187"/>
      <c r="Q115" s="188"/>
      <c r="R115" s="182"/>
      <c r="S115" s="182"/>
    </row>
  </sheetData>
  <mergeCells count="186">
    <mergeCell ref="P103:Q103"/>
    <mergeCell ref="R103:S103"/>
    <mergeCell ref="A110:A111"/>
    <mergeCell ref="B110:F110"/>
    <mergeCell ref="G110:G111"/>
    <mergeCell ref="H110:H111"/>
    <mergeCell ref="I110:I111"/>
    <mergeCell ref="J110:J111"/>
    <mergeCell ref="K110:K111"/>
    <mergeCell ref="L110:M110"/>
    <mergeCell ref="N110:O110"/>
    <mergeCell ref="P110:Q110"/>
    <mergeCell ref="R110:S110"/>
    <mergeCell ref="A103:A104"/>
    <mergeCell ref="B103:F103"/>
    <mergeCell ref="G103:G104"/>
    <mergeCell ref="H103:H104"/>
    <mergeCell ref="I103:I104"/>
    <mergeCell ref="J103:J104"/>
    <mergeCell ref="K103:K104"/>
    <mergeCell ref="L103:M103"/>
    <mergeCell ref="N103:O103"/>
    <mergeCell ref="P87:Q87"/>
    <mergeCell ref="R87:S87"/>
    <mergeCell ref="A95:A96"/>
    <mergeCell ref="B95:F95"/>
    <mergeCell ref="G95:G96"/>
    <mergeCell ref="H95:H96"/>
    <mergeCell ref="I95:I96"/>
    <mergeCell ref="J95:J96"/>
    <mergeCell ref="K95:K96"/>
    <mergeCell ref="L95:M95"/>
    <mergeCell ref="N95:O95"/>
    <mergeCell ref="P95:Q95"/>
    <mergeCell ref="R95:S95"/>
    <mergeCell ref="A87:A88"/>
    <mergeCell ref="B87:F87"/>
    <mergeCell ref="G87:G88"/>
    <mergeCell ref="H87:H88"/>
    <mergeCell ref="I87:I88"/>
    <mergeCell ref="J87:J88"/>
    <mergeCell ref="K87:K88"/>
    <mergeCell ref="L87:M87"/>
    <mergeCell ref="N87:O87"/>
    <mergeCell ref="P73:Q73"/>
    <mergeCell ref="R73:S73"/>
    <mergeCell ref="A80:A81"/>
    <mergeCell ref="B80:F80"/>
    <mergeCell ref="G80:G81"/>
    <mergeCell ref="H80:H81"/>
    <mergeCell ref="I80:I81"/>
    <mergeCell ref="J80:J81"/>
    <mergeCell ref="K80:K81"/>
    <mergeCell ref="L80:M80"/>
    <mergeCell ref="N80:O80"/>
    <mergeCell ref="P80:Q80"/>
    <mergeCell ref="R80:S80"/>
    <mergeCell ref="A73:A74"/>
    <mergeCell ref="B73:F73"/>
    <mergeCell ref="G73:G74"/>
    <mergeCell ref="H73:H74"/>
    <mergeCell ref="I73:I74"/>
    <mergeCell ref="J73:J74"/>
    <mergeCell ref="K73:K74"/>
    <mergeCell ref="L73:M73"/>
    <mergeCell ref="N73:O73"/>
    <mergeCell ref="P59:Q59"/>
    <mergeCell ref="R59:S59"/>
    <mergeCell ref="A66:A67"/>
    <mergeCell ref="B66:F66"/>
    <mergeCell ref="G66:G67"/>
    <mergeCell ref="H66:H67"/>
    <mergeCell ref="I66:I67"/>
    <mergeCell ref="J66:J67"/>
    <mergeCell ref="K66:K67"/>
    <mergeCell ref="L66:M66"/>
    <mergeCell ref="N66:O66"/>
    <mergeCell ref="P66:Q66"/>
    <mergeCell ref="R66:S66"/>
    <mergeCell ref="A59:A60"/>
    <mergeCell ref="B59:F59"/>
    <mergeCell ref="G59:G60"/>
    <mergeCell ref="H59:H60"/>
    <mergeCell ref="I59:I60"/>
    <mergeCell ref="J59:J60"/>
    <mergeCell ref="K59:K60"/>
    <mergeCell ref="L59:M59"/>
    <mergeCell ref="N59:O59"/>
    <mergeCell ref="P44:Q44"/>
    <mergeCell ref="R44:S44"/>
    <mergeCell ref="A51:A52"/>
    <mergeCell ref="B51:F51"/>
    <mergeCell ref="G51:G52"/>
    <mergeCell ref="H51:H52"/>
    <mergeCell ref="I51:I52"/>
    <mergeCell ref="J51:J52"/>
    <mergeCell ref="K51:K52"/>
    <mergeCell ref="L51:M51"/>
    <mergeCell ref="N51:O51"/>
    <mergeCell ref="P51:Q51"/>
    <mergeCell ref="R51:S51"/>
    <mergeCell ref="A44:A45"/>
    <mergeCell ref="B44:F44"/>
    <mergeCell ref="G44:G45"/>
    <mergeCell ref="H44:H45"/>
    <mergeCell ref="I44:I45"/>
    <mergeCell ref="J44:J45"/>
    <mergeCell ref="K44:K45"/>
    <mergeCell ref="L44:M44"/>
    <mergeCell ref="N44:O44"/>
    <mergeCell ref="P29:Q29"/>
    <mergeCell ref="R29:S29"/>
    <mergeCell ref="A37:A38"/>
    <mergeCell ref="B37:F37"/>
    <mergeCell ref="G37:G38"/>
    <mergeCell ref="H37:H38"/>
    <mergeCell ref="I37:I38"/>
    <mergeCell ref="J37:J38"/>
    <mergeCell ref="K37:K38"/>
    <mergeCell ref="L37:M37"/>
    <mergeCell ref="N37:O37"/>
    <mergeCell ref="P37:Q37"/>
    <mergeCell ref="R37:S37"/>
    <mergeCell ref="A29:A30"/>
    <mergeCell ref="B29:F29"/>
    <mergeCell ref="G29:G30"/>
    <mergeCell ref="H29:H30"/>
    <mergeCell ref="I29:I30"/>
    <mergeCell ref="J29:J30"/>
    <mergeCell ref="K29:K30"/>
    <mergeCell ref="L29:M29"/>
    <mergeCell ref="N29:O29"/>
    <mergeCell ref="P19:Q20"/>
    <mergeCell ref="R19:S20"/>
    <mergeCell ref="B20:B21"/>
    <mergeCell ref="C20:C21"/>
    <mergeCell ref="D20:D21"/>
    <mergeCell ref="E20:E21"/>
    <mergeCell ref="F20:F21"/>
    <mergeCell ref="L20:L21"/>
    <mergeCell ref="M20:M21"/>
    <mergeCell ref="N20:N21"/>
    <mergeCell ref="O20:O21"/>
    <mergeCell ref="A19:A21"/>
    <mergeCell ref="B19:F19"/>
    <mergeCell ref="G19:G21"/>
    <mergeCell ref="H19:H21"/>
    <mergeCell ref="I19:I21"/>
    <mergeCell ref="J19:J21"/>
    <mergeCell ref="K19:K21"/>
    <mergeCell ref="L19:M19"/>
    <mergeCell ref="N19:O19"/>
    <mergeCell ref="P6:Q6"/>
    <mergeCell ref="R6:S6"/>
    <mergeCell ref="A10:A11"/>
    <mergeCell ref="B10:F10"/>
    <mergeCell ref="G10:G11"/>
    <mergeCell ref="H10:H11"/>
    <mergeCell ref="I10:I11"/>
    <mergeCell ref="J10:J11"/>
    <mergeCell ref="K10:K11"/>
    <mergeCell ref="L10:M10"/>
    <mergeCell ref="N10:O10"/>
    <mergeCell ref="P10:Q10"/>
    <mergeCell ref="R10:S10"/>
    <mergeCell ref="A6:A7"/>
    <mergeCell ref="B6:F6"/>
    <mergeCell ref="G6:G7"/>
    <mergeCell ref="H6:H7"/>
    <mergeCell ref="I6:I7"/>
    <mergeCell ref="J6:J7"/>
    <mergeCell ref="K6:K7"/>
    <mergeCell ref="L6:M6"/>
    <mergeCell ref="N6:O6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</mergeCells>
  <pageMargins left="0.7" right="0.7" top="0.78749999999999998" bottom="0.78749999999999998" header="0.51180555555555496" footer="0.51180555555555496"/>
  <pageSetup paperSize="9" scale="27" firstPageNumber="0" fitToHeight="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U256"/>
  <sheetViews>
    <sheetView topLeftCell="A89" zoomScale="75" zoomScaleNormal="75" workbookViewId="0">
      <selection activeCell="A127" sqref="A1:Z1048576"/>
    </sheetView>
  </sheetViews>
  <sheetFormatPr baseColWidth="10" defaultColWidth="8.83203125" defaultRowHeight="15" x14ac:dyDescent="0.2"/>
  <cols>
    <col min="1" max="1" width="6.5" style="170"/>
    <col min="2" max="4" width="10.83203125" style="170"/>
    <col min="5" max="6" width="11.6640625" style="170"/>
    <col min="7" max="7" width="20" style="170"/>
    <col min="8" max="9" width="17.6640625" style="170"/>
    <col min="10" max="10" width="18" style="170"/>
    <col min="11" max="11" width="49.5" style="170"/>
    <col min="12" max="12" width="16.33203125" style="170"/>
    <col min="13" max="13" width="18.83203125" style="170"/>
    <col min="14" max="15" width="10.83203125" style="170"/>
    <col min="16" max="16" width="10" style="170"/>
    <col min="17" max="19" width="12.1640625" style="170"/>
    <col min="20" max="21" width="15.83203125" style="170"/>
    <col min="22" max="23" width="17" style="170"/>
    <col min="24" max="24" width="14.6640625" style="170"/>
    <col min="25" max="26" width="11.83203125" style="170"/>
    <col min="27" max="957" width="10.83203125" style="37"/>
    <col min="958" max="1025" width="9"/>
  </cols>
  <sheetData>
    <row r="1" spans="1:957" ht="18" customHeight="1" x14ac:dyDescent="0.25">
      <c r="A1" s="257" t="s">
        <v>185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</row>
    <row r="2" spans="1:957" ht="29.25" customHeight="1" x14ac:dyDescent="0.2">
      <c r="A2" s="11" t="s">
        <v>40</v>
      </c>
      <c r="B2" s="123" t="s">
        <v>41</v>
      </c>
      <c r="C2" s="123"/>
      <c r="D2" s="123"/>
      <c r="E2" s="123"/>
      <c r="F2" s="123"/>
      <c r="G2" s="124" t="s">
        <v>42</v>
      </c>
      <c r="H2" s="125" t="s">
        <v>43</v>
      </c>
      <c r="I2" s="126" t="s">
        <v>44</v>
      </c>
      <c r="J2" s="127" t="s">
        <v>45</v>
      </c>
      <c r="K2" s="128" t="s">
        <v>46</v>
      </c>
      <c r="L2" s="258" t="s">
        <v>87</v>
      </c>
      <c r="M2" s="258"/>
      <c r="N2" s="129" t="s">
        <v>48</v>
      </c>
      <c r="O2" s="129"/>
      <c r="P2" s="130" t="s">
        <v>49</v>
      </c>
      <c r="Q2" s="130"/>
      <c r="R2" s="130"/>
      <c r="S2" s="130"/>
      <c r="T2" s="130"/>
      <c r="U2" s="130"/>
      <c r="V2" s="130"/>
      <c r="W2" s="130"/>
      <c r="X2" s="130"/>
      <c r="Y2" s="5" t="s">
        <v>50</v>
      </c>
      <c r="Z2" s="5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</row>
    <row r="3" spans="1:957" ht="15" customHeight="1" x14ac:dyDescent="0.2">
      <c r="A3" s="11"/>
      <c r="B3" s="124" t="s">
        <v>51</v>
      </c>
      <c r="C3" s="131" t="s">
        <v>52</v>
      </c>
      <c r="D3" s="131" t="s">
        <v>53</v>
      </c>
      <c r="E3" s="131" t="s">
        <v>54</v>
      </c>
      <c r="F3" s="132" t="s">
        <v>55</v>
      </c>
      <c r="G3" s="124"/>
      <c r="H3" s="125"/>
      <c r="I3" s="126"/>
      <c r="J3" s="127"/>
      <c r="K3" s="128"/>
      <c r="L3" s="133" t="s">
        <v>56</v>
      </c>
      <c r="M3" s="134" t="s">
        <v>57</v>
      </c>
      <c r="N3" s="135" t="s">
        <v>58</v>
      </c>
      <c r="O3" s="136" t="s">
        <v>59</v>
      </c>
      <c r="P3" s="137" t="s">
        <v>186</v>
      </c>
      <c r="Q3" s="137"/>
      <c r="R3" s="137"/>
      <c r="S3" s="137"/>
      <c r="T3" s="138" t="s">
        <v>187</v>
      </c>
      <c r="U3" s="138" t="s">
        <v>188</v>
      </c>
      <c r="V3" s="138" t="s">
        <v>189</v>
      </c>
      <c r="W3" s="138" t="s">
        <v>190</v>
      </c>
      <c r="X3" s="139" t="s">
        <v>191</v>
      </c>
      <c r="Y3" s="140" t="s">
        <v>62</v>
      </c>
      <c r="Z3" s="141" t="s">
        <v>63</v>
      </c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</row>
    <row r="4" spans="1:957" ht="80.25" customHeight="1" x14ac:dyDescent="0.2">
      <c r="A4" s="11"/>
      <c r="B4" s="124"/>
      <c r="C4" s="131"/>
      <c r="D4" s="131"/>
      <c r="E4" s="131"/>
      <c r="F4" s="132"/>
      <c r="G4" s="124"/>
      <c r="H4" s="125"/>
      <c r="I4" s="126"/>
      <c r="J4" s="127"/>
      <c r="K4" s="128"/>
      <c r="L4" s="133"/>
      <c r="M4" s="134"/>
      <c r="N4" s="135"/>
      <c r="O4" s="136"/>
      <c r="P4" s="64" t="s">
        <v>192</v>
      </c>
      <c r="Q4" s="65" t="s">
        <v>193</v>
      </c>
      <c r="R4" s="66" t="s">
        <v>194</v>
      </c>
      <c r="S4" s="67" t="s">
        <v>195</v>
      </c>
      <c r="T4" s="138"/>
      <c r="U4" s="138"/>
      <c r="V4" s="138"/>
      <c r="W4" s="138"/>
      <c r="X4" s="139"/>
      <c r="Y4" s="140"/>
      <c r="Z4" s="141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</row>
    <row r="5" spans="1:957" ht="15" customHeight="1" x14ac:dyDescent="0.2">
      <c r="A5" s="174">
        <v>1</v>
      </c>
      <c r="B5" s="175" t="s">
        <v>64</v>
      </c>
      <c r="C5" s="176" t="s">
        <v>65</v>
      </c>
      <c r="D5" s="176">
        <v>75000083</v>
      </c>
      <c r="E5" s="176">
        <v>150012195</v>
      </c>
      <c r="F5" s="63">
        <v>650012160</v>
      </c>
      <c r="G5" s="52" t="s">
        <v>196</v>
      </c>
      <c r="H5" s="52" t="s">
        <v>67</v>
      </c>
      <c r="I5" s="52" t="s">
        <v>68</v>
      </c>
      <c r="J5" s="52" t="s">
        <v>65</v>
      </c>
      <c r="K5" s="52" t="s">
        <v>196</v>
      </c>
      <c r="L5" s="177">
        <v>1500000</v>
      </c>
      <c r="M5" s="178">
        <f t="shared" ref="M5:M11" si="0">L5/100*70</f>
        <v>1050000</v>
      </c>
      <c r="N5" s="175">
        <v>2022</v>
      </c>
      <c r="O5" s="63">
        <v>2027</v>
      </c>
      <c r="P5" s="179"/>
      <c r="Q5" s="180"/>
      <c r="R5" s="180"/>
      <c r="S5" s="181"/>
      <c r="T5" s="174"/>
      <c r="U5" s="174"/>
      <c r="V5" s="174"/>
      <c r="W5" s="174"/>
      <c r="X5" s="174"/>
      <c r="Y5" s="179" t="s">
        <v>74</v>
      </c>
      <c r="Z5" s="181" t="s">
        <v>70</v>
      </c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</row>
    <row r="6" spans="1:957" ht="32" x14ac:dyDescent="0.2">
      <c r="A6" s="197">
        <v>2</v>
      </c>
      <c r="B6" s="175" t="s">
        <v>64</v>
      </c>
      <c r="C6" s="176" t="s">
        <v>65</v>
      </c>
      <c r="D6" s="176">
        <v>75000083</v>
      </c>
      <c r="E6" s="176">
        <v>150012195</v>
      </c>
      <c r="F6" s="63">
        <v>650012160</v>
      </c>
      <c r="G6" s="53" t="s">
        <v>197</v>
      </c>
      <c r="H6" s="52" t="s">
        <v>67</v>
      </c>
      <c r="I6" s="52" t="s">
        <v>68</v>
      </c>
      <c r="J6" s="52" t="s">
        <v>65</v>
      </c>
      <c r="K6" s="53" t="s">
        <v>197</v>
      </c>
      <c r="L6" s="198">
        <v>1000000</v>
      </c>
      <c r="M6" s="178">
        <f t="shared" si="0"/>
        <v>700000</v>
      </c>
      <c r="N6" s="175">
        <v>2022</v>
      </c>
      <c r="O6" s="63">
        <v>2027</v>
      </c>
      <c r="P6" s="199" t="s">
        <v>74</v>
      </c>
      <c r="Q6" s="200"/>
      <c r="R6" s="200"/>
      <c r="S6" s="259"/>
      <c r="T6" s="197"/>
      <c r="U6" s="197"/>
      <c r="V6" s="197"/>
      <c r="W6" s="197"/>
      <c r="X6" s="197"/>
      <c r="Y6" s="199" t="s">
        <v>74</v>
      </c>
      <c r="Z6" s="259" t="s">
        <v>70</v>
      </c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</row>
    <row r="7" spans="1:957" ht="32" x14ac:dyDescent="0.2">
      <c r="A7" s="197">
        <v>3</v>
      </c>
      <c r="B7" s="175" t="s">
        <v>64</v>
      </c>
      <c r="C7" s="176" t="s">
        <v>65</v>
      </c>
      <c r="D7" s="176">
        <v>75000083</v>
      </c>
      <c r="E7" s="176">
        <v>150012195</v>
      </c>
      <c r="F7" s="63">
        <v>650012160</v>
      </c>
      <c r="G7" s="53" t="s">
        <v>198</v>
      </c>
      <c r="H7" s="52" t="s">
        <v>67</v>
      </c>
      <c r="I7" s="52" t="s">
        <v>68</v>
      </c>
      <c r="J7" s="52" t="s">
        <v>65</v>
      </c>
      <c r="K7" s="53" t="s">
        <v>198</v>
      </c>
      <c r="L7" s="198">
        <v>5000000</v>
      </c>
      <c r="M7" s="178">
        <f t="shared" si="0"/>
        <v>3500000</v>
      </c>
      <c r="N7" s="175">
        <v>2022</v>
      </c>
      <c r="O7" s="63">
        <v>2027</v>
      </c>
      <c r="P7" s="199"/>
      <c r="Q7" s="200"/>
      <c r="R7" s="200"/>
      <c r="S7" s="259"/>
      <c r="T7" s="197"/>
      <c r="U7" s="197"/>
      <c r="V7" s="197" t="s">
        <v>74</v>
      </c>
      <c r="W7" s="197" t="s">
        <v>74</v>
      </c>
      <c r="X7" s="197"/>
      <c r="Y7" s="199" t="s">
        <v>74</v>
      </c>
      <c r="Z7" s="259" t="s">
        <v>70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</row>
    <row r="8" spans="1:957" ht="32" x14ac:dyDescent="0.2">
      <c r="A8" s="243">
        <v>4</v>
      </c>
      <c r="B8" s="175" t="s">
        <v>64</v>
      </c>
      <c r="C8" s="176" t="s">
        <v>65</v>
      </c>
      <c r="D8" s="176">
        <v>75000083</v>
      </c>
      <c r="E8" s="176">
        <v>150012195</v>
      </c>
      <c r="F8" s="63">
        <v>650012160</v>
      </c>
      <c r="G8" s="72" t="s">
        <v>199</v>
      </c>
      <c r="H8" s="52" t="s">
        <v>67</v>
      </c>
      <c r="I8" s="52" t="s">
        <v>68</v>
      </c>
      <c r="J8" s="52" t="s">
        <v>65</v>
      </c>
      <c r="K8" s="72" t="s">
        <v>199</v>
      </c>
      <c r="L8" s="224">
        <v>15000000</v>
      </c>
      <c r="M8" s="178">
        <f t="shared" si="0"/>
        <v>10500000</v>
      </c>
      <c r="N8" s="175">
        <v>2022</v>
      </c>
      <c r="O8" s="63">
        <v>2027</v>
      </c>
      <c r="P8" s="260"/>
      <c r="Q8" s="261"/>
      <c r="R8" s="261"/>
      <c r="S8" s="262"/>
      <c r="T8" s="243"/>
      <c r="U8" s="243"/>
      <c r="V8" s="197" t="s">
        <v>74</v>
      </c>
      <c r="W8" s="197" t="s">
        <v>74</v>
      </c>
      <c r="X8" s="243"/>
      <c r="Y8" s="260" t="s">
        <v>74</v>
      </c>
      <c r="Z8" s="262" t="s">
        <v>70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</row>
    <row r="9" spans="1:957" ht="32" x14ac:dyDescent="0.2">
      <c r="A9" s="243">
        <v>5</v>
      </c>
      <c r="B9" s="175" t="s">
        <v>64</v>
      </c>
      <c r="C9" s="176" t="s">
        <v>65</v>
      </c>
      <c r="D9" s="176">
        <v>75000083</v>
      </c>
      <c r="E9" s="176">
        <v>150012195</v>
      </c>
      <c r="F9" s="63">
        <v>650012160</v>
      </c>
      <c r="G9" s="72" t="s">
        <v>200</v>
      </c>
      <c r="H9" s="52" t="s">
        <v>67</v>
      </c>
      <c r="I9" s="52" t="s">
        <v>68</v>
      </c>
      <c r="J9" s="52" t="s">
        <v>65</v>
      </c>
      <c r="K9" s="72" t="s">
        <v>200</v>
      </c>
      <c r="L9" s="224">
        <v>7000000</v>
      </c>
      <c r="M9" s="178">
        <f t="shared" si="0"/>
        <v>4900000</v>
      </c>
      <c r="N9" s="175">
        <v>2022</v>
      </c>
      <c r="O9" s="63">
        <v>2027</v>
      </c>
      <c r="P9" s="260"/>
      <c r="Q9" s="261"/>
      <c r="R9" s="261"/>
      <c r="S9" s="262"/>
      <c r="T9" s="243"/>
      <c r="U9" s="243"/>
      <c r="V9" s="197" t="s">
        <v>74</v>
      </c>
      <c r="W9" s="197" t="s">
        <v>74</v>
      </c>
      <c r="X9" s="243"/>
      <c r="Y9" s="260" t="s">
        <v>74</v>
      </c>
      <c r="Z9" s="262" t="s">
        <v>70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</row>
    <row r="10" spans="1:957" ht="32" x14ac:dyDescent="0.2">
      <c r="A10" s="219">
        <v>6</v>
      </c>
      <c r="B10" s="175" t="s">
        <v>64</v>
      </c>
      <c r="C10" s="176" t="s">
        <v>65</v>
      </c>
      <c r="D10" s="176">
        <v>75000083</v>
      </c>
      <c r="E10" s="176">
        <v>150012195</v>
      </c>
      <c r="F10" s="63">
        <v>650012160</v>
      </c>
      <c r="G10" s="54" t="s">
        <v>201</v>
      </c>
      <c r="H10" s="52" t="s">
        <v>67</v>
      </c>
      <c r="I10" s="52" t="s">
        <v>68</v>
      </c>
      <c r="J10" s="52" t="s">
        <v>65</v>
      </c>
      <c r="K10" s="54" t="s">
        <v>201</v>
      </c>
      <c r="L10" s="202">
        <v>20000000</v>
      </c>
      <c r="M10" s="178">
        <f t="shared" si="0"/>
        <v>14000000</v>
      </c>
      <c r="N10" s="175">
        <v>2022</v>
      </c>
      <c r="O10" s="63">
        <v>2027</v>
      </c>
      <c r="P10" s="203"/>
      <c r="Q10" s="204"/>
      <c r="R10" s="204"/>
      <c r="S10" s="205"/>
      <c r="T10" s="219"/>
      <c r="U10" s="219"/>
      <c r="V10" s="197" t="s">
        <v>74</v>
      </c>
      <c r="W10" s="197" t="s">
        <v>74</v>
      </c>
      <c r="X10" s="219"/>
      <c r="Y10" s="203" t="s">
        <v>74</v>
      </c>
      <c r="Z10" s="205" t="s">
        <v>70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</row>
    <row r="11" spans="1:957" ht="32" x14ac:dyDescent="0.2">
      <c r="A11" s="219">
        <v>7</v>
      </c>
      <c r="B11" s="175" t="s">
        <v>64</v>
      </c>
      <c r="C11" s="176" t="s">
        <v>65</v>
      </c>
      <c r="D11" s="176">
        <v>75000083</v>
      </c>
      <c r="E11" s="176">
        <v>150012195</v>
      </c>
      <c r="F11" s="63">
        <v>650012160</v>
      </c>
      <c r="G11" s="54" t="s">
        <v>202</v>
      </c>
      <c r="H11" s="52" t="s">
        <v>67</v>
      </c>
      <c r="I11" s="52" t="s">
        <v>68</v>
      </c>
      <c r="J11" s="52" t="s">
        <v>65</v>
      </c>
      <c r="K11" s="54" t="s">
        <v>202</v>
      </c>
      <c r="L11" s="202">
        <v>2000000</v>
      </c>
      <c r="M11" s="178">
        <f t="shared" si="0"/>
        <v>1400000</v>
      </c>
      <c r="N11" s="175">
        <v>2022</v>
      </c>
      <c r="O11" s="63">
        <v>2027</v>
      </c>
      <c r="P11" s="203"/>
      <c r="Q11" s="204"/>
      <c r="R11" s="204"/>
      <c r="S11" s="205"/>
      <c r="T11" s="199" t="s">
        <v>74</v>
      </c>
      <c r="U11" s="219"/>
      <c r="V11" s="197" t="s">
        <v>74</v>
      </c>
      <c r="W11" s="197" t="s">
        <v>74</v>
      </c>
      <c r="X11" s="219"/>
      <c r="Y11" s="203" t="s">
        <v>74</v>
      </c>
      <c r="Z11" s="205" t="s">
        <v>70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</row>
    <row r="12" spans="1:957" x14ac:dyDescent="0.2">
      <c r="A12" s="166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</row>
    <row r="13" spans="1:957" ht="29.25" customHeight="1" x14ac:dyDescent="0.2">
      <c r="A13" s="4" t="s">
        <v>40</v>
      </c>
      <c r="B13" s="3" t="s">
        <v>41</v>
      </c>
      <c r="C13" s="3"/>
      <c r="D13" s="3"/>
      <c r="E13" s="3"/>
      <c r="F13" s="3"/>
      <c r="G13" s="2" t="s">
        <v>42</v>
      </c>
      <c r="H13" s="1" t="s">
        <v>43</v>
      </c>
      <c r="I13" s="106" t="s">
        <v>44</v>
      </c>
      <c r="J13" s="107" t="s">
        <v>45</v>
      </c>
      <c r="K13" s="108" t="s">
        <v>46</v>
      </c>
      <c r="L13" s="195" t="s">
        <v>87</v>
      </c>
      <c r="M13" s="195"/>
      <c r="N13" s="109" t="s">
        <v>48</v>
      </c>
      <c r="O13" s="109"/>
      <c r="P13" s="142" t="s">
        <v>49</v>
      </c>
      <c r="Q13" s="142"/>
      <c r="R13" s="142"/>
      <c r="S13" s="142"/>
      <c r="T13" s="142"/>
      <c r="U13" s="142"/>
      <c r="V13" s="142"/>
      <c r="W13" s="142"/>
      <c r="X13" s="142"/>
      <c r="Y13" s="122" t="s">
        <v>50</v>
      </c>
      <c r="Z13" s="122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</row>
    <row r="14" spans="1:957" ht="15" customHeight="1" x14ac:dyDescent="0.2">
      <c r="A14" s="4"/>
      <c r="B14" s="2" t="s">
        <v>51</v>
      </c>
      <c r="C14" s="111" t="s">
        <v>52</v>
      </c>
      <c r="D14" s="111" t="s">
        <v>53</v>
      </c>
      <c r="E14" s="111" t="s">
        <v>54</v>
      </c>
      <c r="F14" s="112" t="s">
        <v>55</v>
      </c>
      <c r="G14" s="2"/>
      <c r="H14" s="1"/>
      <c r="I14" s="106"/>
      <c r="J14" s="107"/>
      <c r="K14" s="108"/>
      <c r="L14" s="113" t="s">
        <v>56</v>
      </c>
      <c r="M14" s="114" t="s">
        <v>57</v>
      </c>
      <c r="N14" s="115" t="s">
        <v>58</v>
      </c>
      <c r="O14" s="116" t="s">
        <v>59</v>
      </c>
      <c r="P14" s="143" t="s">
        <v>186</v>
      </c>
      <c r="Q14" s="143"/>
      <c r="R14" s="143"/>
      <c r="S14" s="143"/>
      <c r="T14" s="144" t="s">
        <v>187</v>
      </c>
      <c r="U14" s="144" t="s">
        <v>188</v>
      </c>
      <c r="V14" s="144" t="s">
        <v>189</v>
      </c>
      <c r="W14" s="144" t="s">
        <v>190</v>
      </c>
      <c r="X14" s="145" t="s">
        <v>191</v>
      </c>
      <c r="Y14" s="146" t="s">
        <v>62</v>
      </c>
      <c r="Z14" s="147" t="s">
        <v>63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</row>
    <row r="15" spans="1:957" ht="80.25" customHeight="1" x14ac:dyDescent="0.2">
      <c r="A15" s="4"/>
      <c r="B15" s="2"/>
      <c r="C15" s="111"/>
      <c r="D15" s="111"/>
      <c r="E15" s="111"/>
      <c r="F15" s="112"/>
      <c r="G15" s="2"/>
      <c r="H15" s="1"/>
      <c r="I15" s="106"/>
      <c r="J15" s="107"/>
      <c r="K15" s="108"/>
      <c r="L15" s="113"/>
      <c r="M15" s="114"/>
      <c r="N15" s="115"/>
      <c r="O15" s="116"/>
      <c r="P15" s="68" t="s">
        <v>192</v>
      </c>
      <c r="Q15" s="69" t="s">
        <v>193</v>
      </c>
      <c r="R15" s="70" t="s">
        <v>194</v>
      </c>
      <c r="S15" s="71" t="s">
        <v>195</v>
      </c>
      <c r="T15" s="144"/>
      <c r="U15" s="144"/>
      <c r="V15" s="144"/>
      <c r="W15" s="144"/>
      <c r="X15" s="145"/>
      <c r="Y15" s="146"/>
      <c r="Z15" s="147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</row>
    <row r="16" spans="1:957" ht="15" customHeight="1" x14ac:dyDescent="0.2">
      <c r="A16" s="174">
        <v>1</v>
      </c>
      <c r="B16" s="175" t="s">
        <v>71</v>
      </c>
      <c r="C16" s="176" t="s">
        <v>72</v>
      </c>
      <c r="D16" s="176">
        <v>71001263</v>
      </c>
      <c r="E16" s="176">
        <v>107532972</v>
      </c>
      <c r="F16" s="63">
        <v>600061256</v>
      </c>
      <c r="G16" s="52" t="s">
        <v>203</v>
      </c>
      <c r="H16" s="52" t="s">
        <v>67</v>
      </c>
      <c r="I16" s="52" t="s">
        <v>68</v>
      </c>
      <c r="J16" s="52" t="s">
        <v>72</v>
      </c>
      <c r="K16" s="52" t="s">
        <v>203</v>
      </c>
      <c r="L16" s="177">
        <v>1200000</v>
      </c>
      <c r="M16" s="178">
        <f t="shared" ref="M16:M22" si="1">L16/100*70</f>
        <v>840000</v>
      </c>
      <c r="N16" s="175">
        <v>2023</v>
      </c>
      <c r="O16" s="63">
        <v>2027</v>
      </c>
      <c r="P16" s="179"/>
      <c r="Q16" s="180"/>
      <c r="R16" s="180"/>
      <c r="S16" s="181"/>
      <c r="T16" s="174"/>
      <c r="U16" s="174"/>
      <c r="V16" s="174"/>
      <c r="W16" s="174"/>
      <c r="X16" s="174"/>
      <c r="Y16" s="179" t="s">
        <v>74</v>
      </c>
      <c r="Z16" s="181" t="s">
        <v>70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</row>
    <row r="17" spans="1:957" ht="32" x14ac:dyDescent="0.2">
      <c r="A17" s="197">
        <v>2</v>
      </c>
      <c r="B17" s="175" t="s">
        <v>71</v>
      </c>
      <c r="C17" s="176" t="s">
        <v>72</v>
      </c>
      <c r="D17" s="176">
        <v>71001263</v>
      </c>
      <c r="E17" s="176">
        <v>107532972</v>
      </c>
      <c r="F17" s="63">
        <v>600061256</v>
      </c>
      <c r="G17" s="53" t="s">
        <v>204</v>
      </c>
      <c r="H17" s="52" t="s">
        <v>67</v>
      </c>
      <c r="I17" s="52" t="s">
        <v>68</v>
      </c>
      <c r="J17" s="52" t="s">
        <v>72</v>
      </c>
      <c r="K17" s="53" t="s">
        <v>205</v>
      </c>
      <c r="L17" s="198">
        <v>7000000</v>
      </c>
      <c r="M17" s="178">
        <f t="shared" si="1"/>
        <v>4900000</v>
      </c>
      <c r="N17" s="175">
        <v>2023</v>
      </c>
      <c r="O17" s="63">
        <v>2027</v>
      </c>
      <c r="P17" s="199"/>
      <c r="Q17" s="200"/>
      <c r="R17" s="200"/>
      <c r="S17" s="259"/>
      <c r="T17" s="197"/>
      <c r="U17" s="197"/>
      <c r="V17" s="197" t="s">
        <v>74</v>
      </c>
      <c r="W17" s="197"/>
      <c r="X17" s="197"/>
      <c r="Y17" s="199" t="s">
        <v>74</v>
      </c>
      <c r="Z17" s="259" t="s">
        <v>70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</row>
    <row r="18" spans="1:957" ht="32" x14ac:dyDescent="0.2">
      <c r="A18" s="197">
        <v>3</v>
      </c>
      <c r="B18" s="175" t="s">
        <v>71</v>
      </c>
      <c r="C18" s="176" t="s">
        <v>72</v>
      </c>
      <c r="D18" s="176">
        <v>71001263</v>
      </c>
      <c r="E18" s="176">
        <v>107532972</v>
      </c>
      <c r="F18" s="63">
        <v>600061256</v>
      </c>
      <c r="G18" s="53" t="s">
        <v>206</v>
      </c>
      <c r="H18" s="52" t="s">
        <v>67</v>
      </c>
      <c r="I18" s="52" t="s">
        <v>68</v>
      </c>
      <c r="J18" s="52" t="s">
        <v>72</v>
      </c>
      <c r="K18" s="53" t="s">
        <v>206</v>
      </c>
      <c r="L18" s="198">
        <v>930000</v>
      </c>
      <c r="M18" s="178">
        <f t="shared" si="1"/>
        <v>651000</v>
      </c>
      <c r="N18" s="175">
        <v>2023</v>
      </c>
      <c r="O18" s="63">
        <v>2027</v>
      </c>
      <c r="P18" s="199"/>
      <c r="Q18" s="200"/>
      <c r="R18" s="200"/>
      <c r="S18" s="259"/>
      <c r="T18" s="197"/>
      <c r="U18" s="197"/>
      <c r="V18" s="197"/>
      <c r="W18" s="197" t="s">
        <v>74</v>
      </c>
      <c r="X18" s="197"/>
      <c r="Y18" s="199" t="s">
        <v>74</v>
      </c>
      <c r="Z18" s="259" t="s">
        <v>70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</row>
    <row r="19" spans="1:957" ht="32" x14ac:dyDescent="0.2">
      <c r="A19" s="243">
        <v>4</v>
      </c>
      <c r="B19" s="175" t="s">
        <v>71</v>
      </c>
      <c r="C19" s="176" t="s">
        <v>72</v>
      </c>
      <c r="D19" s="176">
        <v>71001263</v>
      </c>
      <c r="E19" s="176">
        <v>107532972</v>
      </c>
      <c r="F19" s="63">
        <v>600061256</v>
      </c>
      <c r="G19" s="72" t="s">
        <v>207</v>
      </c>
      <c r="H19" s="52" t="s">
        <v>67</v>
      </c>
      <c r="I19" s="52" t="s">
        <v>68</v>
      </c>
      <c r="J19" s="52" t="s">
        <v>72</v>
      </c>
      <c r="K19" s="72" t="s">
        <v>207</v>
      </c>
      <c r="L19" s="224">
        <v>1500000</v>
      </c>
      <c r="M19" s="178">
        <f t="shared" si="1"/>
        <v>1050000</v>
      </c>
      <c r="N19" s="175">
        <v>2023</v>
      </c>
      <c r="O19" s="63">
        <v>2027</v>
      </c>
      <c r="P19" s="260"/>
      <c r="Q19" s="261"/>
      <c r="R19" s="261"/>
      <c r="S19" s="262"/>
      <c r="T19" s="243"/>
      <c r="U19" s="243"/>
      <c r="V19" s="243" t="s">
        <v>74</v>
      </c>
      <c r="W19" s="243"/>
      <c r="X19" s="243"/>
      <c r="Y19" s="260" t="s">
        <v>74</v>
      </c>
      <c r="Z19" s="262" t="s">
        <v>70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</row>
    <row r="20" spans="1:957" ht="32" x14ac:dyDescent="0.2">
      <c r="A20" s="219">
        <v>5</v>
      </c>
      <c r="B20" s="175" t="s">
        <v>71</v>
      </c>
      <c r="C20" s="176" t="s">
        <v>72</v>
      </c>
      <c r="D20" s="176">
        <v>71001263</v>
      </c>
      <c r="E20" s="176">
        <v>107532972</v>
      </c>
      <c r="F20" s="63">
        <v>600061256</v>
      </c>
      <c r="G20" s="54" t="s">
        <v>208</v>
      </c>
      <c r="H20" s="52" t="s">
        <v>67</v>
      </c>
      <c r="I20" s="52" t="s">
        <v>68</v>
      </c>
      <c r="J20" s="52" t="s">
        <v>72</v>
      </c>
      <c r="K20" s="54" t="s">
        <v>208</v>
      </c>
      <c r="L20" s="202">
        <v>7000000</v>
      </c>
      <c r="M20" s="178">
        <f t="shared" si="1"/>
        <v>4900000</v>
      </c>
      <c r="N20" s="175">
        <v>2023</v>
      </c>
      <c r="O20" s="63">
        <v>2027</v>
      </c>
      <c r="P20" s="203"/>
      <c r="Q20" s="204"/>
      <c r="R20" s="204"/>
      <c r="S20" s="205"/>
      <c r="T20" s="219"/>
      <c r="U20" s="219"/>
      <c r="V20" s="219" t="s">
        <v>74</v>
      </c>
      <c r="W20" s="219"/>
      <c r="X20" s="219"/>
      <c r="Y20" s="203" t="s">
        <v>74</v>
      </c>
      <c r="Z20" s="205" t="s">
        <v>70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</row>
    <row r="21" spans="1:957" ht="32" x14ac:dyDescent="0.2">
      <c r="A21" s="219">
        <v>6</v>
      </c>
      <c r="B21" s="175" t="s">
        <v>71</v>
      </c>
      <c r="C21" s="176" t="s">
        <v>72</v>
      </c>
      <c r="D21" s="176">
        <v>71001263</v>
      </c>
      <c r="E21" s="176">
        <v>107532972</v>
      </c>
      <c r="F21" s="63">
        <v>600061256</v>
      </c>
      <c r="G21" s="54" t="s">
        <v>202</v>
      </c>
      <c r="H21" s="52" t="s">
        <v>67</v>
      </c>
      <c r="I21" s="52" t="s">
        <v>68</v>
      </c>
      <c r="J21" s="52" t="s">
        <v>72</v>
      </c>
      <c r="K21" s="54" t="s">
        <v>209</v>
      </c>
      <c r="L21" s="202">
        <v>1200000</v>
      </c>
      <c r="M21" s="178">
        <f t="shared" si="1"/>
        <v>840000</v>
      </c>
      <c r="N21" s="175">
        <v>2023</v>
      </c>
      <c r="O21" s="63">
        <v>2027</v>
      </c>
      <c r="P21" s="203"/>
      <c r="Q21" s="204"/>
      <c r="R21" s="204"/>
      <c r="S21" s="205"/>
      <c r="T21" s="219" t="s">
        <v>74</v>
      </c>
      <c r="U21" s="219"/>
      <c r="V21" s="219"/>
      <c r="W21" s="219"/>
      <c r="X21" s="219"/>
      <c r="Y21" s="203" t="s">
        <v>74</v>
      </c>
      <c r="Z21" s="205" t="s">
        <v>70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</row>
    <row r="22" spans="1:957" ht="32" x14ac:dyDescent="0.2">
      <c r="A22" s="219">
        <v>7</v>
      </c>
      <c r="B22" s="175" t="s">
        <v>71</v>
      </c>
      <c r="C22" s="176" t="s">
        <v>72</v>
      </c>
      <c r="D22" s="176">
        <v>71001263</v>
      </c>
      <c r="E22" s="176">
        <v>107532972</v>
      </c>
      <c r="F22" s="63">
        <v>600061256</v>
      </c>
      <c r="G22" s="54" t="s">
        <v>210</v>
      </c>
      <c r="H22" s="52" t="s">
        <v>67</v>
      </c>
      <c r="I22" s="52" t="s">
        <v>68</v>
      </c>
      <c r="J22" s="52" t="s">
        <v>72</v>
      </c>
      <c r="K22" s="54" t="s">
        <v>211</v>
      </c>
      <c r="L22" s="202">
        <v>2700000</v>
      </c>
      <c r="M22" s="178">
        <f t="shared" si="1"/>
        <v>1890000</v>
      </c>
      <c r="N22" s="175">
        <v>2023</v>
      </c>
      <c r="O22" s="63">
        <v>2027</v>
      </c>
      <c r="P22" s="203"/>
      <c r="Q22" s="204"/>
      <c r="R22" s="204"/>
      <c r="S22" s="205"/>
      <c r="T22" s="219"/>
      <c r="U22" s="219"/>
      <c r="V22" s="219" t="s">
        <v>74</v>
      </c>
      <c r="W22" s="219"/>
      <c r="X22" s="219"/>
      <c r="Y22" s="203" t="s">
        <v>74</v>
      </c>
      <c r="Z22" s="205" t="s">
        <v>70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</row>
    <row r="23" spans="1:957" x14ac:dyDescent="0.2">
      <c r="A23" s="166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</row>
    <row r="24" spans="1:957" ht="29.25" customHeight="1" x14ac:dyDescent="0.2">
      <c r="A24" s="4" t="s">
        <v>40</v>
      </c>
      <c r="B24" s="3" t="s">
        <v>41</v>
      </c>
      <c r="C24" s="3"/>
      <c r="D24" s="3"/>
      <c r="E24" s="3"/>
      <c r="F24" s="3"/>
      <c r="G24" s="2" t="s">
        <v>42</v>
      </c>
      <c r="H24" s="1" t="s">
        <v>43</v>
      </c>
      <c r="I24" s="106" t="s">
        <v>44</v>
      </c>
      <c r="J24" s="107" t="s">
        <v>45</v>
      </c>
      <c r="K24" s="108" t="s">
        <v>46</v>
      </c>
      <c r="L24" s="195" t="s">
        <v>87</v>
      </c>
      <c r="M24" s="195"/>
      <c r="N24" s="109" t="s">
        <v>48</v>
      </c>
      <c r="O24" s="109"/>
      <c r="P24" s="142" t="s">
        <v>49</v>
      </c>
      <c r="Q24" s="142"/>
      <c r="R24" s="142"/>
      <c r="S24" s="142"/>
      <c r="T24" s="142"/>
      <c r="U24" s="142"/>
      <c r="V24" s="142"/>
      <c r="W24" s="142"/>
      <c r="X24" s="142"/>
      <c r="Y24" s="122" t="s">
        <v>50</v>
      </c>
      <c r="Z24" s="122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</row>
    <row r="25" spans="1:957" ht="15" customHeight="1" x14ac:dyDescent="0.2">
      <c r="A25" s="4"/>
      <c r="B25" s="2" t="s">
        <v>51</v>
      </c>
      <c r="C25" s="111" t="s">
        <v>52</v>
      </c>
      <c r="D25" s="111" t="s">
        <v>53</v>
      </c>
      <c r="E25" s="111" t="s">
        <v>54</v>
      </c>
      <c r="F25" s="112" t="s">
        <v>55</v>
      </c>
      <c r="G25" s="2"/>
      <c r="H25" s="1"/>
      <c r="I25" s="106"/>
      <c r="J25" s="107"/>
      <c r="K25" s="108"/>
      <c r="L25" s="113" t="s">
        <v>56</v>
      </c>
      <c r="M25" s="114" t="s">
        <v>57</v>
      </c>
      <c r="N25" s="115" t="s">
        <v>58</v>
      </c>
      <c r="O25" s="116" t="s">
        <v>59</v>
      </c>
      <c r="P25" s="143" t="s">
        <v>186</v>
      </c>
      <c r="Q25" s="143"/>
      <c r="R25" s="143"/>
      <c r="S25" s="143"/>
      <c r="T25" s="144" t="s">
        <v>187</v>
      </c>
      <c r="U25" s="144" t="s">
        <v>188</v>
      </c>
      <c r="V25" s="144" t="s">
        <v>189</v>
      </c>
      <c r="W25" s="144" t="s">
        <v>190</v>
      </c>
      <c r="X25" s="145" t="s">
        <v>191</v>
      </c>
      <c r="Y25" s="146" t="s">
        <v>62</v>
      </c>
      <c r="Z25" s="147" t="s">
        <v>63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</row>
    <row r="26" spans="1:957" ht="80.25" customHeight="1" x14ac:dyDescent="0.2">
      <c r="A26" s="4"/>
      <c r="B26" s="2"/>
      <c r="C26" s="111"/>
      <c r="D26" s="111"/>
      <c r="E26" s="111"/>
      <c r="F26" s="112"/>
      <c r="G26" s="2"/>
      <c r="H26" s="1"/>
      <c r="I26" s="106"/>
      <c r="J26" s="107"/>
      <c r="K26" s="108"/>
      <c r="L26" s="113"/>
      <c r="M26" s="114"/>
      <c r="N26" s="115"/>
      <c r="O26" s="116"/>
      <c r="P26" s="68" t="s">
        <v>192</v>
      </c>
      <c r="Q26" s="69" t="s">
        <v>193</v>
      </c>
      <c r="R26" s="70" t="s">
        <v>194</v>
      </c>
      <c r="S26" s="71" t="s">
        <v>195</v>
      </c>
      <c r="T26" s="144"/>
      <c r="U26" s="144"/>
      <c r="V26" s="144"/>
      <c r="W26" s="144"/>
      <c r="X26" s="145"/>
      <c r="Y26" s="146"/>
      <c r="Z26" s="147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</row>
    <row r="27" spans="1:957" ht="15" customHeight="1" x14ac:dyDescent="0.2">
      <c r="A27" s="197">
        <v>1</v>
      </c>
      <c r="B27" s="175" t="s">
        <v>88</v>
      </c>
      <c r="C27" s="176" t="s">
        <v>89</v>
      </c>
      <c r="D27" s="176">
        <v>62540106</v>
      </c>
      <c r="E27" s="176">
        <v>114500495</v>
      </c>
      <c r="F27" s="63">
        <v>600061337</v>
      </c>
      <c r="G27" s="53" t="s">
        <v>212</v>
      </c>
      <c r="H27" s="52" t="s">
        <v>67</v>
      </c>
      <c r="I27" s="52" t="s">
        <v>68</v>
      </c>
      <c r="J27" s="52" t="s">
        <v>89</v>
      </c>
      <c r="K27" s="53" t="s">
        <v>213</v>
      </c>
      <c r="L27" s="198">
        <v>5000000</v>
      </c>
      <c r="M27" s="178">
        <f>L27/100*70</f>
        <v>3500000</v>
      </c>
      <c r="N27" s="175">
        <v>2023</v>
      </c>
      <c r="O27" s="63">
        <v>2027</v>
      </c>
      <c r="P27" s="199"/>
      <c r="Q27" s="200"/>
      <c r="R27" s="200"/>
      <c r="S27" s="201"/>
      <c r="T27" s="197"/>
      <c r="U27" s="197"/>
      <c r="V27" s="197"/>
      <c r="W27" s="197"/>
      <c r="X27" s="197"/>
      <c r="Y27" s="199" t="s">
        <v>74</v>
      </c>
      <c r="Z27" s="201" t="s">
        <v>70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</row>
    <row r="28" spans="1:957" ht="15" customHeight="1" x14ac:dyDescent="0.2">
      <c r="A28" s="263">
        <v>2</v>
      </c>
      <c r="B28" s="264" t="s">
        <v>88</v>
      </c>
      <c r="C28" s="265" t="s">
        <v>89</v>
      </c>
      <c r="D28" s="265">
        <v>62540106</v>
      </c>
      <c r="E28" s="265">
        <v>114500495</v>
      </c>
      <c r="F28" s="266">
        <v>600061337</v>
      </c>
      <c r="G28" s="267" t="s">
        <v>214</v>
      </c>
      <c r="H28" s="268" t="s">
        <v>67</v>
      </c>
      <c r="I28" s="268" t="s">
        <v>68</v>
      </c>
      <c r="J28" s="268" t="s">
        <v>89</v>
      </c>
      <c r="K28" s="267" t="s">
        <v>214</v>
      </c>
      <c r="L28" s="269">
        <v>1000000</v>
      </c>
      <c r="M28" s="270">
        <v>700000</v>
      </c>
      <c r="N28" s="264">
        <v>2024</v>
      </c>
      <c r="O28" s="266">
        <v>2025</v>
      </c>
      <c r="P28" s="271"/>
      <c r="Q28" s="272" t="s">
        <v>74</v>
      </c>
      <c r="R28" s="272" t="s">
        <v>74</v>
      </c>
      <c r="S28" s="273" t="s">
        <v>74</v>
      </c>
      <c r="T28" s="263"/>
      <c r="U28" s="263"/>
      <c r="V28" s="263" t="s">
        <v>74</v>
      </c>
      <c r="W28" s="263" t="s">
        <v>74</v>
      </c>
      <c r="X28" s="263" t="s">
        <v>74</v>
      </c>
      <c r="Y28" s="271" t="s">
        <v>74</v>
      </c>
      <c r="Z28" s="273" t="s">
        <v>70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</row>
    <row r="29" spans="1:957" ht="15" customHeight="1" x14ac:dyDescent="0.2">
      <c r="A29" s="263">
        <v>3</v>
      </c>
      <c r="B29" s="264" t="s">
        <v>88</v>
      </c>
      <c r="C29" s="265" t="s">
        <v>89</v>
      </c>
      <c r="D29" s="265">
        <v>62540106</v>
      </c>
      <c r="E29" s="265">
        <v>114500495</v>
      </c>
      <c r="F29" s="266">
        <v>600061337</v>
      </c>
      <c r="G29" s="267" t="s">
        <v>215</v>
      </c>
      <c r="H29" s="268" t="s">
        <v>67</v>
      </c>
      <c r="I29" s="268" t="s">
        <v>68</v>
      </c>
      <c r="J29" s="268" t="s">
        <v>89</v>
      </c>
      <c r="K29" s="267" t="s">
        <v>215</v>
      </c>
      <c r="L29" s="269">
        <v>2000000</v>
      </c>
      <c r="M29" s="270">
        <v>1600000</v>
      </c>
      <c r="N29" s="264">
        <v>2024</v>
      </c>
      <c r="O29" s="266">
        <v>2027</v>
      </c>
      <c r="P29" s="271"/>
      <c r="Q29" s="272"/>
      <c r="R29" s="272"/>
      <c r="S29" s="273"/>
      <c r="T29" s="263"/>
      <c r="U29" s="263"/>
      <c r="V29" s="263"/>
      <c r="W29" s="263"/>
      <c r="X29" s="263" t="s">
        <v>74</v>
      </c>
      <c r="Y29" s="271" t="s">
        <v>74</v>
      </c>
      <c r="Z29" s="273" t="s">
        <v>70</v>
      </c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</row>
    <row r="30" spans="1:957" ht="15" customHeight="1" x14ac:dyDescent="0.2">
      <c r="A30" s="263">
        <v>4</v>
      </c>
      <c r="B30" s="264" t="s">
        <v>88</v>
      </c>
      <c r="C30" s="265" t="s">
        <v>89</v>
      </c>
      <c r="D30" s="265">
        <v>62540106</v>
      </c>
      <c r="E30" s="265">
        <v>114500495</v>
      </c>
      <c r="F30" s="266">
        <v>600061337</v>
      </c>
      <c r="G30" s="267" t="s">
        <v>216</v>
      </c>
      <c r="H30" s="268" t="s">
        <v>67</v>
      </c>
      <c r="I30" s="268" t="s">
        <v>68</v>
      </c>
      <c r="J30" s="268" t="s">
        <v>89</v>
      </c>
      <c r="K30" s="267" t="s">
        <v>216</v>
      </c>
      <c r="L30" s="269">
        <v>40000000</v>
      </c>
      <c r="M30" s="270">
        <v>32000000</v>
      </c>
      <c r="N30" s="264">
        <v>2024</v>
      </c>
      <c r="O30" s="266">
        <v>2027</v>
      </c>
      <c r="P30" s="271" t="s">
        <v>74</v>
      </c>
      <c r="Q30" s="272" t="s">
        <v>74</v>
      </c>
      <c r="R30" s="272" t="s">
        <v>74</v>
      </c>
      <c r="S30" s="273" t="s">
        <v>74</v>
      </c>
      <c r="T30" s="263"/>
      <c r="U30" s="263" t="s">
        <v>74</v>
      </c>
      <c r="V30" s="263" t="s">
        <v>74</v>
      </c>
      <c r="W30" s="263"/>
      <c r="X30" s="263" t="s">
        <v>74</v>
      </c>
      <c r="Y30" s="271" t="s">
        <v>74</v>
      </c>
      <c r="Z30" s="273" t="s">
        <v>70</v>
      </c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</row>
    <row r="31" spans="1:957" ht="80" x14ac:dyDescent="0.2">
      <c r="A31" s="197">
        <v>5</v>
      </c>
      <c r="B31" s="175" t="s">
        <v>88</v>
      </c>
      <c r="C31" s="176" t="s">
        <v>89</v>
      </c>
      <c r="D31" s="176">
        <v>62540106</v>
      </c>
      <c r="E31" s="176">
        <v>114500495</v>
      </c>
      <c r="F31" s="63">
        <v>600061337</v>
      </c>
      <c r="G31" s="53" t="s">
        <v>217</v>
      </c>
      <c r="H31" s="52" t="s">
        <v>67</v>
      </c>
      <c r="I31" s="52" t="s">
        <v>68</v>
      </c>
      <c r="J31" s="52" t="s">
        <v>89</v>
      </c>
      <c r="K31" s="53" t="s">
        <v>217</v>
      </c>
      <c r="L31" s="198">
        <v>1000000</v>
      </c>
      <c r="M31" s="178">
        <f t="shared" ref="M31:M56" si="2">L31/100*70</f>
        <v>700000</v>
      </c>
      <c r="N31" s="175">
        <v>2023</v>
      </c>
      <c r="O31" s="63">
        <v>2027</v>
      </c>
      <c r="P31" s="199"/>
      <c r="Q31" s="200"/>
      <c r="R31" s="200"/>
      <c r="S31" s="201"/>
      <c r="T31" s="197"/>
      <c r="U31" s="197"/>
      <c r="V31" s="197" t="s">
        <v>74</v>
      </c>
      <c r="W31" s="197"/>
      <c r="X31" s="197"/>
      <c r="Y31" s="199" t="s">
        <v>74</v>
      </c>
      <c r="Z31" s="201" t="s">
        <v>70</v>
      </c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</row>
    <row r="32" spans="1:957" ht="80" x14ac:dyDescent="0.2">
      <c r="A32" s="197">
        <v>6</v>
      </c>
      <c r="B32" s="175" t="s">
        <v>88</v>
      </c>
      <c r="C32" s="176" t="s">
        <v>89</v>
      </c>
      <c r="D32" s="176">
        <v>62540106</v>
      </c>
      <c r="E32" s="176">
        <v>114500495</v>
      </c>
      <c r="F32" s="63">
        <v>600061337</v>
      </c>
      <c r="G32" s="53" t="s">
        <v>218</v>
      </c>
      <c r="H32" s="52" t="s">
        <v>67</v>
      </c>
      <c r="I32" s="52" t="s">
        <v>68</v>
      </c>
      <c r="J32" s="52" t="s">
        <v>89</v>
      </c>
      <c r="K32" s="53" t="s">
        <v>219</v>
      </c>
      <c r="L32" s="198">
        <v>5000000</v>
      </c>
      <c r="M32" s="178">
        <f t="shared" si="2"/>
        <v>3500000</v>
      </c>
      <c r="N32" s="175">
        <v>2023</v>
      </c>
      <c r="O32" s="63">
        <v>2027</v>
      </c>
      <c r="P32" s="199"/>
      <c r="Q32" s="200" t="s">
        <v>74</v>
      </c>
      <c r="R32" s="200" t="s">
        <v>74</v>
      </c>
      <c r="S32" s="201"/>
      <c r="T32" s="197"/>
      <c r="U32" s="197"/>
      <c r="V32" s="197" t="s">
        <v>74</v>
      </c>
      <c r="W32" s="197" t="s">
        <v>74</v>
      </c>
      <c r="X32" s="197"/>
      <c r="Y32" s="199" t="s">
        <v>74</v>
      </c>
      <c r="Z32" s="201" t="s">
        <v>70</v>
      </c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</row>
    <row r="33" spans="1:957" ht="80" x14ac:dyDescent="0.2">
      <c r="A33" s="243">
        <v>7</v>
      </c>
      <c r="B33" s="175" t="s">
        <v>88</v>
      </c>
      <c r="C33" s="176" t="s">
        <v>89</v>
      </c>
      <c r="D33" s="176">
        <v>62540106</v>
      </c>
      <c r="E33" s="176">
        <v>114500495</v>
      </c>
      <c r="F33" s="63">
        <v>600061337</v>
      </c>
      <c r="G33" s="72" t="s">
        <v>220</v>
      </c>
      <c r="H33" s="52" t="s">
        <v>67</v>
      </c>
      <c r="I33" s="52" t="s">
        <v>68</v>
      </c>
      <c r="J33" s="52" t="s">
        <v>89</v>
      </c>
      <c r="K33" s="72" t="s">
        <v>221</v>
      </c>
      <c r="L33" s="224">
        <v>3000000</v>
      </c>
      <c r="M33" s="178">
        <f t="shared" si="2"/>
        <v>2100000</v>
      </c>
      <c r="N33" s="175">
        <v>2024</v>
      </c>
      <c r="O33" s="63">
        <v>2027</v>
      </c>
      <c r="P33" s="274"/>
      <c r="Q33" s="261"/>
      <c r="R33" s="261" t="s">
        <v>74</v>
      </c>
      <c r="S33" s="275" t="s">
        <v>74</v>
      </c>
      <c r="T33" s="243"/>
      <c r="U33" s="243"/>
      <c r="V33" s="243" t="s">
        <v>74</v>
      </c>
      <c r="W33" s="243" t="s">
        <v>74</v>
      </c>
      <c r="X33" s="243" t="s">
        <v>74</v>
      </c>
      <c r="Y33" s="274" t="s">
        <v>74</v>
      </c>
      <c r="Z33" s="275" t="s">
        <v>70</v>
      </c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</row>
    <row r="34" spans="1:957" ht="80" x14ac:dyDescent="0.2">
      <c r="A34" s="219">
        <v>8</v>
      </c>
      <c r="B34" s="175" t="s">
        <v>88</v>
      </c>
      <c r="C34" s="176" t="s">
        <v>89</v>
      </c>
      <c r="D34" s="176">
        <v>62540106</v>
      </c>
      <c r="E34" s="176">
        <v>114500495</v>
      </c>
      <c r="F34" s="63">
        <v>600061337</v>
      </c>
      <c r="G34" s="54" t="s">
        <v>222</v>
      </c>
      <c r="H34" s="52" t="s">
        <v>67</v>
      </c>
      <c r="I34" s="52" t="s">
        <v>68</v>
      </c>
      <c r="J34" s="52" t="s">
        <v>89</v>
      </c>
      <c r="K34" s="54" t="s">
        <v>223</v>
      </c>
      <c r="L34" s="202">
        <v>2500000</v>
      </c>
      <c r="M34" s="178">
        <f t="shared" si="2"/>
        <v>1750000</v>
      </c>
      <c r="N34" s="175">
        <v>2023</v>
      </c>
      <c r="O34" s="63">
        <v>2027</v>
      </c>
      <c r="P34" s="203"/>
      <c r="Q34" s="204"/>
      <c r="R34" s="204"/>
      <c r="S34" s="205"/>
      <c r="T34" s="219"/>
      <c r="U34" s="219"/>
      <c r="V34" s="219" t="s">
        <v>74</v>
      </c>
      <c r="W34" s="219" t="s">
        <v>74</v>
      </c>
      <c r="X34" s="219"/>
      <c r="Y34" s="203" t="s">
        <v>74</v>
      </c>
      <c r="Z34" s="205" t="s">
        <v>70</v>
      </c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</row>
    <row r="35" spans="1:957" ht="80" x14ac:dyDescent="0.2">
      <c r="A35" s="174">
        <v>9</v>
      </c>
      <c r="B35" s="175" t="s">
        <v>88</v>
      </c>
      <c r="C35" s="176" t="s">
        <v>89</v>
      </c>
      <c r="D35" s="176">
        <v>62540106</v>
      </c>
      <c r="E35" s="176">
        <v>114500495</v>
      </c>
      <c r="F35" s="63">
        <v>600061337</v>
      </c>
      <c r="G35" s="54" t="s">
        <v>224</v>
      </c>
      <c r="H35" s="52" t="s">
        <v>67</v>
      </c>
      <c r="I35" s="52" t="s">
        <v>68</v>
      </c>
      <c r="J35" s="52" t="s">
        <v>89</v>
      </c>
      <c r="K35" s="54" t="s">
        <v>225</v>
      </c>
      <c r="L35" s="202">
        <v>4000000</v>
      </c>
      <c r="M35" s="178">
        <f t="shared" si="2"/>
        <v>2800000</v>
      </c>
      <c r="N35" s="175">
        <v>2023</v>
      </c>
      <c r="O35" s="63">
        <v>2027</v>
      </c>
      <c r="P35" s="203"/>
      <c r="Q35" s="204"/>
      <c r="R35" s="204"/>
      <c r="S35" s="205"/>
      <c r="T35" s="219"/>
      <c r="U35" s="219"/>
      <c r="V35" s="219"/>
      <c r="W35" s="219"/>
      <c r="X35" s="219"/>
      <c r="Y35" s="203" t="s">
        <v>74</v>
      </c>
      <c r="Z35" s="205" t="s">
        <v>70</v>
      </c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</row>
    <row r="36" spans="1:957" ht="80" x14ac:dyDescent="0.2">
      <c r="A36" s="197">
        <v>10</v>
      </c>
      <c r="B36" s="175" t="s">
        <v>88</v>
      </c>
      <c r="C36" s="176" t="s">
        <v>89</v>
      </c>
      <c r="D36" s="176">
        <v>62540106</v>
      </c>
      <c r="E36" s="176">
        <v>114500495</v>
      </c>
      <c r="F36" s="63">
        <v>600061337</v>
      </c>
      <c r="G36" s="54" t="s">
        <v>226</v>
      </c>
      <c r="H36" s="52" t="s">
        <v>67</v>
      </c>
      <c r="I36" s="52" t="s">
        <v>68</v>
      </c>
      <c r="J36" s="52" t="s">
        <v>89</v>
      </c>
      <c r="K36" s="54" t="s">
        <v>227</v>
      </c>
      <c r="L36" s="202">
        <v>3000000</v>
      </c>
      <c r="M36" s="178">
        <f t="shared" si="2"/>
        <v>2100000</v>
      </c>
      <c r="N36" s="175">
        <v>2023</v>
      </c>
      <c r="O36" s="63">
        <v>2027</v>
      </c>
      <c r="P36" s="203"/>
      <c r="Q36" s="204"/>
      <c r="R36" s="204"/>
      <c r="S36" s="205"/>
      <c r="T36" s="219"/>
      <c r="U36" s="219"/>
      <c r="V36" s="219" t="s">
        <v>74</v>
      </c>
      <c r="W36" s="219" t="s">
        <v>74</v>
      </c>
      <c r="X36" s="219"/>
      <c r="Y36" s="203" t="s">
        <v>74</v>
      </c>
      <c r="Z36" s="205" t="s">
        <v>70</v>
      </c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</row>
    <row r="37" spans="1:957" ht="80" x14ac:dyDescent="0.2">
      <c r="A37" s="197">
        <v>11</v>
      </c>
      <c r="B37" s="175" t="s">
        <v>88</v>
      </c>
      <c r="C37" s="176" t="s">
        <v>89</v>
      </c>
      <c r="D37" s="176">
        <v>62540106</v>
      </c>
      <c r="E37" s="176">
        <v>114500495</v>
      </c>
      <c r="F37" s="63">
        <v>600061337</v>
      </c>
      <c r="G37" s="54" t="s">
        <v>228</v>
      </c>
      <c r="H37" s="52" t="s">
        <v>67</v>
      </c>
      <c r="I37" s="52" t="s">
        <v>68</v>
      </c>
      <c r="J37" s="52" t="s">
        <v>89</v>
      </c>
      <c r="K37" s="54" t="s">
        <v>229</v>
      </c>
      <c r="L37" s="202">
        <v>12000000</v>
      </c>
      <c r="M37" s="178">
        <f t="shared" si="2"/>
        <v>8400000</v>
      </c>
      <c r="N37" s="175">
        <v>2023</v>
      </c>
      <c r="O37" s="63">
        <v>2027</v>
      </c>
      <c r="P37" s="203"/>
      <c r="Q37" s="204"/>
      <c r="R37" s="204"/>
      <c r="S37" s="205"/>
      <c r="T37" s="219"/>
      <c r="U37" s="219"/>
      <c r="V37" s="219" t="s">
        <v>74</v>
      </c>
      <c r="W37" s="219" t="s">
        <v>74</v>
      </c>
      <c r="X37" s="219"/>
      <c r="Y37" s="203" t="s">
        <v>74</v>
      </c>
      <c r="Z37" s="205" t="s">
        <v>70</v>
      </c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</row>
    <row r="38" spans="1:957" ht="80" x14ac:dyDescent="0.2">
      <c r="A38" s="197">
        <v>12</v>
      </c>
      <c r="B38" s="175" t="s">
        <v>88</v>
      </c>
      <c r="C38" s="176" t="s">
        <v>89</v>
      </c>
      <c r="D38" s="176">
        <v>62540106</v>
      </c>
      <c r="E38" s="176">
        <v>114500495</v>
      </c>
      <c r="F38" s="63">
        <v>600061337</v>
      </c>
      <c r="G38" s="54" t="s">
        <v>230</v>
      </c>
      <c r="H38" s="52" t="s">
        <v>67</v>
      </c>
      <c r="I38" s="52" t="s">
        <v>68</v>
      </c>
      <c r="J38" s="52" t="s">
        <v>89</v>
      </c>
      <c r="K38" s="54" t="s">
        <v>231</v>
      </c>
      <c r="L38" s="202">
        <v>7000000</v>
      </c>
      <c r="M38" s="178">
        <f t="shared" si="2"/>
        <v>4900000</v>
      </c>
      <c r="N38" s="175">
        <v>2024</v>
      </c>
      <c r="O38" s="63">
        <v>2027</v>
      </c>
      <c r="P38" s="203"/>
      <c r="Q38" s="204"/>
      <c r="R38" s="204"/>
      <c r="S38" s="205"/>
      <c r="T38" s="219"/>
      <c r="U38" s="219"/>
      <c r="V38" s="219"/>
      <c r="W38" s="219"/>
      <c r="X38" s="219" t="s">
        <v>74</v>
      </c>
      <c r="Y38" s="203" t="s">
        <v>74</v>
      </c>
      <c r="Z38" s="205" t="s">
        <v>70</v>
      </c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</row>
    <row r="39" spans="1:957" ht="80" x14ac:dyDescent="0.2">
      <c r="A39" s="197">
        <v>13</v>
      </c>
      <c r="B39" s="175" t="s">
        <v>88</v>
      </c>
      <c r="C39" s="176" t="s">
        <v>89</v>
      </c>
      <c r="D39" s="176">
        <v>62540106</v>
      </c>
      <c r="E39" s="176">
        <v>114500495</v>
      </c>
      <c r="F39" s="63">
        <v>600061337</v>
      </c>
      <c r="G39" s="54" t="s">
        <v>232</v>
      </c>
      <c r="H39" s="52" t="s">
        <v>67</v>
      </c>
      <c r="I39" s="52" t="s">
        <v>68</v>
      </c>
      <c r="J39" s="52" t="s">
        <v>89</v>
      </c>
      <c r="K39" s="54" t="s">
        <v>232</v>
      </c>
      <c r="L39" s="202">
        <v>1250000</v>
      </c>
      <c r="M39" s="178">
        <f t="shared" si="2"/>
        <v>875000</v>
      </c>
      <c r="N39" s="175">
        <v>2025</v>
      </c>
      <c r="O39" s="63">
        <v>2027</v>
      </c>
      <c r="P39" s="203"/>
      <c r="Q39" s="204"/>
      <c r="R39" s="204"/>
      <c r="S39" s="205"/>
      <c r="T39" s="219"/>
      <c r="U39" s="219"/>
      <c r="V39" s="219" t="s">
        <v>74</v>
      </c>
      <c r="W39" s="219" t="s">
        <v>74</v>
      </c>
      <c r="X39" s="219"/>
      <c r="Y39" s="203" t="s">
        <v>74</v>
      </c>
      <c r="Z39" s="205" t="s">
        <v>70</v>
      </c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</row>
    <row r="40" spans="1:957" ht="48" x14ac:dyDescent="0.2">
      <c r="A40" s="243">
        <v>14</v>
      </c>
      <c r="B40" s="175"/>
      <c r="C40" s="176"/>
      <c r="D40" s="176"/>
      <c r="E40" s="176"/>
      <c r="F40" s="63"/>
      <c r="G40" s="54" t="s">
        <v>233</v>
      </c>
      <c r="H40" s="52"/>
      <c r="I40" s="52"/>
      <c r="J40" s="52"/>
      <c r="K40" s="54" t="s">
        <v>234</v>
      </c>
      <c r="L40" s="202">
        <v>2000000</v>
      </c>
      <c r="M40" s="178">
        <f t="shared" si="2"/>
        <v>1400000</v>
      </c>
      <c r="N40" s="175">
        <v>2023</v>
      </c>
      <c r="O40" s="63">
        <v>2027</v>
      </c>
      <c r="P40" s="203"/>
      <c r="Q40" s="204"/>
      <c r="R40" s="204"/>
      <c r="S40" s="205"/>
      <c r="T40" s="219"/>
      <c r="U40" s="219" t="s">
        <v>74</v>
      </c>
      <c r="V40" s="219" t="s">
        <v>74</v>
      </c>
      <c r="W40" s="219"/>
      <c r="X40" s="219"/>
      <c r="Y40" s="203"/>
      <c r="Z40" s="205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</row>
    <row r="41" spans="1:957" ht="80" x14ac:dyDescent="0.2">
      <c r="A41" s="219">
        <v>15</v>
      </c>
      <c r="B41" s="175" t="s">
        <v>88</v>
      </c>
      <c r="C41" s="176" t="s">
        <v>89</v>
      </c>
      <c r="D41" s="176">
        <v>62540106</v>
      </c>
      <c r="E41" s="176">
        <v>114500495</v>
      </c>
      <c r="F41" s="63">
        <v>600061337</v>
      </c>
      <c r="G41" s="54" t="s">
        <v>235</v>
      </c>
      <c r="H41" s="52" t="s">
        <v>67</v>
      </c>
      <c r="I41" s="52" t="s">
        <v>68</v>
      </c>
      <c r="J41" s="52" t="s">
        <v>89</v>
      </c>
      <c r="K41" s="54" t="s">
        <v>236</v>
      </c>
      <c r="L41" s="202">
        <v>15000000</v>
      </c>
      <c r="M41" s="178">
        <f t="shared" si="2"/>
        <v>10500000</v>
      </c>
      <c r="N41" s="175">
        <v>2025</v>
      </c>
      <c r="O41" s="63">
        <v>2027</v>
      </c>
      <c r="P41" s="203" t="s">
        <v>74</v>
      </c>
      <c r="Q41" s="204" t="s">
        <v>74</v>
      </c>
      <c r="R41" s="204" t="s">
        <v>74</v>
      </c>
      <c r="S41" s="205" t="s">
        <v>74</v>
      </c>
      <c r="T41" s="219"/>
      <c r="U41" s="219" t="s">
        <v>74</v>
      </c>
      <c r="V41" s="219" t="s">
        <v>74</v>
      </c>
      <c r="W41" s="219" t="s">
        <v>74</v>
      </c>
      <c r="X41" s="219" t="s">
        <v>74</v>
      </c>
      <c r="Y41" s="203" t="s">
        <v>74</v>
      </c>
      <c r="Z41" s="205" t="s">
        <v>70</v>
      </c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</row>
    <row r="42" spans="1:957" ht="80" x14ac:dyDescent="0.2">
      <c r="A42" s="174">
        <v>16</v>
      </c>
      <c r="B42" s="175" t="s">
        <v>88</v>
      </c>
      <c r="C42" s="176" t="s">
        <v>89</v>
      </c>
      <c r="D42" s="176">
        <v>62540106</v>
      </c>
      <c r="E42" s="176">
        <v>114500495</v>
      </c>
      <c r="F42" s="63">
        <v>600061337</v>
      </c>
      <c r="G42" s="54" t="s">
        <v>237</v>
      </c>
      <c r="H42" s="52" t="s">
        <v>67</v>
      </c>
      <c r="I42" s="52" t="s">
        <v>68</v>
      </c>
      <c r="J42" s="52" t="s">
        <v>89</v>
      </c>
      <c r="K42" s="54" t="s">
        <v>238</v>
      </c>
      <c r="L42" s="202">
        <v>1000000</v>
      </c>
      <c r="M42" s="178">
        <f t="shared" si="2"/>
        <v>700000</v>
      </c>
      <c r="N42" s="175">
        <v>2023</v>
      </c>
      <c r="O42" s="63">
        <v>2027</v>
      </c>
      <c r="P42" s="203" t="s">
        <v>74</v>
      </c>
      <c r="Q42" s="204" t="s">
        <v>74</v>
      </c>
      <c r="R42" s="204" t="s">
        <v>74</v>
      </c>
      <c r="S42" s="205" t="s">
        <v>74</v>
      </c>
      <c r="T42" s="219"/>
      <c r="U42" s="219"/>
      <c r="V42" s="219"/>
      <c r="W42" s="219"/>
      <c r="X42" s="219" t="s">
        <v>74</v>
      </c>
      <c r="Y42" s="203" t="s">
        <v>74</v>
      </c>
      <c r="Z42" s="205" t="s">
        <v>70</v>
      </c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</row>
    <row r="43" spans="1:957" ht="80" x14ac:dyDescent="0.2">
      <c r="A43" s="197">
        <v>17</v>
      </c>
      <c r="B43" s="175" t="s">
        <v>88</v>
      </c>
      <c r="C43" s="176" t="s">
        <v>89</v>
      </c>
      <c r="D43" s="176">
        <v>62540106</v>
      </c>
      <c r="E43" s="176">
        <v>114500495</v>
      </c>
      <c r="F43" s="63">
        <v>600061337</v>
      </c>
      <c r="G43" s="54" t="s">
        <v>239</v>
      </c>
      <c r="H43" s="52" t="s">
        <v>67</v>
      </c>
      <c r="I43" s="52" t="s">
        <v>68</v>
      </c>
      <c r="J43" s="52" t="s">
        <v>89</v>
      </c>
      <c r="K43" s="54" t="s">
        <v>240</v>
      </c>
      <c r="L43" s="202">
        <v>1500000</v>
      </c>
      <c r="M43" s="178">
        <f t="shared" si="2"/>
        <v>1050000</v>
      </c>
      <c r="N43" s="175">
        <v>2023</v>
      </c>
      <c r="O43" s="63">
        <v>2027</v>
      </c>
      <c r="P43" s="203" t="s">
        <v>74</v>
      </c>
      <c r="Q43" s="204" t="s">
        <v>74</v>
      </c>
      <c r="R43" s="204" t="s">
        <v>74</v>
      </c>
      <c r="S43" s="205" t="s">
        <v>74</v>
      </c>
      <c r="T43" s="219"/>
      <c r="U43" s="219"/>
      <c r="V43" s="219" t="s">
        <v>74</v>
      </c>
      <c r="W43" s="219" t="s">
        <v>74</v>
      </c>
      <c r="X43" s="219" t="s">
        <v>74</v>
      </c>
      <c r="Y43" s="203" t="s">
        <v>74</v>
      </c>
      <c r="Z43" s="205" t="s">
        <v>70</v>
      </c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</row>
    <row r="44" spans="1:957" ht="80" x14ac:dyDescent="0.2">
      <c r="A44" s="197">
        <v>18</v>
      </c>
      <c r="B44" s="175" t="s">
        <v>88</v>
      </c>
      <c r="C44" s="176" t="s">
        <v>89</v>
      </c>
      <c r="D44" s="176">
        <v>62540106</v>
      </c>
      <c r="E44" s="176">
        <v>114500495</v>
      </c>
      <c r="F44" s="63">
        <v>600061337</v>
      </c>
      <c r="G44" s="54" t="s">
        <v>241</v>
      </c>
      <c r="H44" s="52" t="s">
        <v>67</v>
      </c>
      <c r="I44" s="52" t="s">
        <v>68</v>
      </c>
      <c r="J44" s="52" t="s">
        <v>89</v>
      </c>
      <c r="K44" s="54" t="s">
        <v>242</v>
      </c>
      <c r="L44" s="202">
        <v>4000000</v>
      </c>
      <c r="M44" s="178">
        <f t="shared" si="2"/>
        <v>2800000</v>
      </c>
      <c r="N44" s="175">
        <v>2025</v>
      </c>
      <c r="O44" s="63">
        <v>2027</v>
      </c>
      <c r="P44" s="203"/>
      <c r="Q44" s="204"/>
      <c r="R44" s="204"/>
      <c r="S44" s="205"/>
      <c r="T44" s="219"/>
      <c r="U44" s="219"/>
      <c r="V44" s="219"/>
      <c r="W44" s="219"/>
      <c r="X44" s="219"/>
      <c r="Y44" s="203" t="s">
        <v>74</v>
      </c>
      <c r="Z44" s="205" t="s">
        <v>70</v>
      </c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</row>
    <row r="45" spans="1:957" ht="80" x14ac:dyDescent="0.2">
      <c r="A45" s="197">
        <v>19</v>
      </c>
      <c r="B45" s="175" t="s">
        <v>88</v>
      </c>
      <c r="C45" s="176" t="s">
        <v>89</v>
      </c>
      <c r="D45" s="176">
        <v>62540106</v>
      </c>
      <c r="E45" s="176">
        <v>114500495</v>
      </c>
      <c r="F45" s="63">
        <v>600061337</v>
      </c>
      <c r="G45" s="54" t="s">
        <v>243</v>
      </c>
      <c r="H45" s="52" t="s">
        <v>67</v>
      </c>
      <c r="I45" s="52" t="s">
        <v>68</v>
      </c>
      <c r="J45" s="52" t="s">
        <v>89</v>
      </c>
      <c r="K45" s="54" t="s">
        <v>244</v>
      </c>
      <c r="L45" s="202">
        <v>5000000</v>
      </c>
      <c r="M45" s="178">
        <f t="shared" si="2"/>
        <v>3500000</v>
      </c>
      <c r="N45" s="175">
        <v>2023</v>
      </c>
      <c r="O45" s="63">
        <v>2027</v>
      </c>
      <c r="P45" s="203" t="s">
        <v>74</v>
      </c>
      <c r="Q45" s="204" t="s">
        <v>74</v>
      </c>
      <c r="R45" s="204" t="s">
        <v>74</v>
      </c>
      <c r="S45" s="205" t="s">
        <v>74</v>
      </c>
      <c r="T45" s="219"/>
      <c r="U45" s="219"/>
      <c r="V45" s="219"/>
      <c r="W45" s="219"/>
      <c r="X45" s="219"/>
      <c r="Y45" s="203" t="s">
        <v>74</v>
      </c>
      <c r="Z45" s="205" t="s">
        <v>70</v>
      </c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</row>
    <row r="46" spans="1:957" ht="80" x14ac:dyDescent="0.2">
      <c r="A46" s="243">
        <v>20</v>
      </c>
      <c r="B46" s="175" t="s">
        <v>88</v>
      </c>
      <c r="C46" s="176" t="s">
        <v>89</v>
      </c>
      <c r="D46" s="176">
        <v>62540106</v>
      </c>
      <c r="E46" s="176">
        <v>114500495</v>
      </c>
      <c r="F46" s="63">
        <v>600061337</v>
      </c>
      <c r="G46" s="54" t="s">
        <v>245</v>
      </c>
      <c r="H46" s="52" t="s">
        <v>67</v>
      </c>
      <c r="I46" s="52" t="s">
        <v>68</v>
      </c>
      <c r="J46" s="52" t="s">
        <v>89</v>
      </c>
      <c r="K46" s="54" t="s">
        <v>246</v>
      </c>
      <c r="L46" s="202">
        <v>2000000</v>
      </c>
      <c r="M46" s="178">
        <f t="shared" si="2"/>
        <v>1400000</v>
      </c>
      <c r="N46" s="175">
        <v>2023</v>
      </c>
      <c r="O46" s="63">
        <v>2027</v>
      </c>
      <c r="P46" s="203"/>
      <c r="Q46" s="204"/>
      <c r="R46" s="204"/>
      <c r="S46" s="205"/>
      <c r="T46" s="219"/>
      <c r="U46" s="219"/>
      <c r="V46" s="219"/>
      <c r="W46" s="219"/>
      <c r="X46" s="219"/>
      <c r="Y46" s="203" t="s">
        <v>74</v>
      </c>
      <c r="Z46" s="205" t="s">
        <v>70</v>
      </c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</row>
    <row r="47" spans="1:957" ht="80" x14ac:dyDescent="0.2">
      <c r="A47" s="219">
        <v>21</v>
      </c>
      <c r="B47" s="175" t="s">
        <v>88</v>
      </c>
      <c r="C47" s="176" t="s">
        <v>89</v>
      </c>
      <c r="D47" s="176">
        <v>62540106</v>
      </c>
      <c r="E47" s="176">
        <v>114500495</v>
      </c>
      <c r="F47" s="63">
        <v>600061337</v>
      </c>
      <c r="G47" s="54" t="s">
        <v>247</v>
      </c>
      <c r="H47" s="52" t="s">
        <v>67</v>
      </c>
      <c r="I47" s="52" t="s">
        <v>68</v>
      </c>
      <c r="J47" s="52" t="s">
        <v>89</v>
      </c>
      <c r="K47" s="54" t="s">
        <v>248</v>
      </c>
      <c r="L47" s="202">
        <v>3000000</v>
      </c>
      <c r="M47" s="178">
        <f t="shared" si="2"/>
        <v>2100000</v>
      </c>
      <c r="N47" s="175">
        <v>2023</v>
      </c>
      <c r="O47" s="63">
        <v>2027</v>
      </c>
      <c r="P47" s="203"/>
      <c r="Q47" s="204"/>
      <c r="R47" s="204"/>
      <c r="S47" s="205"/>
      <c r="T47" s="219"/>
      <c r="U47" s="219"/>
      <c r="V47" s="219" t="s">
        <v>74</v>
      </c>
      <c r="W47" s="219"/>
      <c r="X47" s="219"/>
      <c r="Y47" s="203" t="s">
        <v>74</v>
      </c>
      <c r="Z47" s="205" t="s">
        <v>70</v>
      </c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</row>
    <row r="48" spans="1:957" ht="80" x14ac:dyDescent="0.2">
      <c r="A48" s="197">
        <v>22</v>
      </c>
      <c r="B48" s="175" t="s">
        <v>88</v>
      </c>
      <c r="C48" s="176" t="s">
        <v>89</v>
      </c>
      <c r="D48" s="176">
        <v>62540106</v>
      </c>
      <c r="E48" s="176">
        <v>114500495</v>
      </c>
      <c r="F48" s="63">
        <v>600061337</v>
      </c>
      <c r="G48" s="54" t="s">
        <v>249</v>
      </c>
      <c r="H48" s="52" t="s">
        <v>67</v>
      </c>
      <c r="I48" s="52" t="s">
        <v>68</v>
      </c>
      <c r="J48" s="52" t="s">
        <v>89</v>
      </c>
      <c r="K48" s="54" t="s">
        <v>249</v>
      </c>
      <c r="L48" s="202">
        <v>1000000</v>
      </c>
      <c r="M48" s="178">
        <f t="shared" si="2"/>
        <v>700000</v>
      </c>
      <c r="N48" s="175">
        <v>2023</v>
      </c>
      <c r="O48" s="63">
        <v>2027</v>
      </c>
      <c r="P48" s="203"/>
      <c r="Q48" s="204"/>
      <c r="R48" s="204"/>
      <c r="S48" s="205"/>
      <c r="T48" s="219"/>
      <c r="U48" s="219"/>
      <c r="V48" s="219"/>
      <c r="W48" s="219"/>
      <c r="X48" s="219"/>
      <c r="Y48" s="203" t="s">
        <v>74</v>
      </c>
      <c r="Z48" s="205" t="s">
        <v>70</v>
      </c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</row>
    <row r="49" spans="1:957" ht="80" x14ac:dyDescent="0.2">
      <c r="A49" s="174">
        <v>23</v>
      </c>
      <c r="B49" s="175" t="s">
        <v>88</v>
      </c>
      <c r="C49" s="176" t="s">
        <v>89</v>
      </c>
      <c r="D49" s="176">
        <v>62540106</v>
      </c>
      <c r="E49" s="176">
        <v>114500495</v>
      </c>
      <c r="F49" s="63">
        <v>600061337</v>
      </c>
      <c r="G49" s="54" t="s">
        <v>250</v>
      </c>
      <c r="H49" s="52" t="s">
        <v>67</v>
      </c>
      <c r="I49" s="52" t="s">
        <v>68</v>
      </c>
      <c r="J49" s="52" t="s">
        <v>89</v>
      </c>
      <c r="K49" s="54" t="s">
        <v>251</v>
      </c>
      <c r="L49" s="202">
        <v>1500000</v>
      </c>
      <c r="M49" s="178">
        <f t="shared" si="2"/>
        <v>1050000</v>
      </c>
      <c r="N49" s="175">
        <v>2023</v>
      </c>
      <c r="O49" s="63">
        <v>2027</v>
      </c>
      <c r="P49" s="203"/>
      <c r="Q49" s="204"/>
      <c r="R49" s="204"/>
      <c r="S49" s="205"/>
      <c r="T49" s="219"/>
      <c r="U49" s="219"/>
      <c r="V49" s="219" t="s">
        <v>74</v>
      </c>
      <c r="W49" s="219"/>
      <c r="X49" s="219"/>
      <c r="Y49" s="203" t="s">
        <v>74</v>
      </c>
      <c r="Z49" s="205" t="s">
        <v>70</v>
      </c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</row>
    <row r="50" spans="1:957" ht="80" x14ac:dyDescent="0.2">
      <c r="A50" s="276">
        <v>24</v>
      </c>
      <c r="B50" s="175" t="s">
        <v>88</v>
      </c>
      <c r="C50" s="176" t="s">
        <v>89</v>
      </c>
      <c r="D50" s="176">
        <v>62540106</v>
      </c>
      <c r="E50" s="176">
        <v>114500495</v>
      </c>
      <c r="F50" s="63">
        <v>600061337</v>
      </c>
      <c r="G50" s="54" t="s">
        <v>252</v>
      </c>
      <c r="H50" s="52" t="s">
        <v>67</v>
      </c>
      <c r="I50" s="52" t="s">
        <v>68</v>
      </c>
      <c r="J50" s="52" t="s">
        <v>89</v>
      </c>
      <c r="K50" s="54" t="s">
        <v>253</v>
      </c>
      <c r="L50" s="202">
        <v>3000000</v>
      </c>
      <c r="M50" s="178">
        <f t="shared" si="2"/>
        <v>2100000</v>
      </c>
      <c r="N50" s="175">
        <v>2023</v>
      </c>
      <c r="O50" s="63">
        <v>2027</v>
      </c>
      <c r="P50" s="203"/>
      <c r="Q50" s="204"/>
      <c r="R50" s="204"/>
      <c r="S50" s="205"/>
      <c r="T50" s="219"/>
      <c r="U50" s="219"/>
      <c r="V50" s="219" t="s">
        <v>74</v>
      </c>
      <c r="W50" s="219"/>
      <c r="X50" s="219"/>
      <c r="Y50" s="203"/>
      <c r="Z50" s="205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</row>
    <row r="51" spans="1:957" ht="80" x14ac:dyDescent="0.2">
      <c r="A51" s="197">
        <v>25</v>
      </c>
      <c r="B51" s="175" t="s">
        <v>88</v>
      </c>
      <c r="C51" s="176" t="s">
        <v>89</v>
      </c>
      <c r="D51" s="176">
        <v>62540106</v>
      </c>
      <c r="E51" s="176">
        <v>114500495</v>
      </c>
      <c r="F51" s="63">
        <v>600061337</v>
      </c>
      <c r="G51" s="54" t="s">
        <v>254</v>
      </c>
      <c r="H51" s="52" t="s">
        <v>67</v>
      </c>
      <c r="I51" s="52" t="s">
        <v>68</v>
      </c>
      <c r="J51" s="52" t="s">
        <v>89</v>
      </c>
      <c r="K51" s="54" t="s">
        <v>255</v>
      </c>
      <c r="L51" s="202">
        <v>1500000</v>
      </c>
      <c r="M51" s="178">
        <f t="shared" si="2"/>
        <v>1050000</v>
      </c>
      <c r="N51" s="175">
        <v>2024</v>
      </c>
      <c r="O51" s="63">
        <v>2027</v>
      </c>
      <c r="P51" s="203"/>
      <c r="Q51" s="204"/>
      <c r="R51" s="204"/>
      <c r="S51" s="205"/>
      <c r="T51" s="219"/>
      <c r="U51" s="219"/>
      <c r="V51" s="219" t="s">
        <v>74</v>
      </c>
      <c r="W51" s="219" t="s">
        <v>74</v>
      </c>
      <c r="X51" s="219"/>
      <c r="Y51" s="203" t="s">
        <v>74</v>
      </c>
      <c r="Z51" s="205" t="s">
        <v>70</v>
      </c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</row>
    <row r="52" spans="1:957" ht="80" x14ac:dyDescent="0.2">
      <c r="A52" s="174">
        <v>26</v>
      </c>
      <c r="B52" s="175" t="s">
        <v>88</v>
      </c>
      <c r="C52" s="176" t="s">
        <v>89</v>
      </c>
      <c r="D52" s="176">
        <v>62540106</v>
      </c>
      <c r="E52" s="176">
        <v>114500495</v>
      </c>
      <c r="F52" s="63">
        <v>600061337</v>
      </c>
      <c r="G52" s="54" t="s">
        <v>256</v>
      </c>
      <c r="H52" s="52" t="s">
        <v>67</v>
      </c>
      <c r="I52" s="52" t="s">
        <v>68</v>
      </c>
      <c r="J52" s="52" t="s">
        <v>89</v>
      </c>
      <c r="K52" s="54" t="s">
        <v>257</v>
      </c>
      <c r="L52" s="202">
        <v>1000000</v>
      </c>
      <c r="M52" s="178">
        <f t="shared" si="2"/>
        <v>700000</v>
      </c>
      <c r="N52" s="175">
        <v>2023</v>
      </c>
      <c r="O52" s="63">
        <v>2027</v>
      </c>
      <c r="P52" s="203"/>
      <c r="Q52" s="204"/>
      <c r="R52" s="204"/>
      <c r="S52" s="205"/>
      <c r="T52" s="219"/>
      <c r="U52" s="219"/>
      <c r="V52" s="219"/>
      <c r="W52" s="219"/>
      <c r="X52" s="219"/>
      <c r="Y52" s="203" t="s">
        <v>74</v>
      </c>
      <c r="Z52" s="205" t="s">
        <v>70</v>
      </c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</row>
    <row r="53" spans="1:957" ht="80" x14ac:dyDescent="0.2">
      <c r="A53" s="197">
        <v>27</v>
      </c>
      <c r="B53" s="175" t="s">
        <v>88</v>
      </c>
      <c r="C53" s="176" t="s">
        <v>89</v>
      </c>
      <c r="D53" s="176">
        <v>62540106</v>
      </c>
      <c r="E53" s="176">
        <v>114500495</v>
      </c>
      <c r="F53" s="63">
        <v>600061337</v>
      </c>
      <c r="G53" s="54" t="s">
        <v>258</v>
      </c>
      <c r="H53" s="52" t="s">
        <v>67</v>
      </c>
      <c r="I53" s="52" t="s">
        <v>68</v>
      </c>
      <c r="J53" s="52" t="s">
        <v>89</v>
      </c>
      <c r="K53" s="54" t="s">
        <v>259</v>
      </c>
      <c r="L53" s="202">
        <v>3500000</v>
      </c>
      <c r="M53" s="178">
        <f t="shared" si="2"/>
        <v>2450000</v>
      </c>
      <c r="N53" s="175">
        <v>2022</v>
      </c>
      <c r="O53" s="63">
        <v>2027</v>
      </c>
      <c r="P53" s="203" t="s">
        <v>74</v>
      </c>
      <c r="Q53" s="204"/>
      <c r="R53" s="204"/>
      <c r="S53" s="205"/>
      <c r="T53" s="219"/>
      <c r="U53" s="219"/>
      <c r="V53" s="219" t="s">
        <v>74</v>
      </c>
      <c r="W53" s="219" t="s">
        <v>74</v>
      </c>
      <c r="X53" s="219"/>
      <c r="Y53" s="203" t="s">
        <v>74</v>
      </c>
      <c r="Z53" s="205" t="s">
        <v>70</v>
      </c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</row>
    <row r="54" spans="1:957" ht="80" x14ac:dyDescent="0.2">
      <c r="A54" s="174">
        <v>28</v>
      </c>
      <c r="B54" s="175" t="s">
        <v>88</v>
      </c>
      <c r="C54" s="176" t="s">
        <v>89</v>
      </c>
      <c r="D54" s="176">
        <v>62540106</v>
      </c>
      <c r="E54" s="176">
        <v>114500495</v>
      </c>
      <c r="F54" s="63">
        <v>600061337</v>
      </c>
      <c r="G54" s="54" t="s">
        <v>260</v>
      </c>
      <c r="H54" s="52" t="s">
        <v>67</v>
      </c>
      <c r="I54" s="52" t="s">
        <v>68</v>
      </c>
      <c r="J54" s="52" t="s">
        <v>89</v>
      </c>
      <c r="K54" s="54" t="s">
        <v>261</v>
      </c>
      <c r="L54" s="202">
        <v>500000</v>
      </c>
      <c r="M54" s="178">
        <f t="shared" si="2"/>
        <v>350000</v>
      </c>
      <c r="N54" s="175">
        <v>2022</v>
      </c>
      <c r="O54" s="63">
        <v>2027</v>
      </c>
      <c r="P54" s="203"/>
      <c r="Q54" s="204"/>
      <c r="R54" s="204"/>
      <c r="S54" s="205"/>
      <c r="T54" s="219"/>
      <c r="U54" s="219"/>
      <c r="V54" s="219" t="s">
        <v>74</v>
      </c>
      <c r="W54" s="219"/>
      <c r="X54" s="219"/>
      <c r="Y54" s="203" t="s">
        <v>74</v>
      </c>
      <c r="Z54" s="205" t="s">
        <v>70</v>
      </c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</row>
    <row r="55" spans="1:957" ht="80" x14ac:dyDescent="0.2">
      <c r="A55" s="197">
        <v>29</v>
      </c>
      <c r="B55" s="175" t="s">
        <v>88</v>
      </c>
      <c r="C55" s="176" t="s">
        <v>89</v>
      </c>
      <c r="D55" s="176">
        <v>62540106</v>
      </c>
      <c r="E55" s="176">
        <v>114500495</v>
      </c>
      <c r="F55" s="63">
        <v>600061337</v>
      </c>
      <c r="G55" s="54" t="s">
        <v>262</v>
      </c>
      <c r="H55" s="52" t="s">
        <v>67</v>
      </c>
      <c r="I55" s="52" t="s">
        <v>68</v>
      </c>
      <c r="J55" s="52" t="s">
        <v>89</v>
      </c>
      <c r="K55" s="54" t="s">
        <v>263</v>
      </c>
      <c r="L55" s="202">
        <v>500000</v>
      </c>
      <c r="M55" s="178">
        <f t="shared" si="2"/>
        <v>350000</v>
      </c>
      <c r="N55" s="175">
        <v>2024</v>
      </c>
      <c r="O55" s="63">
        <v>2027</v>
      </c>
      <c r="P55" s="203"/>
      <c r="Q55" s="204"/>
      <c r="R55" s="204"/>
      <c r="S55" s="205"/>
      <c r="T55" s="219"/>
      <c r="U55" s="219"/>
      <c r="V55" s="219" t="s">
        <v>74</v>
      </c>
      <c r="W55" s="219"/>
      <c r="X55" s="219"/>
      <c r="Y55" s="203" t="s">
        <v>74</v>
      </c>
      <c r="Z55" s="205" t="s">
        <v>70</v>
      </c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</row>
    <row r="56" spans="1:957" ht="80" x14ac:dyDescent="0.2">
      <c r="A56" s="174">
        <v>30</v>
      </c>
      <c r="B56" s="175" t="s">
        <v>88</v>
      </c>
      <c r="C56" s="176" t="s">
        <v>89</v>
      </c>
      <c r="D56" s="176">
        <v>62540106</v>
      </c>
      <c r="E56" s="176">
        <v>114500495</v>
      </c>
      <c r="F56" s="63">
        <v>600061337</v>
      </c>
      <c r="G56" s="54" t="s">
        <v>264</v>
      </c>
      <c r="H56" s="52" t="s">
        <v>67</v>
      </c>
      <c r="I56" s="52" t="s">
        <v>68</v>
      </c>
      <c r="J56" s="52" t="s">
        <v>89</v>
      </c>
      <c r="K56" s="54" t="s">
        <v>265</v>
      </c>
      <c r="L56" s="202">
        <v>1250000</v>
      </c>
      <c r="M56" s="178">
        <f t="shared" si="2"/>
        <v>875000</v>
      </c>
      <c r="N56" s="175">
        <v>2023</v>
      </c>
      <c r="O56" s="63">
        <v>2027</v>
      </c>
      <c r="P56" s="203"/>
      <c r="Q56" s="204" t="s">
        <v>74</v>
      </c>
      <c r="R56" s="204"/>
      <c r="S56" s="205"/>
      <c r="T56" s="219"/>
      <c r="U56" s="219"/>
      <c r="V56" s="219" t="s">
        <v>74</v>
      </c>
      <c r="W56" s="219" t="s">
        <v>74</v>
      </c>
      <c r="X56" s="219"/>
      <c r="Y56" s="203" t="s">
        <v>74</v>
      </c>
      <c r="Z56" s="205" t="s">
        <v>70</v>
      </c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</row>
    <row r="57" spans="1:957" x14ac:dyDescent="0.2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</row>
    <row r="58" spans="1:957" ht="29.25" customHeight="1" x14ac:dyDescent="0.2">
      <c r="A58" s="4" t="s">
        <v>40</v>
      </c>
      <c r="B58" s="3" t="s">
        <v>41</v>
      </c>
      <c r="C58" s="3"/>
      <c r="D58" s="3"/>
      <c r="E58" s="3"/>
      <c r="F58" s="3"/>
      <c r="G58" s="2" t="s">
        <v>42</v>
      </c>
      <c r="H58" s="1" t="s">
        <v>43</v>
      </c>
      <c r="I58" s="106" t="s">
        <v>44</v>
      </c>
      <c r="J58" s="107" t="s">
        <v>45</v>
      </c>
      <c r="K58" s="108" t="s">
        <v>46</v>
      </c>
      <c r="L58" s="195" t="s">
        <v>87</v>
      </c>
      <c r="M58" s="195"/>
      <c r="N58" s="109" t="s">
        <v>48</v>
      </c>
      <c r="O58" s="109"/>
      <c r="P58" s="142" t="s">
        <v>49</v>
      </c>
      <c r="Q58" s="142"/>
      <c r="R58" s="142"/>
      <c r="S58" s="142"/>
      <c r="T58" s="142"/>
      <c r="U58" s="142"/>
      <c r="V58" s="142"/>
      <c r="W58" s="142"/>
      <c r="X58" s="142"/>
      <c r="Y58" s="122" t="s">
        <v>50</v>
      </c>
      <c r="Z58" s="122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</row>
    <row r="59" spans="1:957" ht="15" customHeight="1" x14ac:dyDescent="0.2">
      <c r="A59" s="4"/>
      <c r="B59" s="2" t="s">
        <v>51</v>
      </c>
      <c r="C59" s="111" t="s">
        <v>52</v>
      </c>
      <c r="D59" s="111" t="s">
        <v>53</v>
      </c>
      <c r="E59" s="111" t="s">
        <v>54</v>
      </c>
      <c r="F59" s="112" t="s">
        <v>55</v>
      </c>
      <c r="G59" s="2"/>
      <c r="H59" s="1"/>
      <c r="I59" s="106"/>
      <c r="J59" s="107"/>
      <c r="K59" s="108"/>
      <c r="L59" s="113" t="s">
        <v>56</v>
      </c>
      <c r="M59" s="114" t="s">
        <v>57</v>
      </c>
      <c r="N59" s="115" t="s">
        <v>58</v>
      </c>
      <c r="O59" s="116" t="s">
        <v>59</v>
      </c>
      <c r="P59" s="143" t="s">
        <v>186</v>
      </c>
      <c r="Q59" s="143"/>
      <c r="R59" s="143"/>
      <c r="S59" s="143"/>
      <c r="T59" s="144" t="s">
        <v>187</v>
      </c>
      <c r="U59" s="144" t="s">
        <v>188</v>
      </c>
      <c r="V59" s="144" t="s">
        <v>189</v>
      </c>
      <c r="W59" s="144" t="s">
        <v>190</v>
      </c>
      <c r="X59" s="145" t="s">
        <v>191</v>
      </c>
      <c r="Y59" s="146" t="s">
        <v>62</v>
      </c>
      <c r="Z59" s="147" t="s">
        <v>63</v>
      </c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</row>
    <row r="60" spans="1:957" ht="80.25" customHeight="1" x14ac:dyDescent="0.2">
      <c r="A60" s="4"/>
      <c r="B60" s="2"/>
      <c r="C60" s="111"/>
      <c r="D60" s="111"/>
      <c r="E60" s="111"/>
      <c r="F60" s="112"/>
      <c r="G60" s="2"/>
      <c r="H60" s="1"/>
      <c r="I60" s="106"/>
      <c r="J60" s="107"/>
      <c r="K60" s="108"/>
      <c r="L60" s="113"/>
      <c r="M60" s="114"/>
      <c r="N60" s="115"/>
      <c r="O60" s="116"/>
      <c r="P60" s="68" t="s">
        <v>192</v>
      </c>
      <c r="Q60" s="69" t="s">
        <v>193</v>
      </c>
      <c r="R60" s="70" t="s">
        <v>194</v>
      </c>
      <c r="S60" s="71" t="s">
        <v>195</v>
      </c>
      <c r="T60" s="144"/>
      <c r="U60" s="144"/>
      <c r="V60" s="144"/>
      <c r="W60" s="144"/>
      <c r="X60" s="145"/>
      <c r="Y60" s="146"/>
      <c r="Z60" s="147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</row>
    <row r="61" spans="1:957" ht="15" customHeight="1" x14ac:dyDescent="0.2">
      <c r="A61" s="174">
        <v>1</v>
      </c>
      <c r="B61" s="175" t="s">
        <v>118</v>
      </c>
      <c r="C61" s="176" t="s">
        <v>119</v>
      </c>
      <c r="D61" s="176">
        <v>70659133</v>
      </c>
      <c r="E61" s="176">
        <v>150013108</v>
      </c>
      <c r="F61" s="63">
        <v>650013051</v>
      </c>
      <c r="G61" s="52" t="s">
        <v>266</v>
      </c>
      <c r="H61" s="52" t="s">
        <v>67</v>
      </c>
      <c r="I61" s="52" t="s">
        <v>68</v>
      </c>
      <c r="J61" s="52" t="s">
        <v>119</v>
      </c>
      <c r="K61" s="52" t="s">
        <v>267</v>
      </c>
      <c r="L61" s="177">
        <v>2500000</v>
      </c>
      <c r="M61" s="178">
        <f t="shared" ref="M61:M86" si="3">L61/100*70</f>
        <v>1750000</v>
      </c>
      <c r="N61" s="175">
        <v>2023</v>
      </c>
      <c r="O61" s="63">
        <v>2027</v>
      </c>
      <c r="P61" s="179"/>
      <c r="Q61" s="180"/>
      <c r="R61" s="180"/>
      <c r="S61" s="181"/>
      <c r="T61" s="174"/>
      <c r="U61" s="174"/>
      <c r="V61" s="174"/>
      <c r="W61" s="174"/>
      <c r="X61" s="174"/>
      <c r="Y61" s="179" t="s">
        <v>74</v>
      </c>
      <c r="Z61" s="181" t="s">
        <v>70</v>
      </c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</row>
    <row r="62" spans="1:957" ht="80" x14ac:dyDescent="0.2">
      <c r="A62" s="276">
        <v>2</v>
      </c>
      <c r="B62" s="175" t="s">
        <v>118</v>
      </c>
      <c r="C62" s="176" t="s">
        <v>119</v>
      </c>
      <c r="D62" s="176">
        <v>70659133</v>
      </c>
      <c r="E62" s="176">
        <v>150013108</v>
      </c>
      <c r="F62" s="63">
        <v>650013051</v>
      </c>
      <c r="G62" s="277" t="s">
        <v>268</v>
      </c>
      <c r="H62" s="52" t="s">
        <v>67</v>
      </c>
      <c r="I62" s="52" t="s">
        <v>68</v>
      </c>
      <c r="J62" s="52" t="s">
        <v>119</v>
      </c>
      <c r="K62" s="52" t="s">
        <v>269</v>
      </c>
      <c r="L62" s="278">
        <v>2500000</v>
      </c>
      <c r="M62" s="178">
        <f t="shared" si="3"/>
        <v>1750000</v>
      </c>
      <c r="N62" s="175">
        <v>2023</v>
      </c>
      <c r="O62" s="63">
        <v>2027</v>
      </c>
      <c r="P62" s="279"/>
      <c r="Q62" s="280"/>
      <c r="R62" s="280"/>
      <c r="S62" s="281"/>
      <c r="T62" s="276"/>
      <c r="U62" s="276"/>
      <c r="V62" s="276"/>
      <c r="W62" s="276"/>
      <c r="X62" s="276"/>
      <c r="Y62" s="279" t="s">
        <v>74</v>
      </c>
      <c r="Z62" s="281" t="s">
        <v>70</v>
      </c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</row>
    <row r="63" spans="1:957" ht="80" x14ac:dyDescent="0.2">
      <c r="A63" s="197">
        <v>3</v>
      </c>
      <c r="B63" s="175" t="s">
        <v>118</v>
      </c>
      <c r="C63" s="176" t="s">
        <v>119</v>
      </c>
      <c r="D63" s="176">
        <v>70659133</v>
      </c>
      <c r="E63" s="176">
        <v>150013108</v>
      </c>
      <c r="F63" s="63">
        <v>650013051</v>
      </c>
      <c r="G63" s="53" t="s">
        <v>270</v>
      </c>
      <c r="H63" s="52" t="s">
        <v>67</v>
      </c>
      <c r="I63" s="52" t="s">
        <v>68</v>
      </c>
      <c r="J63" s="52" t="s">
        <v>119</v>
      </c>
      <c r="K63" s="52" t="s">
        <v>271</v>
      </c>
      <c r="L63" s="198">
        <v>7000000</v>
      </c>
      <c r="M63" s="178">
        <f t="shared" si="3"/>
        <v>4900000</v>
      </c>
      <c r="N63" s="175">
        <v>2022</v>
      </c>
      <c r="O63" s="63">
        <v>2027</v>
      </c>
      <c r="P63" s="199" t="s">
        <v>74</v>
      </c>
      <c r="Q63" s="200" t="s">
        <v>74</v>
      </c>
      <c r="R63" s="200" t="s">
        <v>74</v>
      </c>
      <c r="S63" s="259" t="s">
        <v>74</v>
      </c>
      <c r="T63" s="197"/>
      <c r="U63" s="197"/>
      <c r="V63" s="197" t="s">
        <v>74</v>
      </c>
      <c r="W63" s="197" t="s">
        <v>74</v>
      </c>
      <c r="X63" s="197" t="s">
        <v>74</v>
      </c>
      <c r="Y63" s="199" t="s">
        <v>74</v>
      </c>
      <c r="Z63" s="259" t="s">
        <v>70</v>
      </c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</row>
    <row r="64" spans="1:957" ht="80" x14ac:dyDescent="0.2">
      <c r="A64" s="197">
        <v>4</v>
      </c>
      <c r="B64" s="175" t="s">
        <v>118</v>
      </c>
      <c r="C64" s="176" t="s">
        <v>119</v>
      </c>
      <c r="D64" s="176">
        <v>70659133</v>
      </c>
      <c r="E64" s="176">
        <v>150013108</v>
      </c>
      <c r="F64" s="63">
        <v>650013051</v>
      </c>
      <c r="G64" s="53" t="s">
        <v>272</v>
      </c>
      <c r="H64" s="52" t="s">
        <v>67</v>
      </c>
      <c r="I64" s="52" t="s">
        <v>68</v>
      </c>
      <c r="J64" s="52" t="s">
        <v>119</v>
      </c>
      <c r="K64" s="53" t="s">
        <v>272</v>
      </c>
      <c r="L64" s="198">
        <v>5500000</v>
      </c>
      <c r="M64" s="178">
        <f t="shared" si="3"/>
        <v>3850000</v>
      </c>
      <c r="N64" s="175">
        <v>2022</v>
      </c>
      <c r="O64" s="63">
        <v>2027</v>
      </c>
      <c r="P64" s="199"/>
      <c r="Q64" s="200"/>
      <c r="R64" s="200"/>
      <c r="S64" s="259"/>
      <c r="T64" s="197"/>
      <c r="U64" s="197"/>
      <c r="V64" s="197"/>
      <c r="W64" s="197"/>
      <c r="X64" s="197"/>
      <c r="Y64" s="199" t="s">
        <v>74</v>
      </c>
      <c r="Z64" s="259" t="s">
        <v>70</v>
      </c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</row>
    <row r="65" spans="1:957" ht="80" x14ac:dyDescent="0.2">
      <c r="A65" s="243">
        <v>5</v>
      </c>
      <c r="B65" s="175" t="s">
        <v>118</v>
      </c>
      <c r="C65" s="176" t="s">
        <v>119</v>
      </c>
      <c r="D65" s="176">
        <v>70659133</v>
      </c>
      <c r="E65" s="176">
        <v>150013108</v>
      </c>
      <c r="F65" s="63">
        <v>650013051</v>
      </c>
      <c r="G65" s="72" t="s">
        <v>273</v>
      </c>
      <c r="H65" s="52" t="s">
        <v>67</v>
      </c>
      <c r="I65" s="52" t="s">
        <v>68</v>
      </c>
      <c r="J65" s="52" t="s">
        <v>119</v>
      </c>
      <c r="K65" s="72" t="s">
        <v>273</v>
      </c>
      <c r="L65" s="224">
        <v>3000000</v>
      </c>
      <c r="M65" s="178">
        <f t="shared" si="3"/>
        <v>2100000</v>
      </c>
      <c r="N65" s="175">
        <v>2022</v>
      </c>
      <c r="O65" s="63">
        <v>2027</v>
      </c>
      <c r="P65" s="260" t="s">
        <v>74</v>
      </c>
      <c r="Q65" s="261" t="s">
        <v>74</v>
      </c>
      <c r="R65" s="261" t="s">
        <v>74</v>
      </c>
      <c r="S65" s="262" t="s">
        <v>74</v>
      </c>
      <c r="T65" s="243"/>
      <c r="U65" s="243"/>
      <c r="V65" s="243" t="s">
        <v>74</v>
      </c>
      <c r="W65" s="243"/>
      <c r="X65" s="243" t="s">
        <v>74</v>
      </c>
      <c r="Y65" s="260" t="s">
        <v>74</v>
      </c>
      <c r="Z65" s="262" t="s">
        <v>70</v>
      </c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</row>
    <row r="66" spans="1:957" ht="80" x14ac:dyDescent="0.2">
      <c r="A66" s="243">
        <v>6</v>
      </c>
      <c r="B66" s="175" t="s">
        <v>118</v>
      </c>
      <c r="C66" s="176" t="s">
        <v>119</v>
      </c>
      <c r="D66" s="176">
        <v>70659133</v>
      </c>
      <c r="E66" s="176">
        <v>150013108</v>
      </c>
      <c r="F66" s="63">
        <v>650013051</v>
      </c>
      <c r="G66" s="72" t="s">
        <v>274</v>
      </c>
      <c r="H66" s="52" t="s">
        <v>67</v>
      </c>
      <c r="I66" s="52" t="s">
        <v>68</v>
      </c>
      <c r="J66" s="52" t="s">
        <v>119</v>
      </c>
      <c r="K66" s="72" t="s">
        <v>274</v>
      </c>
      <c r="L66" s="224">
        <v>2200000</v>
      </c>
      <c r="M66" s="178">
        <f t="shared" si="3"/>
        <v>1540000</v>
      </c>
      <c r="N66" s="175">
        <v>2022</v>
      </c>
      <c r="O66" s="63">
        <v>2027</v>
      </c>
      <c r="P66" s="260" t="s">
        <v>74</v>
      </c>
      <c r="Q66" s="261" t="s">
        <v>74</v>
      </c>
      <c r="R66" s="261" t="s">
        <v>74</v>
      </c>
      <c r="S66" s="262" t="s">
        <v>74</v>
      </c>
      <c r="T66" s="243"/>
      <c r="U66" s="243"/>
      <c r="V66" s="243" t="s">
        <v>74</v>
      </c>
      <c r="W66" s="243"/>
      <c r="X66" s="243" t="s">
        <v>74</v>
      </c>
      <c r="Y66" s="260" t="s">
        <v>74</v>
      </c>
      <c r="Z66" s="262" t="s">
        <v>70</v>
      </c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</row>
    <row r="67" spans="1:957" ht="80" x14ac:dyDescent="0.2">
      <c r="A67" s="243">
        <v>7</v>
      </c>
      <c r="B67" s="175" t="s">
        <v>118</v>
      </c>
      <c r="C67" s="176" t="s">
        <v>119</v>
      </c>
      <c r="D67" s="176">
        <v>70659133</v>
      </c>
      <c r="E67" s="176">
        <v>150013108</v>
      </c>
      <c r="F67" s="63">
        <v>650013051</v>
      </c>
      <c r="G67" s="72" t="s">
        <v>275</v>
      </c>
      <c r="H67" s="52" t="s">
        <v>67</v>
      </c>
      <c r="I67" s="52" t="s">
        <v>68</v>
      </c>
      <c r="J67" s="52" t="s">
        <v>119</v>
      </c>
      <c r="K67" s="72" t="s">
        <v>275</v>
      </c>
      <c r="L67" s="224">
        <v>3500000</v>
      </c>
      <c r="M67" s="178">
        <f t="shared" si="3"/>
        <v>2450000</v>
      </c>
      <c r="N67" s="175">
        <v>2022</v>
      </c>
      <c r="O67" s="63">
        <v>2027</v>
      </c>
      <c r="P67" s="260"/>
      <c r="Q67" s="261"/>
      <c r="R67" s="261"/>
      <c r="S67" s="262"/>
      <c r="T67" s="243"/>
      <c r="U67" s="243"/>
      <c r="V67" s="243"/>
      <c r="W67" s="243"/>
      <c r="X67" s="243"/>
      <c r="Y67" s="260" t="s">
        <v>74</v>
      </c>
      <c r="Z67" s="262" t="s">
        <v>70</v>
      </c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</row>
    <row r="68" spans="1:957" ht="80" x14ac:dyDescent="0.2">
      <c r="A68" s="243">
        <v>8</v>
      </c>
      <c r="B68" s="175" t="s">
        <v>118</v>
      </c>
      <c r="C68" s="176" t="s">
        <v>119</v>
      </c>
      <c r="D68" s="176">
        <v>70659133</v>
      </c>
      <c r="E68" s="176">
        <v>150013108</v>
      </c>
      <c r="F68" s="63">
        <v>650013051</v>
      </c>
      <c r="G68" s="72" t="s">
        <v>245</v>
      </c>
      <c r="H68" s="52" t="s">
        <v>67</v>
      </c>
      <c r="I68" s="52" t="s">
        <v>68</v>
      </c>
      <c r="J68" s="52" t="s">
        <v>119</v>
      </c>
      <c r="K68" s="72" t="s">
        <v>245</v>
      </c>
      <c r="L68" s="224">
        <v>1000000</v>
      </c>
      <c r="M68" s="178">
        <f t="shared" si="3"/>
        <v>700000</v>
      </c>
      <c r="N68" s="175">
        <v>2022</v>
      </c>
      <c r="O68" s="63">
        <v>2027</v>
      </c>
      <c r="P68" s="260"/>
      <c r="Q68" s="261"/>
      <c r="R68" s="261"/>
      <c r="S68" s="262"/>
      <c r="T68" s="243"/>
      <c r="U68" s="243"/>
      <c r="V68" s="243"/>
      <c r="W68" s="243"/>
      <c r="X68" s="243"/>
      <c r="Y68" s="260" t="s">
        <v>74</v>
      </c>
      <c r="Z68" s="262" t="s">
        <v>70</v>
      </c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</row>
    <row r="69" spans="1:957" ht="80" x14ac:dyDescent="0.2">
      <c r="A69" s="243">
        <v>9</v>
      </c>
      <c r="B69" s="175" t="s">
        <v>118</v>
      </c>
      <c r="C69" s="176" t="s">
        <v>119</v>
      </c>
      <c r="D69" s="176">
        <v>70659133</v>
      </c>
      <c r="E69" s="176">
        <v>150013108</v>
      </c>
      <c r="F69" s="63">
        <v>650013051</v>
      </c>
      <c r="G69" s="72" t="s">
        <v>276</v>
      </c>
      <c r="H69" s="52" t="s">
        <v>67</v>
      </c>
      <c r="I69" s="52" t="s">
        <v>68</v>
      </c>
      <c r="J69" s="52" t="s">
        <v>119</v>
      </c>
      <c r="K69" s="72" t="s">
        <v>277</v>
      </c>
      <c r="L69" s="224">
        <v>3000000</v>
      </c>
      <c r="M69" s="178">
        <f t="shared" si="3"/>
        <v>2100000</v>
      </c>
      <c r="N69" s="175">
        <v>2023</v>
      </c>
      <c r="O69" s="63">
        <v>2027</v>
      </c>
      <c r="P69" s="260" t="s">
        <v>74</v>
      </c>
      <c r="Q69" s="261" t="s">
        <v>74</v>
      </c>
      <c r="R69" s="261" t="s">
        <v>74</v>
      </c>
      <c r="S69" s="262" t="s">
        <v>74</v>
      </c>
      <c r="T69" s="243" t="s">
        <v>74</v>
      </c>
      <c r="U69" s="243" t="s">
        <v>74</v>
      </c>
      <c r="V69" s="243"/>
      <c r="W69" s="243"/>
      <c r="X69" s="243" t="s">
        <v>74</v>
      </c>
      <c r="Y69" s="260" t="s">
        <v>74</v>
      </c>
      <c r="Z69" s="262" t="s">
        <v>70</v>
      </c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</row>
    <row r="70" spans="1:957" ht="80" x14ac:dyDescent="0.2">
      <c r="A70" s="243">
        <v>10</v>
      </c>
      <c r="B70" s="175" t="s">
        <v>118</v>
      </c>
      <c r="C70" s="176" t="s">
        <v>119</v>
      </c>
      <c r="D70" s="176">
        <v>70659133</v>
      </c>
      <c r="E70" s="176">
        <v>150013108</v>
      </c>
      <c r="F70" s="63">
        <v>650013051</v>
      </c>
      <c r="G70" s="72" t="s">
        <v>278</v>
      </c>
      <c r="H70" s="52" t="s">
        <v>67</v>
      </c>
      <c r="I70" s="52" t="s">
        <v>68</v>
      </c>
      <c r="J70" s="52" t="s">
        <v>119</v>
      </c>
      <c r="K70" s="72" t="s">
        <v>277</v>
      </c>
      <c r="L70" s="224">
        <v>3000000</v>
      </c>
      <c r="M70" s="178">
        <f t="shared" si="3"/>
        <v>2100000</v>
      </c>
      <c r="N70" s="175">
        <v>2023</v>
      </c>
      <c r="O70" s="63">
        <v>2027</v>
      </c>
      <c r="P70" s="260" t="s">
        <v>74</v>
      </c>
      <c r="Q70" s="261" t="s">
        <v>74</v>
      </c>
      <c r="R70" s="261" t="s">
        <v>74</v>
      </c>
      <c r="S70" s="262" t="s">
        <v>74</v>
      </c>
      <c r="T70" s="243" t="s">
        <v>74</v>
      </c>
      <c r="U70" s="243" t="s">
        <v>74</v>
      </c>
      <c r="V70" s="243"/>
      <c r="W70" s="243"/>
      <c r="X70" s="243" t="s">
        <v>74</v>
      </c>
      <c r="Y70" s="260" t="s">
        <v>74</v>
      </c>
      <c r="Z70" s="262" t="s">
        <v>70</v>
      </c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</row>
    <row r="71" spans="1:957" ht="80" x14ac:dyDescent="0.2">
      <c r="A71" s="243">
        <v>11</v>
      </c>
      <c r="B71" s="175" t="s">
        <v>118</v>
      </c>
      <c r="C71" s="176" t="s">
        <v>119</v>
      </c>
      <c r="D71" s="176">
        <v>70659133</v>
      </c>
      <c r="E71" s="176">
        <v>150013108</v>
      </c>
      <c r="F71" s="63">
        <v>650013051</v>
      </c>
      <c r="G71" s="72" t="s">
        <v>279</v>
      </c>
      <c r="H71" s="52" t="s">
        <v>67</v>
      </c>
      <c r="I71" s="52" t="s">
        <v>68</v>
      </c>
      <c r="J71" s="52" t="s">
        <v>119</v>
      </c>
      <c r="K71" s="72" t="s">
        <v>280</v>
      </c>
      <c r="L71" s="224">
        <v>2000000</v>
      </c>
      <c r="M71" s="178">
        <f t="shared" si="3"/>
        <v>1400000</v>
      </c>
      <c r="N71" s="175">
        <v>2023</v>
      </c>
      <c r="O71" s="63">
        <v>2027</v>
      </c>
      <c r="P71" s="260" t="s">
        <v>74</v>
      </c>
      <c r="Q71" s="261" t="s">
        <v>74</v>
      </c>
      <c r="R71" s="261" t="s">
        <v>74</v>
      </c>
      <c r="S71" s="262" t="s">
        <v>74</v>
      </c>
      <c r="T71" s="243"/>
      <c r="U71" s="243"/>
      <c r="V71" s="243" t="s">
        <v>74</v>
      </c>
      <c r="W71" s="243"/>
      <c r="X71" s="243"/>
      <c r="Y71" s="260" t="s">
        <v>74</v>
      </c>
      <c r="Z71" s="262" t="s">
        <v>70</v>
      </c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</row>
    <row r="72" spans="1:957" ht="80" x14ac:dyDescent="0.2">
      <c r="A72" s="243">
        <v>12</v>
      </c>
      <c r="B72" s="175" t="s">
        <v>118</v>
      </c>
      <c r="C72" s="176" t="s">
        <v>119</v>
      </c>
      <c r="D72" s="176">
        <v>70659133</v>
      </c>
      <c r="E72" s="176">
        <v>150013108</v>
      </c>
      <c r="F72" s="63">
        <v>650013051</v>
      </c>
      <c r="G72" s="72" t="s">
        <v>281</v>
      </c>
      <c r="H72" s="52" t="s">
        <v>67</v>
      </c>
      <c r="I72" s="52" t="s">
        <v>68</v>
      </c>
      <c r="J72" s="52" t="s">
        <v>119</v>
      </c>
      <c r="K72" s="72" t="s">
        <v>282</v>
      </c>
      <c r="L72" s="224">
        <v>1500000</v>
      </c>
      <c r="M72" s="178">
        <f t="shared" si="3"/>
        <v>1050000</v>
      </c>
      <c r="N72" s="175">
        <v>2023</v>
      </c>
      <c r="O72" s="63">
        <v>2027</v>
      </c>
      <c r="P72" s="260"/>
      <c r="Q72" s="261"/>
      <c r="R72" s="261"/>
      <c r="S72" s="262"/>
      <c r="T72" s="243"/>
      <c r="U72" s="243"/>
      <c r="V72" s="243"/>
      <c r="W72" s="243"/>
      <c r="X72" s="243"/>
      <c r="Y72" s="260" t="s">
        <v>74</v>
      </c>
      <c r="Z72" s="262" t="s">
        <v>70</v>
      </c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</row>
    <row r="73" spans="1:957" ht="80" x14ac:dyDescent="0.2">
      <c r="A73" s="243">
        <v>13</v>
      </c>
      <c r="B73" s="175" t="s">
        <v>118</v>
      </c>
      <c r="C73" s="176" t="s">
        <v>119</v>
      </c>
      <c r="D73" s="176">
        <v>70659133</v>
      </c>
      <c r="E73" s="176">
        <v>150013108</v>
      </c>
      <c r="F73" s="63">
        <v>650013051</v>
      </c>
      <c r="G73" s="72" t="s">
        <v>210</v>
      </c>
      <c r="H73" s="52" t="s">
        <v>67</v>
      </c>
      <c r="I73" s="52" t="s">
        <v>68</v>
      </c>
      <c r="J73" s="52" t="s">
        <v>119</v>
      </c>
      <c r="K73" s="72" t="s">
        <v>283</v>
      </c>
      <c r="L73" s="224">
        <v>2000000</v>
      </c>
      <c r="M73" s="178">
        <f t="shared" si="3"/>
        <v>1400000</v>
      </c>
      <c r="N73" s="175">
        <v>2023</v>
      </c>
      <c r="O73" s="63">
        <v>2027</v>
      </c>
      <c r="P73" s="260" t="s">
        <v>74</v>
      </c>
      <c r="Q73" s="261" t="s">
        <v>74</v>
      </c>
      <c r="R73" s="261" t="s">
        <v>74</v>
      </c>
      <c r="S73" s="262" t="s">
        <v>74</v>
      </c>
      <c r="T73" s="243"/>
      <c r="U73" s="243"/>
      <c r="V73" s="243" t="s">
        <v>74</v>
      </c>
      <c r="W73" s="243" t="s">
        <v>74</v>
      </c>
      <c r="X73" s="243" t="s">
        <v>74</v>
      </c>
      <c r="Y73" s="260" t="s">
        <v>74</v>
      </c>
      <c r="Z73" s="262" t="s">
        <v>70</v>
      </c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</row>
    <row r="74" spans="1:957" ht="80" x14ac:dyDescent="0.2">
      <c r="A74" s="243">
        <v>14</v>
      </c>
      <c r="B74" s="175" t="s">
        <v>118</v>
      </c>
      <c r="C74" s="176" t="s">
        <v>119</v>
      </c>
      <c r="D74" s="176">
        <v>70659133</v>
      </c>
      <c r="E74" s="176">
        <v>150013108</v>
      </c>
      <c r="F74" s="63">
        <v>650013051</v>
      </c>
      <c r="G74" s="72" t="s">
        <v>284</v>
      </c>
      <c r="H74" s="52" t="s">
        <v>67</v>
      </c>
      <c r="I74" s="52" t="s">
        <v>68</v>
      </c>
      <c r="J74" s="52" t="s">
        <v>119</v>
      </c>
      <c r="K74" s="72" t="s">
        <v>285</v>
      </c>
      <c r="L74" s="224">
        <v>750000</v>
      </c>
      <c r="M74" s="178">
        <f t="shared" si="3"/>
        <v>525000</v>
      </c>
      <c r="N74" s="175">
        <v>2023</v>
      </c>
      <c r="O74" s="63">
        <v>2027</v>
      </c>
      <c r="P74" s="260"/>
      <c r="Q74" s="261"/>
      <c r="R74" s="261" t="s">
        <v>74</v>
      </c>
      <c r="S74" s="262" t="s">
        <v>74</v>
      </c>
      <c r="T74" s="243"/>
      <c r="U74" s="243"/>
      <c r="V74" s="243" t="s">
        <v>74</v>
      </c>
      <c r="W74" s="243" t="s">
        <v>74</v>
      </c>
      <c r="X74" s="243"/>
      <c r="Y74" s="260" t="s">
        <v>74</v>
      </c>
      <c r="Z74" s="262" t="s">
        <v>70</v>
      </c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</row>
    <row r="75" spans="1:957" ht="80" x14ac:dyDescent="0.2">
      <c r="A75" s="243">
        <v>15</v>
      </c>
      <c r="B75" s="175" t="s">
        <v>118</v>
      </c>
      <c r="C75" s="176" t="s">
        <v>119</v>
      </c>
      <c r="D75" s="176">
        <v>70659133</v>
      </c>
      <c r="E75" s="176">
        <v>150013108</v>
      </c>
      <c r="F75" s="63">
        <v>650013051</v>
      </c>
      <c r="G75" s="72" t="s">
        <v>286</v>
      </c>
      <c r="H75" s="52" t="s">
        <v>67</v>
      </c>
      <c r="I75" s="52" t="s">
        <v>68</v>
      </c>
      <c r="J75" s="52" t="s">
        <v>119</v>
      </c>
      <c r="K75" s="72" t="s">
        <v>287</v>
      </c>
      <c r="L75" s="224">
        <v>1500000</v>
      </c>
      <c r="M75" s="178">
        <f t="shared" si="3"/>
        <v>1050000</v>
      </c>
      <c r="N75" s="175">
        <v>2023</v>
      </c>
      <c r="O75" s="63">
        <v>2027</v>
      </c>
      <c r="P75" s="260" t="s">
        <v>74</v>
      </c>
      <c r="Q75" s="261" t="s">
        <v>74</v>
      </c>
      <c r="R75" s="261" t="s">
        <v>74</v>
      </c>
      <c r="S75" s="262" t="s">
        <v>74</v>
      </c>
      <c r="T75" s="243"/>
      <c r="U75" s="243"/>
      <c r="V75" s="243" t="s">
        <v>74</v>
      </c>
      <c r="W75" s="243" t="s">
        <v>74</v>
      </c>
      <c r="X75" s="243" t="s">
        <v>74</v>
      </c>
      <c r="Y75" s="260" t="s">
        <v>74</v>
      </c>
      <c r="Z75" s="262" t="s">
        <v>70</v>
      </c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</row>
    <row r="76" spans="1:957" ht="80" x14ac:dyDescent="0.2">
      <c r="A76" s="243">
        <v>16</v>
      </c>
      <c r="B76" s="175" t="s">
        <v>118</v>
      </c>
      <c r="C76" s="176" t="s">
        <v>119</v>
      </c>
      <c r="D76" s="176">
        <v>70659133</v>
      </c>
      <c r="E76" s="176">
        <v>150013108</v>
      </c>
      <c r="F76" s="63">
        <v>650013051</v>
      </c>
      <c r="G76" s="72" t="s">
        <v>288</v>
      </c>
      <c r="H76" s="52" t="s">
        <v>67</v>
      </c>
      <c r="I76" s="52" t="s">
        <v>68</v>
      </c>
      <c r="J76" s="52" t="s">
        <v>119</v>
      </c>
      <c r="K76" s="72" t="s">
        <v>288</v>
      </c>
      <c r="L76" s="224">
        <v>1500000</v>
      </c>
      <c r="M76" s="178">
        <f t="shared" si="3"/>
        <v>1050000</v>
      </c>
      <c r="N76" s="175">
        <v>2023</v>
      </c>
      <c r="O76" s="63">
        <v>2027</v>
      </c>
      <c r="P76" s="260"/>
      <c r="Q76" s="261"/>
      <c r="R76" s="261" t="s">
        <v>74</v>
      </c>
      <c r="S76" s="262" t="s">
        <v>74</v>
      </c>
      <c r="T76" s="243"/>
      <c r="U76" s="243"/>
      <c r="V76" s="243" t="s">
        <v>74</v>
      </c>
      <c r="W76" s="243" t="s">
        <v>74</v>
      </c>
      <c r="X76" s="243" t="s">
        <v>74</v>
      </c>
      <c r="Y76" s="260" t="s">
        <v>74</v>
      </c>
      <c r="Z76" s="262" t="s">
        <v>70</v>
      </c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</row>
    <row r="77" spans="1:957" ht="80" x14ac:dyDescent="0.2">
      <c r="A77" s="243">
        <v>17</v>
      </c>
      <c r="B77" s="175" t="s">
        <v>118</v>
      </c>
      <c r="C77" s="176" t="s">
        <v>119</v>
      </c>
      <c r="D77" s="176">
        <v>70659133</v>
      </c>
      <c r="E77" s="176">
        <v>150013108</v>
      </c>
      <c r="F77" s="63">
        <v>650013051</v>
      </c>
      <c r="G77" s="72" t="s">
        <v>289</v>
      </c>
      <c r="H77" s="52" t="s">
        <v>67</v>
      </c>
      <c r="I77" s="52" t="s">
        <v>68</v>
      </c>
      <c r="J77" s="52" t="s">
        <v>119</v>
      </c>
      <c r="K77" s="72" t="s">
        <v>290</v>
      </c>
      <c r="L77" s="224">
        <v>1500000</v>
      </c>
      <c r="M77" s="178">
        <f t="shared" si="3"/>
        <v>1050000</v>
      </c>
      <c r="N77" s="175">
        <v>2023</v>
      </c>
      <c r="O77" s="63">
        <v>2027</v>
      </c>
      <c r="P77" s="260" t="s">
        <v>74</v>
      </c>
      <c r="Q77" s="261" t="s">
        <v>74</v>
      </c>
      <c r="R77" s="261" t="s">
        <v>74</v>
      </c>
      <c r="S77" s="262" t="s">
        <v>74</v>
      </c>
      <c r="T77" s="243"/>
      <c r="U77" s="243"/>
      <c r="V77" s="243"/>
      <c r="W77" s="243" t="s">
        <v>74</v>
      </c>
      <c r="X77" s="243" t="s">
        <v>74</v>
      </c>
      <c r="Y77" s="260" t="s">
        <v>74</v>
      </c>
      <c r="Z77" s="262" t="s">
        <v>70</v>
      </c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</row>
    <row r="78" spans="1:957" ht="80" x14ac:dyDescent="0.2">
      <c r="A78" s="243">
        <v>18</v>
      </c>
      <c r="B78" s="175" t="s">
        <v>118</v>
      </c>
      <c r="C78" s="176" t="s">
        <v>119</v>
      </c>
      <c r="D78" s="176">
        <v>70659133</v>
      </c>
      <c r="E78" s="176">
        <v>150013108</v>
      </c>
      <c r="F78" s="63">
        <v>650013051</v>
      </c>
      <c r="G78" s="72" t="s">
        <v>181</v>
      </c>
      <c r="H78" s="52" t="s">
        <v>67</v>
      </c>
      <c r="I78" s="52" t="s">
        <v>68</v>
      </c>
      <c r="J78" s="52" t="s">
        <v>119</v>
      </c>
      <c r="K78" s="72" t="s">
        <v>291</v>
      </c>
      <c r="L78" s="224">
        <v>600000</v>
      </c>
      <c r="M78" s="178">
        <f t="shared" si="3"/>
        <v>420000</v>
      </c>
      <c r="N78" s="175">
        <v>2023</v>
      </c>
      <c r="O78" s="63">
        <v>2027</v>
      </c>
      <c r="P78" s="260"/>
      <c r="Q78" s="261" t="s">
        <v>74</v>
      </c>
      <c r="R78" s="261" t="s">
        <v>74</v>
      </c>
      <c r="S78" s="262" t="s">
        <v>74</v>
      </c>
      <c r="T78" s="243"/>
      <c r="U78" s="243"/>
      <c r="V78" s="243" t="s">
        <v>74</v>
      </c>
      <c r="W78" s="243" t="s">
        <v>74</v>
      </c>
      <c r="X78" s="243"/>
      <c r="Y78" s="260" t="s">
        <v>74</v>
      </c>
      <c r="Z78" s="262" t="s">
        <v>70</v>
      </c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</row>
    <row r="79" spans="1:957" ht="80" x14ac:dyDescent="0.2">
      <c r="A79" s="243">
        <v>19</v>
      </c>
      <c r="B79" s="175" t="s">
        <v>118</v>
      </c>
      <c r="C79" s="176" t="s">
        <v>119</v>
      </c>
      <c r="D79" s="176">
        <v>70659133</v>
      </c>
      <c r="E79" s="176">
        <v>150013108</v>
      </c>
      <c r="F79" s="63">
        <v>650013051</v>
      </c>
      <c r="G79" s="72" t="s">
        <v>292</v>
      </c>
      <c r="H79" s="52" t="s">
        <v>67</v>
      </c>
      <c r="I79" s="52" t="s">
        <v>68</v>
      </c>
      <c r="J79" s="52" t="s">
        <v>119</v>
      </c>
      <c r="K79" s="72" t="s">
        <v>293</v>
      </c>
      <c r="L79" s="224">
        <v>1500000</v>
      </c>
      <c r="M79" s="178">
        <f t="shared" si="3"/>
        <v>1050000</v>
      </c>
      <c r="N79" s="175">
        <v>2023</v>
      </c>
      <c r="O79" s="63">
        <v>2027</v>
      </c>
      <c r="P79" s="260"/>
      <c r="Q79" s="261"/>
      <c r="R79" s="261"/>
      <c r="S79" s="262"/>
      <c r="T79" s="243"/>
      <c r="U79" s="243"/>
      <c r="V79" s="243" t="s">
        <v>74</v>
      </c>
      <c r="W79" s="243" t="s">
        <v>74</v>
      </c>
      <c r="X79" s="243"/>
      <c r="Y79" s="260" t="s">
        <v>74</v>
      </c>
      <c r="Z79" s="262" t="s">
        <v>70</v>
      </c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</row>
    <row r="80" spans="1:957" ht="80" x14ac:dyDescent="0.2">
      <c r="A80" s="243">
        <v>20</v>
      </c>
      <c r="B80" s="282" t="s">
        <v>118</v>
      </c>
      <c r="C80" s="283" t="s">
        <v>119</v>
      </c>
      <c r="D80" s="283">
        <v>70659133</v>
      </c>
      <c r="E80" s="283">
        <v>150013108</v>
      </c>
      <c r="F80" s="284">
        <v>650013051</v>
      </c>
      <c r="G80" s="72" t="s">
        <v>294</v>
      </c>
      <c r="H80" s="285" t="s">
        <v>67</v>
      </c>
      <c r="I80" s="285" t="s">
        <v>68</v>
      </c>
      <c r="J80" s="285" t="s">
        <v>119</v>
      </c>
      <c r="K80" s="72" t="s">
        <v>295</v>
      </c>
      <c r="L80" s="224">
        <v>2500000</v>
      </c>
      <c r="M80" s="286">
        <f t="shared" si="3"/>
        <v>1750000</v>
      </c>
      <c r="N80" s="282">
        <v>2022</v>
      </c>
      <c r="O80" s="284">
        <v>2027</v>
      </c>
      <c r="P80" s="260" t="s">
        <v>74</v>
      </c>
      <c r="Q80" s="261" t="s">
        <v>74</v>
      </c>
      <c r="R80" s="261" t="s">
        <v>74</v>
      </c>
      <c r="S80" s="262" t="s">
        <v>74</v>
      </c>
      <c r="T80" s="243"/>
      <c r="U80" s="243"/>
      <c r="V80" s="243" t="s">
        <v>74</v>
      </c>
      <c r="W80" s="243" t="s">
        <v>74</v>
      </c>
      <c r="X80" s="243" t="s">
        <v>74</v>
      </c>
      <c r="Y80" s="260" t="s">
        <v>74</v>
      </c>
      <c r="Z80" s="262" t="s">
        <v>70</v>
      </c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</row>
    <row r="81" spans="1:957" ht="80" x14ac:dyDescent="0.2">
      <c r="A81" s="200">
        <v>21</v>
      </c>
      <c r="B81" s="282" t="s">
        <v>118</v>
      </c>
      <c r="C81" s="283" t="s">
        <v>119</v>
      </c>
      <c r="D81" s="283">
        <v>70659133</v>
      </c>
      <c r="E81" s="283">
        <v>150013108</v>
      </c>
      <c r="F81" s="284">
        <v>650013051</v>
      </c>
      <c r="G81" s="287" t="s">
        <v>296</v>
      </c>
      <c r="H81" s="285" t="s">
        <v>67</v>
      </c>
      <c r="I81" s="285" t="s">
        <v>68</v>
      </c>
      <c r="J81" s="285" t="s">
        <v>119</v>
      </c>
      <c r="K81" s="287" t="s">
        <v>297</v>
      </c>
      <c r="L81" s="288">
        <v>1600000</v>
      </c>
      <c r="M81" s="288">
        <f t="shared" si="3"/>
        <v>1120000</v>
      </c>
      <c r="N81" s="287">
        <v>2024</v>
      </c>
      <c r="O81" s="287">
        <v>2027</v>
      </c>
      <c r="P81" s="200" t="s">
        <v>74</v>
      </c>
      <c r="Q81" s="200" t="s">
        <v>74</v>
      </c>
      <c r="R81" s="200" t="s">
        <v>74</v>
      </c>
      <c r="S81" s="200" t="s">
        <v>74</v>
      </c>
      <c r="T81" s="200" t="s">
        <v>74</v>
      </c>
      <c r="U81" s="200"/>
      <c r="V81" s="200"/>
      <c r="W81" s="200"/>
      <c r="X81" s="200" t="s">
        <v>74</v>
      </c>
      <c r="Y81" s="200" t="s">
        <v>74</v>
      </c>
      <c r="Z81" s="200" t="s">
        <v>70</v>
      </c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</row>
    <row r="82" spans="1:957" ht="80" x14ac:dyDescent="0.2">
      <c r="A82" s="200">
        <v>22</v>
      </c>
      <c r="B82" s="282" t="s">
        <v>118</v>
      </c>
      <c r="C82" s="283" t="s">
        <v>119</v>
      </c>
      <c r="D82" s="283">
        <v>70659133</v>
      </c>
      <c r="E82" s="283">
        <v>150013108</v>
      </c>
      <c r="F82" s="284">
        <v>650013051</v>
      </c>
      <c r="G82" s="287" t="s">
        <v>298</v>
      </c>
      <c r="H82" s="285" t="s">
        <v>67</v>
      </c>
      <c r="I82" s="285" t="s">
        <v>68</v>
      </c>
      <c r="J82" s="285" t="s">
        <v>119</v>
      </c>
      <c r="K82" s="287" t="s">
        <v>297</v>
      </c>
      <c r="L82" s="288">
        <v>1600000</v>
      </c>
      <c r="M82" s="288">
        <f t="shared" si="3"/>
        <v>1120000</v>
      </c>
      <c r="N82" s="287">
        <v>2024</v>
      </c>
      <c r="O82" s="287">
        <v>2027</v>
      </c>
      <c r="P82" s="200" t="s">
        <v>74</v>
      </c>
      <c r="Q82" s="200" t="s">
        <v>74</v>
      </c>
      <c r="R82" s="200" t="s">
        <v>74</v>
      </c>
      <c r="S82" s="200" t="s">
        <v>74</v>
      </c>
      <c r="T82" s="200" t="s">
        <v>74</v>
      </c>
      <c r="U82" s="200"/>
      <c r="V82" s="200"/>
      <c r="W82" s="200"/>
      <c r="X82" s="200" t="s">
        <v>74</v>
      </c>
      <c r="Y82" s="200" t="s">
        <v>74</v>
      </c>
      <c r="Z82" s="200" t="s">
        <v>70</v>
      </c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</row>
    <row r="83" spans="1:957" ht="80" x14ac:dyDescent="0.2">
      <c r="A83" s="200">
        <v>23</v>
      </c>
      <c r="B83" s="282" t="s">
        <v>118</v>
      </c>
      <c r="C83" s="283" t="s">
        <v>119</v>
      </c>
      <c r="D83" s="283">
        <v>70659133</v>
      </c>
      <c r="E83" s="283">
        <v>150013108</v>
      </c>
      <c r="F83" s="284">
        <v>650013051</v>
      </c>
      <c r="G83" s="287" t="s">
        <v>299</v>
      </c>
      <c r="H83" s="285" t="s">
        <v>67</v>
      </c>
      <c r="I83" s="285" t="s">
        <v>68</v>
      </c>
      <c r="J83" s="285" t="s">
        <v>119</v>
      </c>
      <c r="K83" s="287" t="s">
        <v>297</v>
      </c>
      <c r="L83" s="288">
        <v>1600000</v>
      </c>
      <c r="M83" s="288">
        <f t="shared" si="3"/>
        <v>1120000</v>
      </c>
      <c r="N83" s="287">
        <v>2024</v>
      </c>
      <c r="O83" s="287">
        <v>2027</v>
      </c>
      <c r="P83" s="200" t="s">
        <v>74</v>
      </c>
      <c r="Q83" s="200" t="s">
        <v>74</v>
      </c>
      <c r="R83" s="200" t="s">
        <v>74</v>
      </c>
      <c r="S83" s="200" t="s">
        <v>74</v>
      </c>
      <c r="T83" s="200" t="s">
        <v>74</v>
      </c>
      <c r="U83" s="200"/>
      <c r="V83" s="200"/>
      <c r="W83" s="200"/>
      <c r="X83" s="200" t="s">
        <v>74</v>
      </c>
      <c r="Y83" s="200" t="s">
        <v>74</v>
      </c>
      <c r="Z83" s="200" t="s">
        <v>70</v>
      </c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</row>
    <row r="84" spans="1:957" ht="80" x14ac:dyDescent="0.2">
      <c r="A84" s="200">
        <v>24</v>
      </c>
      <c r="B84" s="282" t="s">
        <v>118</v>
      </c>
      <c r="C84" s="283" t="s">
        <v>119</v>
      </c>
      <c r="D84" s="283">
        <v>70659133</v>
      </c>
      <c r="E84" s="283">
        <v>150013108</v>
      </c>
      <c r="F84" s="284">
        <v>650013051</v>
      </c>
      <c r="G84" s="287" t="s">
        <v>300</v>
      </c>
      <c r="H84" s="285" t="s">
        <v>67</v>
      </c>
      <c r="I84" s="285" t="s">
        <v>68</v>
      </c>
      <c r="J84" s="285" t="s">
        <v>119</v>
      </c>
      <c r="K84" s="287" t="s">
        <v>301</v>
      </c>
      <c r="L84" s="288">
        <v>350000</v>
      </c>
      <c r="M84" s="288">
        <f t="shared" si="3"/>
        <v>245000</v>
      </c>
      <c r="N84" s="287">
        <v>2024</v>
      </c>
      <c r="O84" s="287">
        <v>2027</v>
      </c>
      <c r="P84" s="200"/>
      <c r="Q84" s="200"/>
      <c r="R84" s="200"/>
      <c r="S84" s="200"/>
      <c r="T84" s="200" t="s">
        <v>74</v>
      </c>
      <c r="U84" s="200"/>
      <c r="V84" s="200"/>
      <c r="W84" s="200"/>
      <c r="X84" s="200" t="s">
        <v>74</v>
      </c>
      <c r="Y84" s="200" t="s">
        <v>74</v>
      </c>
      <c r="Z84" s="200" t="s">
        <v>70</v>
      </c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</row>
    <row r="85" spans="1:957" ht="80" x14ac:dyDescent="0.2">
      <c r="A85" s="200">
        <v>25</v>
      </c>
      <c r="B85" s="282" t="s">
        <v>118</v>
      </c>
      <c r="C85" s="283" t="s">
        <v>119</v>
      </c>
      <c r="D85" s="283">
        <v>70659133</v>
      </c>
      <c r="E85" s="283">
        <v>150013108</v>
      </c>
      <c r="F85" s="284">
        <v>650013051</v>
      </c>
      <c r="G85" s="287" t="s">
        <v>302</v>
      </c>
      <c r="H85" s="285" t="s">
        <v>67</v>
      </c>
      <c r="I85" s="285" t="s">
        <v>68</v>
      </c>
      <c r="J85" s="285" t="s">
        <v>119</v>
      </c>
      <c r="K85" s="287" t="s">
        <v>301</v>
      </c>
      <c r="L85" s="288">
        <v>350000</v>
      </c>
      <c r="M85" s="288">
        <f t="shared" si="3"/>
        <v>245000</v>
      </c>
      <c r="N85" s="287">
        <v>2024</v>
      </c>
      <c r="O85" s="287">
        <v>2027</v>
      </c>
      <c r="P85" s="200"/>
      <c r="Q85" s="200"/>
      <c r="R85" s="200"/>
      <c r="S85" s="200"/>
      <c r="T85" s="200" t="s">
        <v>74</v>
      </c>
      <c r="U85" s="200"/>
      <c r="V85" s="200"/>
      <c r="W85" s="200"/>
      <c r="X85" s="200" t="s">
        <v>74</v>
      </c>
      <c r="Y85" s="200" t="s">
        <v>74</v>
      </c>
      <c r="Z85" s="200" t="s">
        <v>70</v>
      </c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</row>
    <row r="86" spans="1:957" ht="80" x14ac:dyDescent="0.2">
      <c r="A86" s="200">
        <v>26</v>
      </c>
      <c r="B86" s="282" t="s">
        <v>118</v>
      </c>
      <c r="C86" s="283" t="s">
        <v>119</v>
      </c>
      <c r="D86" s="283">
        <v>70659133</v>
      </c>
      <c r="E86" s="283">
        <v>150013108</v>
      </c>
      <c r="F86" s="284">
        <v>650013051</v>
      </c>
      <c r="G86" s="287" t="s">
        <v>303</v>
      </c>
      <c r="H86" s="285" t="s">
        <v>67</v>
      </c>
      <c r="I86" s="285" t="s">
        <v>68</v>
      </c>
      <c r="J86" s="285" t="s">
        <v>119</v>
      </c>
      <c r="K86" s="287" t="s">
        <v>301</v>
      </c>
      <c r="L86" s="288">
        <v>350000</v>
      </c>
      <c r="M86" s="288">
        <f t="shared" si="3"/>
        <v>245000</v>
      </c>
      <c r="N86" s="287">
        <v>2024</v>
      </c>
      <c r="O86" s="287">
        <v>2027</v>
      </c>
      <c r="P86" s="200"/>
      <c r="Q86" s="200"/>
      <c r="R86" s="200"/>
      <c r="S86" s="200"/>
      <c r="T86" s="200" t="s">
        <v>74</v>
      </c>
      <c r="U86" s="200"/>
      <c r="V86" s="200"/>
      <c r="W86" s="200"/>
      <c r="X86" s="200" t="s">
        <v>74</v>
      </c>
      <c r="Y86" s="200" t="s">
        <v>74</v>
      </c>
      <c r="Z86" s="200" t="s">
        <v>70</v>
      </c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</row>
    <row r="87" spans="1:957" x14ac:dyDescent="0.2">
      <c r="A87" s="289"/>
      <c r="B87" s="290"/>
      <c r="C87" s="291"/>
      <c r="D87" s="291"/>
      <c r="E87" s="291"/>
      <c r="F87" s="292"/>
      <c r="G87" s="291"/>
      <c r="H87" s="291"/>
      <c r="I87" s="291"/>
      <c r="J87" s="291"/>
      <c r="K87" s="291"/>
      <c r="L87" s="293"/>
      <c r="M87" s="293"/>
      <c r="N87" s="291"/>
      <c r="O87" s="291"/>
      <c r="P87" s="289"/>
      <c r="Q87" s="289"/>
      <c r="R87" s="289"/>
      <c r="S87" s="289"/>
      <c r="T87" s="289"/>
      <c r="U87" s="289"/>
      <c r="V87" s="289"/>
      <c r="W87" s="289"/>
      <c r="X87" s="289"/>
      <c r="Y87" s="289"/>
      <c r="Z87" s="289"/>
    </row>
    <row r="88" spans="1:957" ht="29.25" customHeight="1" x14ac:dyDescent="0.2">
      <c r="A88" s="4" t="s">
        <v>40</v>
      </c>
      <c r="B88" s="3" t="s">
        <v>41</v>
      </c>
      <c r="C88" s="3"/>
      <c r="D88" s="3"/>
      <c r="E88" s="3"/>
      <c r="F88" s="3"/>
      <c r="G88" s="2" t="s">
        <v>42</v>
      </c>
      <c r="H88" s="1" t="s">
        <v>43</v>
      </c>
      <c r="I88" s="106" t="s">
        <v>44</v>
      </c>
      <c r="J88" s="107" t="s">
        <v>45</v>
      </c>
      <c r="K88" s="108" t="s">
        <v>46</v>
      </c>
      <c r="L88" s="195" t="s">
        <v>87</v>
      </c>
      <c r="M88" s="195"/>
      <c r="N88" s="109" t="s">
        <v>48</v>
      </c>
      <c r="O88" s="109"/>
      <c r="P88" s="142" t="s">
        <v>49</v>
      </c>
      <c r="Q88" s="142"/>
      <c r="R88" s="142"/>
      <c r="S88" s="142"/>
      <c r="T88" s="142"/>
      <c r="U88" s="142"/>
      <c r="V88" s="142"/>
      <c r="W88" s="142"/>
      <c r="X88" s="142"/>
      <c r="Y88" s="122" t="s">
        <v>50</v>
      </c>
      <c r="Z88" s="122"/>
    </row>
    <row r="89" spans="1:957" ht="15" customHeight="1" x14ac:dyDescent="0.2">
      <c r="A89" s="4"/>
      <c r="B89" s="2" t="s">
        <v>51</v>
      </c>
      <c r="C89" s="111" t="s">
        <v>52</v>
      </c>
      <c r="D89" s="111" t="s">
        <v>53</v>
      </c>
      <c r="E89" s="111" t="s">
        <v>54</v>
      </c>
      <c r="F89" s="112" t="s">
        <v>55</v>
      </c>
      <c r="G89" s="2"/>
      <c r="H89" s="1"/>
      <c r="I89" s="106"/>
      <c r="J89" s="107"/>
      <c r="K89" s="108"/>
      <c r="L89" s="113" t="s">
        <v>56</v>
      </c>
      <c r="M89" s="114" t="s">
        <v>57</v>
      </c>
      <c r="N89" s="115" t="s">
        <v>58</v>
      </c>
      <c r="O89" s="116" t="s">
        <v>59</v>
      </c>
      <c r="P89" s="143" t="s">
        <v>186</v>
      </c>
      <c r="Q89" s="143"/>
      <c r="R89" s="143"/>
      <c r="S89" s="143"/>
      <c r="T89" s="144" t="s">
        <v>187</v>
      </c>
      <c r="U89" s="144" t="s">
        <v>188</v>
      </c>
      <c r="V89" s="144" t="s">
        <v>189</v>
      </c>
      <c r="W89" s="144" t="s">
        <v>190</v>
      </c>
      <c r="X89" s="145" t="s">
        <v>191</v>
      </c>
      <c r="Y89" s="146" t="s">
        <v>62</v>
      </c>
      <c r="Z89" s="147" t="s">
        <v>63</v>
      </c>
    </row>
    <row r="90" spans="1:957" ht="80.25" customHeight="1" x14ac:dyDescent="0.2">
      <c r="A90" s="4"/>
      <c r="B90" s="2"/>
      <c r="C90" s="111"/>
      <c r="D90" s="111"/>
      <c r="E90" s="111"/>
      <c r="F90" s="112"/>
      <c r="G90" s="2"/>
      <c r="H90" s="1"/>
      <c r="I90" s="106"/>
      <c r="J90" s="107"/>
      <c r="K90" s="108"/>
      <c r="L90" s="113"/>
      <c r="M90" s="114"/>
      <c r="N90" s="115"/>
      <c r="O90" s="116"/>
      <c r="P90" s="68" t="s">
        <v>192</v>
      </c>
      <c r="Q90" s="69" t="s">
        <v>193</v>
      </c>
      <c r="R90" s="70" t="s">
        <v>194</v>
      </c>
      <c r="S90" s="71" t="s">
        <v>195</v>
      </c>
      <c r="T90" s="144"/>
      <c r="U90" s="144"/>
      <c r="V90" s="144"/>
      <c r="W90" s="144"/>
      <c r="X90" s="145"/>
      <c r="Y90" s="146"/>
      <c r="Z90" s="147"/>
    </row>
    <row r="91" spans="1:957" ht="15" customHeight="1" x14ac:dyDescent="0.2">
      <c r="A91" s="174">
        <v>1</v>
      </c>
      <c r="B91" s="175" t="s">
        <v>304</v>
      </c>
      <c r="C91" s="176" t="s">
        <v>305</v>
      </c>
      <c r="D91" s="176">
        <v>75000296</v>
      </c>
      <c r="E91" s="176">
        <v>107721431</v>
      </c>
      <c r="F91" s="63">
        <v>600061353</v>
      </c>
      <c r="G91" s="52" t="s">
        <v>306</v>
      </c>
      <c r="H91" s="52" t="s">
        <v>67</v>
      </c>
      <c r="I91" s="52" t="s">
        <v>68</v>
      </c>
      <c r="J91" s="52" t="s">
        <v>305</v>
      </c>
      <c r="K91" s="52" t="s">
        <v>306</v>
      </c>
      <c r="L91" s="177">
        <v>13500000</v>
      </c>
      <c r="M91" s="178">
        <f>L91/100*70</f>
        <v>9450000</v>
      </c>
      <c r="N91" s="175">
        <v>2024</v>
      </c>
      <c r="O91" s="63">
        <v>2027</v>
      </c>
      <c r="P91" s="179"/>
      <c r="Q91" s="180"/>
      <c r="R91" s="180"/>
      <c r="S91" s="181"/>
      <c r="T91" s="174"/>
      <c r="U91" s="174"/>
      <c r="V91" s="174"/>
      <c r="W91" s="174"/>
      <c r="X91" s="174"/>
      <c r="Y91" s="179" t="s">
        <v>74</v>
      </c>
      <c r="Z91" s="181" t="s">
        <v>92</v>
      </c>
    </row>
    <row r="92" spans="1:957" ht="48" x14ac:dyDescent="0.2">
      <c r="A92" s="197">
        <v>2</v>
      </c>
      <c r="B92" s="175" t="s">
        <v>304</v>
      </c>
      <c r="C92" s="176" t="s">
        <v>305</v>
      </c>
      <c r="D92" s="176">
        <v>75000296</v>
      </c>
      <c r="E92" s="176">
        <v>107721431</v>
      </c>
      <c r="F92" s="63">
        <v>600061353</v>
      </c>
      <c r="G92" s="53" t="s">
        <v>307</v>
      </c>
      <c r="H92" s="52" t="s">
        <v>67</v>
      </c>
      <c r="I92" s="52" t="s">
        <v>68</v>
      </c>
      <c r="J92" s="52" t="s">
        <v>305</v>
      </c>
      <c r="K92" s="53" t="s">
        <v>308</v>
      </c>
      <c r="L92" s="198">
        <v>6000000</v>
      </c>
      <c r="M92" s="178">
        <f>L92/100*70</f>
        <v>4200000</v>
      </c>
      <c r="N92" s="175">
        <v>2024</v>
      </c>
      <c r="O92" s="63">
        <v>2027</v>
      </c>
      <c r="P92" s="199"/>
      <c r="Q92" s="200"/>
      <c r="R92" s="200" t="s">
        <v>74</v>
      </c>
      <c r="S92" s="259"/>
      <c r="T92" s="197"/>
      <c r="U92" s="197"/>
      <c r="V92" s="197"/>
      <c r="W92" s="197"/>
      <c r="X92" s="197"/>
      <c r="Y92" s="199" t="s">
        <v>74</v>
      </c>
      <c r="Z92" s="259" t="s">
        <v>70</v>
      </c>
    </row>
    <row r="93" spans="1:957" x14ac:dyDescent="0.2">
      <c r="A93" s="189">
        <v>3</v>
      </c>
      <c r="B93" s="211"/>
      <c r="C93" s="212"/>
      <c r="D93" s="212"/>
      <c r="E93" s="212"/>
      <c r="F93" s="213"/>
      <c r="G93" s="163"/>
      <c r="H93" s="163"/>
      <c r="I93" s="163"/>
      <c r="J93" s="163"/>
      <c r="K93" s="163"/>
      <c r="L93" s="190"/>
      <c r="M93" s="214"/>
      <c r="N93" s="211"/>
      <c r="O93" s="213"/>
      <c r="P93" s="207"/>
      <c r="Q93" s="294"/>
      <c r="R93" s="294"/>
      <c r="S93" s="208"/>
      <c r="T93" s="189"/>
      <c r="U93" s="189"/>
      <c r="V93" s="189"/>
      <c r="W93" s="189"/>
      <c r="X93" s="189"/>
      <c r="Y93" s="207"/>
      <c r="Z93" s="208"/>
    </row>
    <row r="94" spans="1:957" ht="16" x14ac:dyDescent="0.2">
      <c r="A94" s="193" t="s">
        <v>309</v>
      </c>
      <c r="B94" s="215"/>
      <c r="C94" s="216"/>
      <c r="D94" s="216"/>
      <c r="E94" s="216"/>
      <c r="F94" s="217"/>
      <c r="G94" s="165"/>
      <c r="H94" s="165"/>
      <c r="I94" s="165"/>
      <c r="J94" s="165"/>
      <c r="K94" s="165"/>
      <c r="L94" s="194"/>
      <c r="M94" s="218"/>
      <c r="N94" s="215"/>
      <c r="O94" s="217"/>
      <c r="P94" s="209"/>
      <c r="Q94" s="295"/>
      <c r="R94" s="295"/>
      <c r="S94" s="210"/>
      <c r="T94" s="193"/>
      <c r="U94" s="193"/>
      <c r="V94" s="193"/>
      <c r="W94" s="193"/>
      <c r="X94" s="193"/>
      <c r="Y94" s="209"/>
      <c r="Z94" s="210"/>
    </row>
    <row r="95" spans="1:957" x14ac:dyDescent="0.2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</row>
    <row r="96" spans="1:957" ht="29.25" customHeight="1" x14ac:dyDescent="0.2">
      <c r="A96" s="4" t="s">
        <v>40</v>
      </c>
      <c r="B96" s="3" t="s">
        <v>41</v>
      </c>
      <c r="C96" s="3"/>
      <c r="D96" s="3"/>
      <c r="E96" s="3"/>
      <c r="F96" s="3"/>
      <c r="G96" s="2" t="s">
        <v>42</v>
      </c>
      <c r="H96" s="1" t="s">
        <v>43</v>
      </c>
      <c r="I96" s="106" t="s">
        <v>44</v>
      </c>
      <c r="J96" s="107" t="s">
        <v>45</v>
      </c>
      <c r="K96" s="108" t="s">
        <v>46</v>
      </c>
      <c r="L96" s="195" t="s">
        <v>87</v>
      </c>
      <c r="M96" s="195"/>
      <c r="N96" s="109" t="s">
        <v>48</v>
      </c>
      <c r="O96" s="109"/>
      <c r="P96" s="142" t="s">
        <v>49</v>
      </c>
      <c r="Q96" s="142"/>
      <c r="R96" s="142"/>
      <c r="S96" s="142"/>
      <c r="T96" s="142"/>
      <c r="U96" s="142"/>
      <c r="V96" s="142"/>
      <c r="W96" s="142"/>
      <c r="X96" s="142"/>
      <c r="Y96" s="122" t="s">
        <v>50</v>
      </c>
      <c r="Z96" s="122"/>
    </row>
    <row r="97" spans="1:26" ht="15" customHeight="1" x14ac:dyDescent="0.2">
      <c r="A97" s="4"/>
      <c r="B97" s="2" t="s">
        <v>51</v>
      </c>
      <c r="C97" s="111" t="s">
        <v>52</v>
      </c>
      <c r="D97" s="111" t="s">
        <v>53</v>
      </c>
      <c r="E97" s="111" t="s">
        <v>54</v>
      </c>
      <c r="F97" s="112" t="s">
        <v>55</v>
      </c>
      <c r="G97" s="2"/>
      <c r="H97" s="1"/>
      <c r="I97" s="106"/>
      <c r="J97" s="107"/>
      <c r="K97" s="108"/>
      <c r="L97" s="113" t="s">
        <v>56</v>
      </c>
      <c r="M97" s="114" t="s">
        <v>57</v>
      </c>
      <c r="N97" s="115" t="s">
        <v>58</v>
      </c>
      <c r="O97" s="116" t="s">
        <v>59</v>
      </c>
      <c r="P97" s="143" t="s">
        <v>186</v>
      </c>
      <c r="Q97" s="143"/>
      <c r="R97" s="143"/>
      <c r="S97" s="143"/>
      <c r="T97" s="144" t="s">
        <v>187</v>
      </c>
      <c r="U97" s="144" t="s">
        <v>188</v>
      </c>
      <c r="V97" s="144" t="s">
        <v>189</v>
      </c>
      <c r="W97" s="144" t="s">
        <v>190</v>
      </c>
      <c r="X97" s="145" t="s">
        <v>191</v>
      </c>
      <c r="Y97" s="146" t="s">
        <v>62</v>
      </c>
      <c r="Z97" s="147" t="s">
        <v>63</v>
      </c>
    </row>
    <row r="98" spans="1:26" ht="80.25" customHeight="1" x14ac:dyDescent="0.2">
      <c r="A98" s="4"/>
      <c r="B98" s="2"/>
      <c r="C98" s="111"/>
      <c r="D98" s="111"/>
      <c r="E98" s="111"/>
      <c r="F98" s="112"/>
      <c r="G98" s="2"/>
      <c r="H98" s="1"/>
      <c r="I98" s="106"/>
      <c r="J98" s="107"/>
      <c r="K98" s="108"/>
      <c r="L98" s="113"/>
      <c r="M98" s="114"/>
      <c r="N98" s="115"/>
      <c r="O98" s="116"/>
      <c r="P98" s="68" t="s">
        <v>192</v>
      </c>
      <c r="Q98" s="69" t="s">
        <v>193</v>
      </c>
      <c r="R98" s="70" t="s">
        <v>194</v>
      </c>
      <c r="S98" s="71" t="s">
        <v>195</v>
      </c>
      <c r="T98" s="144"/>
      <c r="U98" s="144"/>
      <c r="V98" s="144"/>
      <c r="W98" s="144"/>
      <c r="X98" s="145"/>
      <c r="Y98" s="146"/>
      <c r="Z98" s="147"/>
    </row>
    <row r="99" spans="1:26" ht="15" customHeight="1" x14ac:dyDescent="0.2">
      <c r="A99" s="182">
        <v>1</v>
      </c>
      <c r="B99" s="183" t="s">
        <v>310</v>
      </c>
      <c r="C99" s="184" t="s">
        <v>125</v>
      </c>
      <c r="D99" s="184">
        <v>75001225</v>
      </c>
      <c r="E99" s="184">
        <v>107721473</v>
      </c>
      <c r="F99" s="184">
        <v>600061388</v>
      </c>
      <c r="G99" s="162" t="s">
        <v>311</v>
      </c>
      <c r="H99" s="162" t="s">
        <v>67</v>
      </c>
      <c r="I99" s="162" t="s">
        <v>68</v>
      </c>
      <c r="J99" s="162" t="s">
        <v>125</v>
      </c>
      <c r="K99" s="162" t="s">
        <v>312</v>
      </c>
      <c r="L99" s="185">
        <v>25000000</v>
      </c>
      <c r="M99" s="186">
        <f t="shared" ref="M99:M108" si="4">L99/100*70</f>
        <v>17500000</v>
      </c>
      <c r="N99" s="183">
        <v>2022</v>
      </c>
      <c r="O99" s="61">
        <v>2027</v>
      </c>
      <c r="P99" s="187"/>
      <c r="Q99" s="296"/>
      <c r="R99" s="296"/>
      <c r="S99" s="188"/>
      <c r="T99" s="182"/>
      <c r="U99" s="182"/>
      <c r="V99" s="182"/>
      <c r="W99" s="182"/>
      <c r="X99" s="182"/>
      <c r="Y99" s="187" t="s">
        <v>74</v>
      </c>
      <c r="Z99" s="188" t="s">
        <v>70</v>
      </c>
    </row>
    <row r="100" spans="1:26" ht="64" x14ac:dyDescent="0.2">
      <c r="A100" s="189">
        <v>2</v>
      </c>
      <c r="B100" s="183" t="s">
        <v>310</v>
      </c>
      <c r="C100" s="184" t="s">
        <v>125</v>
      </c>
      <c r="D100" s="184">
        <v>75001225</v>
      </c>
      <c r="E100" s="184">
        <v>107721473</v>
      </c>
      <c r="F100" s="184">
        <v>600061388</v>
      </c>
      <c r="G100" s="163" t="s">
        <v>313</v>
      </c>
      <c r="H100" s="162" t="s">
        <v>67</v>
      </c>
      <c r="I100" s="162" t="s">
        <v>68</v>
      </c>
      <c r="J100" s="162" t="s">
        <v>125</v>
      </c>
      <c r="K100" s="163" t="s">
        <v>313</v>
      </c>
      <c r="L100" s="190">
        <v>15000000</v>
      </c>
      <c r="M100" s="186">
        <f t="shared" si="4"/>
        <v>10500000</v>
      </c>
      <c r="N100" s="183">
        <v>2022</v>
      </c>
      <c r="O100" s="61">
        <v>2027</v>
      </c>
      <c r="P100" s="207" t="s">
        <v>74</v>
      </c>
      <c r="Q100" s="294" t="s">
        <v>74</v>
      </c>
      <c r="R100" s="294" t="s">
        <v>74</v>
      </c>
      <c r="S100" s="208" t="s">
        <v>74</v>
      </c>
      <c r="T100" s="189"/>
      <c r="U100" s="189"/>
      <c r="V100" s="189"/>
      <c r="W100" s="189"/>
      <c r="X100" s="189"/>
      <c r="Y100" s="207" t="s">
        <v>74</v>
      </c>
      <c r="Z100" s="208" t="s">
        <v>70</v>
      </c>
    </row>
    <row r="101" spans="1:26" ht="64" x14ac:dyDescent="0.2">
      <c r="A101" s="189">
        <v>3</v>
      </c>
      <c r="B101" s="183" t="s">
        <v>310</v>
      </c>
      <c r="C101" s="184" t="s">
        <v>125</v>
      </c>
      <c r="D101" s="184">
        <v>75001225</v>
      </c>
      <c r="E101" s="184">
        <v>107721473</v>
      </c>
      <c r="F101" s="184">
        <v>600061388</v>
      </c>
      <c r="G101" s="163" t="s">
        <v>314</v>
      </c>
      <c r="H101" s="162" t="s">
        <v>67</v>
      </c>
      <c r="I101" s="162" t="s">
        <v>68</v>
      </c>
      <c r="J101" s="162" t="s">
        <v>125</v>
      </c>
      <c r="K101" s="163" t="s">
        <v>315</v>
      </c>
      <c r="L101" s="190">
        <v>18000000</v>
      </c>
      <c r="M101" s="186">
        <f t="shared" si="4"/>
        <v>12600000</v>
      </c>
      <c r="N101" s="183">
        <v>2022</v>
      </c>
      <c r="O101" s="61">
        <v>2027</v>
      </c>
      <c r="P101" s="207"/>
      <c r="Q101" s="294" t="s">
        <v>74</v>
      </c>
      <c r="R101" s="294" t="s">
        <v>74</v>
      </c>
      <c r="S101" s="208"/>
      <c r="T101" s="189"/>
      <c r="U101" s="189"/>
      <c r="V101" s="189"/>
      <c r="W101" s="189"/>
      <c r="X101" s="189"/>
      <c r="Y101" s="207" t="s">
        <v>74</v>
      </c>
      <c r="Z101" s="208" t="s">
        <v>70</v>
      </c>
    </row>
    <row r="102" spans="1:26" ht="64" x14ac:dyDescent="0.2">
      <c r="A102" s="191">
        <v>4</v>
      </c>
      <c r="B102" s="183" t="s">
        <v>310</v>
      </c>
      <c r="C102" s="184" t="s">
        <v>125</v>
      </c>
      <c r="D102" s="184">
        <v>75001225</v>
      </c>
      <c r="E102" s="184">
        <v>107721473</v>
      </c>
      <c r="F102" s="184">
        <v>600061388</v>
      </c>
      <c r="G102" s="164" t="s">
        <v>316</v>
      </c>
      <c r="H102" s="162" t="s">
        <v>67</v>
      </c>
      <c r="I102" s="162" t="s">
        <v>68</v>
      </c>
      <c r="J102" s="162" t="s">
        <v>125</v>
      </c>
      <c r="K102" s="164" t="s">
        <v>317</v>
      </c>
      <c r="L102" s="192">
        <v>12000000</v>
      </c>
      <c r="M102" s="186">
        <f t="shared" si="4"/>
        <v>8400000</v>
      </c>
      <c r="N102" s="183">
        <v>2022</v>
      </c>
      <c r="O102" s="61">
        <v>2027</v>
      </c>
      <c r="P102" s="297"/>
      <c r="Q102" s="298"/>
      <c r="R102" s="298"/>
      <c r="S102" s="299"/>
      <c r="T102" s="191"/>
      <c r="U102" s="191"/>
      <c r="V102" s="191"/>
      <c r="W102" s="191"/>
      <c r="X102" s="191"/>
      <c r="Y102" s="297" t="s">
        <v>74</v>
      </c>
      <c r="Z102" s="299" t="s">
        <v>70</v>
      </c>
    </row>
    <row r="103" spans="1:26" ht="64" x14ac:dyDescent="0.2">
      <c r="A103" s="193">
        <v>5</v>
      </c>
      <c r="B103" s="183" t="s">
        <v>310</v>
      </c>
      <c r="C103" s="184" t="s">
        <v>125</v>
      </c>
      <c r="D103" s="184">
        <v>75001225</v>
      </c>
      <c r="E103" s="184">
        <v>107721473</v>
      </c>
      <c r="F103" s="184">
        <v>600061388</v>
      </c>
      <c r="G103" s="165" t="s">
        <v>318</v>
      </c>
      <c r="H103" s="162" t="s">
        <v>67</v>
      </c>
      <c r="I103" s="162" t="s">
        <v>68</v>
      </c>
      <c r="J103" s="162" t="s">
        <v>125</v>
      </c>
      <c r="K103" s="165" t="s">
        <v>318</v>
      </c>
      <c r="L103" s="194">
        <v>12000000</v>
      </c>
      <c r="M103" s="186">
        <f t="shared" si="4"/>
        <v>8400000</v>
      </c>
      <c r="N103" s="183">
        <v>2022</v>
      </c>
      <c r="O103" s="61">
        <v>2027</v>
      </c>
      <c r="P103" s="209" t="s">
        <v>74</v>
      </c>
      <c r="Q103" s="295" t="s">
        <v>74</v>
      </c>
      <c r="R103" s="295" t="s">
        <v>74</v>
      </c>
      <c r="S103" s="210" t="s">
        <v>74</v>
      </c>
      <c r="T103" s="193"/>
      <c r="U103" s="193"/>
      <c r="V103" s="193"/>
      <c r="W103" s="193"/>
      <c r="X103" s="193"/>
      <c r="Y103" s="209" t="s">
        <v>74</v>
      </c>
      <c r="Z103" s="210" t="s">
        <v>70</v>
      </c>
    </row>
    <row r="104" spans="1:26" ht="64" x14ac:dyDescent="0.2">
      <c r="A104" s="236">
        <v>6</v>
      </c>
      <c r="B104" s="229" t="s">
        <v>310</v>
      </c>
      <c r="C104" s="230" t="s">
        <v>125</v>
      </c>
      <c r="D104" s="230">
        <v>75001225</v>
      </c>
      <c r="E104" s="230">
        <v>107721473</v>
      </c>
      <c r="F104" s="230">
        <v>600061388</v>
      </c>
      <c r="G104" s="62" t="s">
        <v>319</v>
      </c>
      <c r="H104" s="167" t="s">
        <v>67</v>
      </c>
      <c r="I104" s="167" t="s">
        <v>68</v>
      </c>
      <c r="J104" s="167" t="s">
        <v>125</v>
      </c>
      <c r="K104" s="167" t="s">
        <v>320</v>
      </c>
      <c r="L104" s="237">
        <f>5000000*1.07</f>
        <v>5350000</v>
      </c>
      <c r="M104" s="233">
        <f t="shared" si="4"/>
        <v>3745000</v>
      </c>
      <c r="N104" s="229">
        <v>2023</v>
      </c>
      <c r="O104" s="231">
        <v>2027</v>
      </c>
      <c r="P104" s="238" t="s">
        <v>74</v>
      </c>
      <c r="Q104" s="300" t="s">
        <v>74</v>
      </c>
      <c r="R104" s="300"/>
      <c r="S104" s="239"/>
      <c r="T104" s="236"/>
      <c r="U104" s="236"/>
      <c r="V104" s="236"/>
      <c r="W104" s="236"/>
      <c r="X104" s="236"/>
      <c r="Y104" s="238" t="s">
        <v>74</v>
      </c>
      <c r="Z104" s="239" t="s">
        <v>70</v>
      </c>
    </row>
    <row r="105" spans="1:26" ht="64" x14ac:dyDescent="0.2">
      <c r="A105" s="236">
        <v>7</v>
      </c>
      <c r="B105" s="229" t="s">
        <v>310</v>
      </c>
      <c r="C105" s="230" t="s">
        <v>125</v>
      </c>
      <c r="D105" s="230">
        <v>75001225</v>
      </c>
      <c r="E105" s="230">
        <v>107721473</v>
      </c>
      <c r="F105" s="230">
        <v>600061388</v>
      </c>
      <c r="G105" s="62" t="s">
        <v>234</v>
      </c>
      <c r="H105" s="167" t="s">
        <v>67</v>
      </c>
      <c r="I105" s="167" t="s">
        <v>68</v>
      </c>
      <c r="J105" s="167" t="s">
        <v>125</v>
      </c>
      <c r="K105" s="167" t="s">
        <v>321</v>
      </c>
      <c r="L105" s="237">
        <f>3000000*1.07</f>
        <v>3210000</v>
      </c>
      <c r="M105" s="233">
        <f t="shared" si="4"/>
        <v>2247000</v>
      </c>
      <c r="N105" s="229">
        <v>2023</v>
      </c>
      <c r="O105" s="231">
        <v>2027</v>
      </c>
      <c r="P105" s="238"/>
      <c r="Q105" s="300"/>
      <c r="R105" s="300"/>
      <c r="S105" s="239"/>
      <c r="T105" s="236"/>
      <c r="U105" s="236" t="s">
        <v>74</v>
      </c>
      <c r="V105" s="236"/>
      <c r="W105" s="236"/>
      <c r="X105" s="236"/>
      <c r="Y105" s="238" t="s">
        <v>74</v>
      </c>
      <c r="Z105" s="239" t="s">
        <v>70</v>
      </c>
    </row>
    <row r="106" spans="1:26" ht="64" x14ac:dyDescent="0.2">
      <c r="A106" s="236">
        <v>8</v>
      </c>
      <c r="B106" s="229" t="s">
        <v>310</v>
      </c>
      <c r="C106" s="230" t="s">
        <v>125</v>
      </c>
      <c r="D106" s="230">
        <v>75001225</v>
      </c>
      <c r="E106" s="230">
        <v>107721473</v>
      </c>
      <c r="F106" s="230">
        <v>600061388</v>
      </c>
      <c r="G106" s="62" t="s">
        <v>322</v>
      </c>
      <c r="H106" s="167" t="s">
        <v>67</v>
      </c>
      <c r="I106" s="167" t="s">
        <v>68</v>
      </c>
      <c r="J106" s="167" t="s">
        <v>125</v>
      </c>
      <c r="K106" s="167" t="s">
        <v>323</v>
      </c>
      <c r="L106" s="237">
        <f>3000000*1.07</f>
        <v>3210000</v>
      </c>
      <c r="M106" s="233">
        <f t="shared" si="4"/>
        <v>2247000</v>
      </c>
      <c r="N106" s="229">
        <v>2023</v>
      </c>
      <c r="O106" s="231">
        <v>2027</v>
      </c>
      <c r="P106" s="238"/>
      <c r="Q106" s="300"/>
      <c r="R106" s="300"/>
      <c r="S106" s="239"/>
      <c r="T106" s="236"/>
      <c r="U106" s="236"/>
      <c r="V106" s="236"/>
      <c r="W106" s="236"/>
      <c r="X106" s="236"/>
      <c r="Y106" s="238" t="s">
        <v>74</v>
      </c>
      <c r="Z106" s="239" t="s">
        <v>70</v>
      </c>
    </row>
    <row r="107" spans="1:26" ht="64" x14ac:dyDescent="0.2">
      <c r="A107" s="236">
        <v>9</v>
      </c>
      <c r="B107" s="229" t="s">
        <v>310</v>
      </c>
      <c r="C107" s="230" t="s">
        <v>125</v>
      </c>
      <c r="D107" s="230">
        <v>75001225</v>
      </c>
      <c r="E107" s="230">
        <v>107721473</v>
      </c>
      <c r="F107" s="230">
        <v>600061388</v>
      </c>
      <c r="G107" s="62" t="s">
        <v>324</v>
      </c>
      <c r="H107" s="167" t="s">
        <v>67</v>
      </c>
      <c r="I107" s="167" t="s">
        <v>68</v>
      </c>
      <c r="J107" s="167" t="s">
        <v>125</v>
      </c>
      <c r="K107" s="167" t="s">
        <v>325</v>
      </c>
      <c r="L107" s="237">
        <f>3000000*1.07</f>
        <v>3210000</v>
      </c>
      <c r="M107" s="233">
        <f t="shared" si="4"/>
        <v>2247000</v>
      </c>
      <c r="N107" s="229">
        <v>2024</v>
      </c>
      <c r="O107" s="231">
        <v>2027</v>
      </c>
      <c r="P107" s="238"/>
      <c r="Q107" s="300"/>
      <c r="R107" s="300"/>
      <c r="S107" s="239"/>
      <c r="T107" s="236"/>
      <c r="U107" s="236"/>
      <c r="V107" s="236" t="s">
        <v>74</v>
      </c>
      <c r="W107" s="236"/>
      <c r="X107" s="236"/>
      <c r="Y107" s="238" t="s">
        <v>74</v>
      </c>
      <c r="Z107" s="239" t="s">
        <v>70</v>
      </c>
    </row>
    <row r="108" spans="1:26" ht="64" x14ac:dyDescent="0.2">
      <c r="A108" s="236">
        <v>10</v>
      </c>
      <c r="B108" s="229" t="s">
        <v>310</v>
      </c>
      <c r="C108" s="230" t="s">
        <v>125</v>
      </c>
      <c r="D108" s="230">
        <v>75001225</v>
      </c>
      <c r="E108" s="230">
        <v>107721473</v>
      </c>
      <c r="F108" s="230">
        <v>600061388</v>
      </c>
      <c r="G108" s="62" t="s">
        <v>326</v>
      </c>
      <c r="H108" s="167" t="s">
        <v>67</v>
      </c>
      <c r="I108" s="167" t="s">
        <v>68</v>
      </c>
      <c r="J108" s="167" t="s">
        <v>125</v>
      </c>
      <c r="K108" s="167" t="s">
        <v>327</v>
      </c>
      <c r="L108" s="237">
        <f>3000000*1.07</f>
        <v>3210000</v>
      </c>
      <c r="M108" s="233">
        <f t="shared" si="4"/>
        <v>2247000</v>
      </c>
      <c r="N108" s="229">
        <v>2024</v>
      </c>
      <c r="O108" s="231">
        <v>2027</v>
      </c>
      <c r="P108" s="238"/>
      <c r="Q108" s="300"/>
      <c r="R108" s="300"/>
      <c r="S108" s="239"/>
      <c r="T108" s="236"/>
      <c r="U108" s="236"/>
      <c r="V108" s="236" t="s">
        <v>74</v>
      </c>
      <c r="W108" s="236"/>
      <c r="X108" s="236"/>
      <c r="Y108" s="238" t="s">
        <v>74</v>
      </c>
      <c r="Z108" s="239" t="s">
        <v>70</v>
      </c>
    </row>
    <row r="109" spans="1:26" x14ac:dyDescent="0.2">
      <c r="A109" s="166"/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26" ht="29.25" customHeight="1" x14ac:dyDescent="0.2">
      <c r="A110" s="4" t="s">
        <v>40</v>
      </c>
      <c r="B110" s="3" t="s">
        <v>41</v>
      </c>
      <c r="C110" s="3"/>
      <c r="D110" s="3"/>
      <c r="E110" s="3"/>
      <c r="F110" s="3"/>
      <c r="G110" s="2" t="s">
        <v>42</v>
      </c>
      <c r="H110" s="1" t="s">
        <v>43</v>
      </c>
      <c r="I110" s="106" t="s">
        <v>44</v>
      </c>
      <c r="J110" s="107" t="s">
        <v>45</v>
      </c>
      <c r="K110" s="108" t="s">
        <v>46</v>
      </c>
      <c r="L110" s="195" t="s">
        <v>87</v>
      </c>
      <c r="M110" s="195"/>
      <c r="N110" s="109" t="s">
        <v>48</v>
      </c>
      <c r="O110" s="109"/>
      <c r="P110" s="142" t="s">
        <v>49</v>
      </c>
      <c r="Q110" s="142"/>
      <c r="R110" s="142"/>
      <c r="S110" s="142"/>
      <c r="T110" s="142"/>
      <c r="U110" s="142"/>
      <c r="V110" s="142"/>
      <c r="W110" s="142"/>
      <c r="X110" s="142"/>
      <c r="Y110" s="122" t="s">
        <v>50</v>
      </c>
      <c r="Z110" s="122"/>
    </row>
    <row r="111" spans="1:26" ht="15" customHeight="1" x14ac:dyDescent="0.2">
      <c r="A111" s="4"/>
      <c r="B111" s="2" t="s">
        <v>51</v>
      </c>
      <c r="C111" s="111" t="s">
        <v>52</v>
      </c>
      <c r="D111" s="111" t="s">
        <v>53</v>
      </c>
      <c r="E111" s="111" t="s">
        <v>54</v>
      </c>
      <c r="F111" s="112" t="s">
        <v>55</v>
      </c>
      <c r="G111" s="2"/>
      <c r="H111" s="1"/>
      <c r="I111" s="106"/>
      <c r="J111" s="107"/>
      <c r="K111" s="108"/>
      <c r="L111" s="113" t="s">
        <v>56</v>
      </c>
      <c r="M111" s="114" t="s">
        <v>57</v>
      </c>
      <c r="N111" s="115" t="s">
        <v>58</v>
      </c>
      <c r="O111" s="116" t="s">
        <v>59</v>
      </c>
      <c r="P111" s="143" t="s">
        <v>186</v>
      </c>
      <c r="Q111" s="143"/>
      <c r="R111" s="143"/>
      <c r="S111" s="143"/>
      <c r="T111" s="144" t="s">
        <v>187</v>
      </c>
      <c r="U111" s="144" t="s">
        <v>188</v>
      </c>
      <c r="V111" s="144" t="s">
        <v>189</v>
      </c>
      <c r="W111" s="144" t="s">
        <v>190</v>
      </c>
      <c r="X111" s="145" t="s">
        <v>191</v>
      </c>
      <c r="Y111" s="146" t="s">
        <v>62</v>
      </c>
      <c r="Z111" s="147" t="s">
        <v>63</v>
      </c>
    </row>
    <row r="112" spans="1:26" ht="80.25" customHeight="1" x14ac:dyDescent="0.2">
      <c r="A112" s="4"/>
      <c r="B112" s="2"/>
      <c r="C112" s="111"/>
      <c r="D112" s="111"/>
      <c r="E112" s="111"/>
      <c r="F112" s="112"/>
      <c r="G112" s="2"/>
      <c r="H112" s="1"/>
      <c r="I112" s="106"/>
      <c r="J112" s="107"/>
      <c r="K112" s="108"/>
      <c r="L112" s="113"/>
      <c r="M112" s="114"/>
      <c r="N112" s="115"/>
      <c r="O112" s="116"/>
      <c r="P112" s="68" t="s">
        <v>192</v>
      </c>
      <c r="Q112" s="69" t="s">
        <v>193</v>
      </c>
      <c r="R112" s="70" t="s">
        <v>194</v>
      </c>
      <c r="S112" s="73" t="s">
        <v>195</v>
      </c>
      <c r="T112" s="144"/>
      <c r="U112" s="144"/>
      <c r="V112" s="144"/>
      <c r="W112" s="144"/>
      <c r="X112" s="145"/>
      <c r="Y112" s="146"/>
      <c r="Z112" s="147"/>
    </row>
    <row r="113" spans="1:26" ht="73.25" customHeight="1" x14ac:dyDescent="0.2">
      <c r="A113" s="244">
        <v>1</v>
      </c>
      <c r="B113" s="301" t="s">
        <v>328</v>
      </c>
      <c r="C113" s="302" t="s">
        <v>329</v>
      </c>
      <c r="D113" s="302">
        <v>75000156</v>
      </c>
      <c r="E113" s="302">
        <v>107721481</v>
      </c>
      <c r="F113" s="247">
        <v>600061396</v>
      </c>
      <c r="G113" s="74" t="s">
        <v>330</v>
      </c>
      <c r="H113" s="303" t="s">
        <v>67</v>
      </c>
      <c r="I113" s="303" t="s">
        <v>68</v>
      </c>
      <c r="J113" s="303" t="s">
        <v>329</v>
      </c>
      <c r="K113" s="75" t="s">
        <v>331</v>
      </c>
      <c r="L113" s="304">
        <v>90000000</v>
      </c>
      <c r="M113" s="249">
        <v>63000000</v>
      </c>
      <c r="N113" s="301">
        <v>2022</v>
      </c>
      <c r="O113" s="247">
        <v>2027</v>
      </c>
      <c r="P113" s="305" t="s">
        <v>74</v>
      </c>
      <c r="Q113" s="306" t="s">
        <v>74</v>
      </c>
      <c r="R113" s="306" t="s">
        <v>74</v>
      </c>
      <c r="S113" s="307" t="s">
        <v>74</v>
      </c>
      <c r="T113" s="244"/>
      <c r="U113" s="244"/>
      <c r="V113" s="244"/>
      <c r="W113" s="244"/>
      <c r="X113" s="244" t="s">
        <v>74</v>
      </c>
      <c r="Y113" s="305" t="s">
        <v>74</v>
      </c>
      <c r="Z113" s="307" t="s">
        <v>70</v>
      </c>
    </row>
    <row r="114" spans="1:26" ht="29" x14ac:dyDescent="0.2">
      <c r="A114" s="252">
        <v>2</v>
      </c>
      <c r="B114" s="301" t="s">
        <v>328</v>
      </c>
      <c r="C114" s="302" t="s">
        <v>329</v>
      </c>
      <c r="D114" s="302">
        <v>75000156</v>
      </c>
      <c r="E114" s="302">
        <v>107721481</v>
      </c>
      <c r="F114" s="247">
        <v>600061396</v>
      </c>
      <c r="G114" s="308" t="s">
        <v>332</v>
      </c>
      <c r="H114" s="303" t="s">
        <v>67</v>
      </c>
      <c r="I114" s="303" t="s">
        <v>68</v>
      </c>
      <c r="J114" s="303" t="s">
        <v>329</v>
      </c>
      <c r="K114" s="308" t="s">
        <v>333</v>
      </c>
      <c r="L114" s="253">
        <v>90000000</v>
      </c>
      <c r="M114" s="249">
        <f t="shared" ref="M114:M119" si="5">L114/100*70</f>
        <v>63000000</v>
      </c>
      <c r="N114" s="301">
        <v>2022</v>
      </c>
      <c r="O114" s="247">
        <v>2027</v>
      </c>
      <c r="P114" s="309"/>
      <c r="Q114" s="310"/>
      <c r="R114" s="310" t="s">
        <v>74</v>
      </c>
      <c r="S114" s="311"/>
      <c r="T114" s="252"/>
      <c r="U114" s="252"/>
      <c r="V114" s="252" t="s">
        <v>74</v>
      </c>
      <c r="W114" s="252" t="s">
        <v>74</v>
      </c>
      <c r="X114" s="252"/>
      <c r="Y114" s="309" t="s">
        <v>74</v>
      </c>
      <c r="Z114" s="311" t="s">
        <v>70</v>
      </c>
    </row>
    <row r="115" spans="1:26" ht="29" x14ac:dyDescent="0.2">
      <c r="A115" s="252">
        <v>3</v>
      </c>
      <c r="B115" s="301" t="s">
        <v>328</v>
      </c>
      <c r="C115" s="302" t="s">
        <v>329</v>
      </c>
      <c r="D115" s="302">
        <v>75000156</v>
      </c>
      <c r="E115" s="302">
        <v>107721481</v>
      </c>
      <c r="F115" s="247">
        <v>600061396</v>
      </c>
      <c r="G115" s="308" t="s">
        <v>334</v>
      </c>
      <c r="H115" s="303" t="s">
        <v>67</v>
      </c>
      <c r="I115" s="303" t="s">
        <v>68</v>
      </c>
      <c r="J115" s="303" t="s">
        <v>329</v>
      </c>
      <c r="K115" s="308" t="s">
        <v>335</v>
      </c>
      <c r="L115" s="253">
        <v>8000000</v>
      </c>
      <c r="M115" s="249">
        <f t="shared" si="5"/>
        <v>5600000</v>
      </c>
      <c r="N115" s="301">
        <v>2022</v>
      </c>
      <c r="O115" s="247">
        <v>2027</v>
      </c>
      <c r="P115" s="309" t="s">
        <v>74</v>
      </c>
      <c r="Q115" s="310" t="s">
        <v>74</v>
      </c>
      <c r="R115" s="310"/>
      <c r="S115" s="311"/>
      <c r="T115" s="252"/>
      <c r="U115" s="252"/>
      <c r="V115" s="252"/>
      <c r="W115" s="252" t="s">
        <v>74</v>
      </c>
      <c r="X115" s="252"/>
      <c r="Y115" s="309"/>
      <c r="Z115" s="311" t="s">
        <v>70</v>
      </c>
    </row>
    <row r="116" spans="1:26" ht="29" x14ac:dyDescent="0.2">
      <c r="A116" s="252">
        <v>4</v>
      </c>
      <c r="B116" s="301" t="s">
        <v>328</v>
      </c>
      <c r="C116" s="302" t="s">
        <v>329</v>
      </c>
      <c r="D116" s="302">
        <v>75000156</v>
      </c>
      <c r="E116" s="302">
        <v>107721481</v>
      </c>
      <c r="F116" s="247">
        <v>600061396</v>
      </c>
      <c r="G116" s="312" t="s">
        <v>336</v>
      </c>
      <c r="H116" s="303" t="s">
        <v>67</v>
      </c>
      <c r="I116" s="303" t="s">
        <v>68</v>
      </c>
      <c r="J116" s="303" t="s">
        <v>329</v>
      </c>
      <c r="K116" s="312" t="s">
        <v>337</v>
      </c>
      <c r="L116" s="253">
        <v>5000000</v>
      </c>
      <c r="M116" s="249">
        <f t="shared" si="5"/>
        <v>3500000</v>
      </c>
      <c r="N116" s="301">
        <v>2022</v>
      </c>
      <c r="O116" s="247">
        <v>2027</v>
      </c>
      <c r="P116" s="313" t="s">
        <v>74</v>
      </c>
      <c r="Q116" s="314" t="s">
        <v>74</v>
      </c>
      <c r="R116" s="314"/>
      <c r="S116" s="315"/>
      <c r="T116" s="254"/>
      <c r="U116" s="254"/>
      <c r="V116" s="254" t="s">
        <v>74</v>
      </c>
      <c r="W116" s="254" t="s">
        <v>74</v>
      </c>
      <c r="X116" s="254"/>
      <c r="Y116" s="313"/>
      <c r="Z116" s="315" t="s">
        <v>70</v>
      </c>
    </row>
    <row r="117" spans="1:26" ht="29" x14ac:dyDescent="0.2">
      <c r="A117" s="252">
        <v>5</v>
      </c>
      <c r="B117" s="301" t="s">
        <v>328</v>
      </c>
      <c r="C117" s="302" t="s">
        <v>329</v>
      </c>
      <c r="D117" s="302">
        <v>75000156</v>
      </c>
      <c r="E117" s="302">
        <v>107721481</v>
      </c>
      <c r="F117" s="247">
        <v>600061396</v>
      </c>
      <c r="G117" s="312" t="s">
        <v>338</v>
      </c>
      <c r="H117" s="303" t="s">
        <v>67</v>
      </c>
      <c r="I117" s="303" t="s">
        <v>68</v>
      </c>
      <c r="J117" s="303" t="s">
        <v>329</v>
      </c>
      <c r="K117" s="312" t="s">
        <v>339</v>
      </c>
      <c r="L117" s="253">
        <v>10000000</v>
      </c>
      <c r="M117" s="249">
        <f t="shared" si="5"/>
        <v>7000000</v>
      </c>
      <c r="N117" s="301">
        <v>2022</v>
      </c>
      <c r="O117" s="247">
        <v>2027</v>
      </c>
      <c r="P117" s="313"/>
      <c r="Q117" s="314"/>
      <c r="R117" s="314"/>
      <c r="S117" s="315"/>
      <c r="T117" s="254"/>
      <c r="U117" s="254"/>
      <c r="V117" s="254" t="s">
        <v>74</v>
      </c>
      <c r="W117" s="254"/>
      <c r="X117" s="254"/>
      <c r="Y117" s="313"/>
      <c r="Z117" s="315" t="s">
        <v>70</v>
      </c>
    </row>
    <row r="118" spans="1:26" ht="29" x14ac:dyDescent="0.2">
      <c r="A118" s="252">
        <v>6</v>
      </c>
      <c r="B118" s="301" t="s">
        <v>328</v>
      </c>
      <c r="C118" s="302" t="s">
        <v>329</v>
      </c>
      <c r="D118" s="302">
        <v>75000156</v>
      </c>
      <c r="E118" s="316">
        <v>107721481</v>
      </c>
      <c r="F118" s="317">
        <v>600061396</v>
      </c>
      <c r="G118" s="312" t="s">
        <v>340</v>
      </c>
      <c r="H118" s="318" t="s">
        <v>67</v>
      </c>
      <c r="I118" s="318" t="s">
        <v>68</v>
      </c>
      <c r="J118" s="318" t="s">
        <v>329</v>
      </c>
      <c r="K118" s="312" t="s">
        <v>341</v>
      </c>
      <c r="L118" s="319">
        <v>5000000</v>
      </c>
      <c r="M118" s="320">
        <f t="shared" si="5"/>
        <v>3500000</v>
      </c>
      <c r="N118" s="321">
        <v>2022</v>
      </c>
      <c r="O118" s="317">
        <v>2027</v>
      </c>
      <c r="P118" s="313"/>
      <c r="Q118" s="314" t="s">
        <v>74</v>
      </c>
      <c r="R118" s="314"/>
      <c r="S118" s="315"/>
      <c r="T118" s="254"/>
      <c r="U118" s="254"/>
      <c r="V118" s="254" t="s">
        <v>74</v>
      </c>
      <c r="W118" s="254" t="s">
        <v>74</v>
      </c>
      <c r="X118" s="254"/>
      <c r="Y118" s="313"/>
      <c r="Z118" s="315" t="s">
        <v>70</v>
      </c>
    </row>
    <row r="119" spans="1:26" ht="29" x14ac:dyDescent="0.2">
      <c r="A119" s="322">
        <v>7</v>
      </c>
      <c r="B119" s="301" t="s">
        <v>328</v>
      </c>
      <c r="C119" s="302" t="s">
        <v>329</v>
      </c>
      <c r="D119" s="323">
        <v>75000156</v>
      </c>
      <c r="E119" s="324">
        <v>107721481</v>
      </c>
      <c r="F119" s="325">
        <v>600061396</v>
      </c>
      <c r="G119" s="324" t="s">
        <v>342</v>
      </c>
      <c r="H119" s="324" t="s">
        <v>67</v>
      </c>
      <c r="I119" s="324" t="s">
        <v>68</v>
      </c>
      <c r="J119" s="324" t="s">
        <v>329</v>
      </c>
      <c r="K119" s="324" t="s">
        <v>343</v>
      </c>
      <c r="L119" s="326">
        <v>30000000</v>
      </c>
      <c r="M119" s="326">
        <f t="shared" si="5"/>
        <v>21000000</v>
      </c>
      <c r="N119" s="324">
        <v>2022</v>
      </c>
      <c r="O119" s="325">
        <v>2027</v>
      </c>
      <c r="P119" s="327"/>
      <c r="Q119" s="327"/>
      <c r="R119" s="327"/>
      <c r="S119" s="310"/>
      <c r="T119" s="310"/>
      <c r="U119" s="310"/>
      <c r="V119" s="310" t="s">
        <v>74</v>
      </c>
      <c r="W119" s="310"/>
      <c r="X119" s="310"/>
      <c r="Y119" s="327"/>
      <c r="Z119" s="310" t="s">
        <v>70</v>
      </c>
    </row>
    <row r="120" spans="1:26" ht="29" x14ac:dyDescent="0.2">
      <c r="A120" s="328">
        <v>8</v>
      </c>
      <c r="B120" s="301" t="s">
        <v>328</v>
      </c>
      <c r="C120" s="302" t="s">
        <v>329</v>
      </c>
      <c r="D120" s="323">
        <v>75000156</v>
      </c>
      <c r="E120" s="324">
        <v>107721481</v>
      </c>
      <c r="F120" s="325">
        <v>600061396</v>
      </c>
      <c r="G120" s="324" t="s">
        <v>344</v>
      </c>
      <c r="H120" s="324" t="s">
        <v>67</v>
      </c>
      <c r="I120" s="324" t="s">
        <v>68</v>
      </c>
      <c r="J120" s="324" t="s">
        <v>329</v>
      </c>
      <c r="K120" s="324" t="s">
        <v>345</v>
      </c>
      <c r="L120" s="326">
        <v>8000000</v>
      </c>
      <c r="M120" s="329">
        <v>5600000</v>
      </c>
      <c r="N120" s="324">
        <v>2022</v>
      </c>
      <c r="O120" s="325">
        <v>2024</v>
      </c>
      <c r="P120" s="330" t="s">
        <v>74</v>
      </c>
      <c r="Q120" s="327" t="s">
        <v>74</v>
      </c>
      <c r="R120" s="331"/>
      <c r="S120" s="330" t="s">
        <v>74</v>
      </c>
      <c r="T120" s="331"/>
      <c r="U120" s="331"/>
      <c r="V120" s="331"/>
      <c r="W120" s="331"/>
      <c r="X120" s="331"/>
      <c r="Y120" s="330" t="s">
        <v>74</v>
      </c>
      <c r="Z120" s="331"/>
    </row>
    <row r="121" spans="1:26" ht="29" x14ac:dyDescent="0.2">
      <c r="A121" s="328">
        <v>9</v>
      </c>
      <c r="B121" s="301" t="s">
        <v>328</v>
      </c>
      <c r="C121" s="302" t="s">
        <v>329</v>
      </c>
      <c r="D121" s="323">
        <v>75000156</v>
      </c>
      <c r="E121" s="324">
        <v>107721481</v>
      </c>
      <c r="F121" s="325">
        <v>600061396</v>
      </c>
      <c r="G121" s="332" t="s">
        <v>346</v>
      </c>
      <c r="H121" s="324" t="s">
        <v>67</v>
      </c>
      <c r="I121" s="324" t="s">
        <v>68</v>
      </c>
      <c r="J121" s="324" t="s">
        <v>329</v>
      </c>
      <c r="K121" s="324" t="s">
        <v>347</v>
      </c>
      <c r="L121" s="326">
        <v>6000000</v>
      </c>
      <c r="M121" s="329">
        <v>4200000</v>
      </c>
      <c r="N121" s="324">
        <v>2024</v>
      </c>
      <c r="O121" s="325">
        <v>2024</v>
      </c>
      <c r="P121" s="330"/>
      <c r="Q121" s="327"/>
      <c r="R121" s="330" t="s">
        <v>74</v>
      </c>
      <c r="S121" s="330" t="s">
        <v>74</v>
      </c>
      <c r="T121" s="331"/>
      <c r="U121" s="331"/>
      <c r="V121" s="331"/>
      <c r="W121" s="330" t="s">
        <v>74</v>
      </c>
      <c r="X121" s="331"/>
      <c r="Y121" s="330"/>
      <c r="Z121" s="330" t="s">
        <v>70</v>
      </c>
    </row>
    <row r="122" spans="1:26" ht="29" x14ac:dyDescent="0.2">
      <c r="A122" s="333">
        <v>10</v>
      </c>
      <c r="B122" s="301" t="s">
        <v>328</v>
      </c>
      <c r="C122" s="302" t="s">
        <v>329</v>
      </c>
      <c r="D122" s="323">
        <v>75000156</v>
      </c>
      <c r="E122" s="324">
        <v>107721481</v>
      </c>
      <c r="F122" s="325">
        <v>600061396</v>
      </c>
      <c r="G122" s="332" t="s">
        <v>346</v>
      </c>
      <c r="H122" s="324" t="s">
        <v>67</v>
      </c>
      <c r="I122" s="324" t="s">
        <v>68</v>
      </c>
      <c r="J122" s="324" t="s">
        <v>329</v>
      </c>
      <c r="K122" s="324" t="s">
        <v>347</v>
      </c>
      <c r="L122" s="326">
        <v>6000000</v>
      </c>
      <c r="M122" s="329">
        <v>4200000</v>
      </c>
      <c r="N122" s="324">
        <v>2024</v>
      </c>
      <c r="O122" s="325">
        <v>2024</v>
      </c>
      <c r="P122" s="331"/>
      <c r="Q122" s="331"/>
      <c r="R122" s="330" t="s">
        <v>74</v>
      </c>
      <c r="S122" s="330" t="s">
        <v>74</v>
      </c>
      <c r="T122" s="331"/>
      <c r="U122" s="331"/>
      <c r="V122" s="331"/>
      <c r="W122" s="330" t="s">
        <v>74</v>
      </c>
      <c r="X122" s="331"/>
      <c r="Y122" s="331"/>
      <c r="Z122" s="310" t="s">
        <v>70</v>
      </c>
    </row>
    <row r="123" spans="1:26" x14ac:dyDescent="0.2">
      <c r="A123" s="166"/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</row>
    <row r="124" spans="1:26" ht="29.25" customHeight="1" x14ac:dyDescent="0.2">
      <c r="A124" s="4" t="s">
        <v>40</v>
      </c>
      <c r="B124" s="3" t="s">
        <v>41</v>
      </c>
      <c r="C124" s="3"/>
      <c r="D124" s="3"/>
      <c r="E124" s="3"/>
      <c r="F124" s="3"/>
      <c r="G124" s="2" t="s">
        <v>42</v>
      </c>
      <c r="H124" s="1" t="s">
        <v>43</v>
      </c>
      <c r="I124" s="106" t="s">
        <v>44</v>
      </c>
      <c r="J124" s="107" t="s">
        <v>45</v>
      </c>
      <c r="K124" s="108" t="s">
        <v>46</v>
      </c>
      <c r="L124" s="195" t="s">
        <v>87</v>
      </c>
      <c r="M124" s="195"/>
      <c r="N124" s="109" t="s">
        <v>48</v>
      </c>
      <c r="O124" s="109"/>
      <c r="P124" s="142" t="s">
        <v>49</v>
      </c>
      <c r="Q124" s="142"/>
      <c r="R124" s="142"/>
      <c r="S124" s="142"/>
      <c r="T124" s="142"/>
      <c r="U124" s="142"/>
      <c r="V124" s="142"/>
      <c r="W124" s="142"/>
      <c r="X124" s="142"/>
      <c r="Y124" s="122" t="s">
        <v>50</v>
      </c>
      <c r="Z124" s="122"/>
    </row>
    <row r="125" spans="1:26" ht="15" customHeight="1" x14ac:dyDescent="0.2">
      <c r="A125" s="4"/>
      <c r="B125" s="2" t="s">
        <v>51</v>
      </c>
      <c r="C125" s="111" t="s">
        <v>52</v>
      </c>
      <c r="D125" s="111" t="s">
        <v>53</v>
      </c>
      <c r="E125" s="111" t="s">
        <v>54</v>
      </c>
      <c r="F125" s="112" t="s">
        <v>55</v>
      </c>
      <c r="G125" s="2"/>
      <c r="H125" s="1"/>
      <c r="I125" s="106"/>
      <c r="J125" s="107"/>
      <c r="K125" s="108"/>
      <c r="L125" s="113" t="s">
        <v>56</v>
      </c>
      <c r="M125" s="114" t="s">
        <v>57</v>
      </c>
      <c r="N125" s="115" t="s">
        <v>58</v>
      </c>
      <c r="O125" s="116" t="s">
        <v>59</v>
      </c>
      <c r="P125" s="143" t="s">
        <v>186</v>
      </c>
      <c r="Q125" s="143"/>
      <c r="R125" s="143"/>
      <c r="S125" s="143"/>
      <c r="T125" s="144" t="s">
        <v>187</v>
      </c>
      <c r="U125" s="144" t="s">
        <v>188</v>
      </c>
      <c r="V125" s="144" t="s">
        <v>189</v>
      </c>
      <c r="W125" s="144" t="s">
        <v>190</v>
      </c>
      <c r="X125" s="145" t="s">
        <v>191</v>
      </c>
      <c r="Y125" s="146" t="s">
        <v>62</v>
      </c>
      <c r="Z125" s="147" t="s">
        <v>63</v>
      </c>
    </row>
    <row r="126" spans="1:26" ht="80.25" customHeight="1" x14ac:dyDescent="0.2">
      <c r="A126" s="4"/>
      <c r="B126" s="2"/>
      <c r="C126" s="111"/>
      <c r="D126" s="111"/>
      <c r="E126" s="111"/>
      <c r="F126" s="112"/>
      <c r="G126" s="2"/>
      <c r="H126" s="1"/>
      <c r="I126" s="106"/>
      <c r="J126" s="107"/>
      <c r="K126" s="108"/>
      <c r="L126" s="113"/>
      <c r="M126" s="114"/>
      <c r="N126" s="115"/>
      <c r="O126" s="116"/>
      <c r="P126" s="68" t="s">
        <v>192</v>
      </c>
      <c r="Q126" s="69" t="s">
        <v>193</v>
      </c>
      <c r="R126" s="70" t="s">
        <v>194</v>
      </c>
      <c r="S126" s="71" t="s">
        <v>195</v>
      </c>
      <c r="T126" s="144"/>
      <c r="U126" s="144"/>
      <c r="V126" s="144"/>
      <c r="W126" s="144"/>
      <c r="X126" s="145"/>
      <c r="Y126" s="146"/>
      <c r="Z126" s="147"/>
    </row>
    <row r="127" spans="1:26" ht="15" customHeight="1" x14ac:dyDescent="0.2">
      <c r="A127" s="174">
        <v>1</v>
      </c>
      <c r="B127" s="175" t="s">
        <v>161</v>
      </c>
      <c r="C127" s="176" t="s">
        <v>162</v>
      </c>
      <c r="D127" s="176">
        <v>70659231</v>
      </c>
      <c r="E127" s="176">
        <v>107721503</v>
      </c>
      <c r="F127" s="63">
        <v>600061418</v>
      </c>
      <c r="G127" s="52" t="s">
        <v>348</v>
      </c>
      <c r="H127" s="52" t="s">
        <v>67</v>
      </c>
      <c r="I127" s="52" t="s">
        <v>68</v>
      </c>
      <c r="J127" s="52" t="s">
        <v>162</v>
      </c>
      <c r="K127" s="52" t="s">
        <v>349</v>
      </c>
      <c r="L127" s="177">
        <v>15000000</v>
      </c>
      <c r="M127" s="178">
        <f t="shared" ref="M127:M138" si="6">(L127/100*70)</f>
        <v>10500000</v>
      </c>
      <c r="N127" s="175">
        <v>2022</v>
      </c>
      <c r="O127" s="63">
        <v>2027</v>
      </c>
      <c r="P127" s="179"/>
      <c r="Q127" s="180"/>
      <c r="R127" s="180" t="s">
        <v>74</v>
      </c>
      <c r="S127" s="181"/>
      <c r="T127" s="174"/>
      <c r="U127" s="174"/>
      <c r="V127" s="174"/>
      <c r="W127" s="174"/>
      <c r="X127" s="174"/>
      <c r="Y127" s="179" t="s">
        <v>74</v>
      </c>
      <c r="Z127" s="181" t="s">
        <v>70</v>
      </c>
    </row>
    <row r="128" spans="1:26" ht="80" x14ac:dyDescent="0.2">
      <c r="A128" s="197">
        <v>2</v>
      </c>
      <c r="B128" s="175" t="s">
        <v>161</v>
      </c>
      <c r="C128" s="176" t="s">
        <v>162</v>
      </c>
      <c r="D128" s="176">
        <v>70659231</v>
      </c>
      <c r="E128" s="176">
        <v>107721503</v>
      </c>
      <c r="F128" s="63">
        <v>600061418</v>
      </c>
      <c r="G128" s="53" t="s">
        <v>350</v>
      </c>
      <c r="H128" s="52" t="s">
        <v>67</v>
      </c>
      <c r="I128" s="52" t="s">
        <v>68</v>
      </c>
      <c r="J128" s="52" t="s">
        <v>162</v>
      </c>
      <c r="K128" s="52" t="s">
        <v>349</v>
      </c>
      <c r="L128" s="198">
        <v>5000000</v>
      </c>
      <c r="M128" s="178">
        <f t="shared" si="6"/>
        <v>3500000</v>
      </c>
      <c r="N128" s="175">
        <v>2022</v>
      </c>
      <c r="O128" s="63">
        <v>2027</v>
      </c>
      <c r="P128" s="199"/>
      <c r="Q128" s="200"/>
      <c r="R128" s="200" t="s">
        <v>74</v>
      </c>
      <c r="S128" s="259"/>
      <c r="T128" s="197"/>
      <c r="U128" s="197"/>
      <c r="V128" s="197"/>
      <c r="W128" s="197"/>
      <c r="X128" s="197"/>
      <c r="Y128" s="199" t="s">
        <v>74</v>
      </c>
      <c r="Z128" s="259" t="s">
        <v>70</v>
      </c>
    </row>
    <row r="129" spans="1:26" ht="80" x14ac:dyDescent="0.2">
      <c r="A129" s="197">
        <v>3</v>
      </c>
      <c r="B129" s="175" t="s">
        <v>161</v>
      </c>
      <c r="C129" s="176" t="s">
        <v>162</v>
      </c>
      <c r="D129" s="176">
        <v>70659231</v>
      </c>
      <c r="E129" s="176">
        <v>107721503</v>
      </c>
      <c r="F129" s="63">
        <v>600061418</v>
      </c>
      <c r="G129" s="53" t="s">
        <v>351</v>
      </c>
      <c r="H129" s="52" t="s">
        <v>67</v>
      </c>
      <c r="I129" s="52" t="s">
        <v>68</v>
      </c>
      <c r="J129" s="52" t="s">
        <v>162</v>
      </c>
      <c r="K129" s="53" t="s">
        <v>352</v>
      </c>
      <c r="L129" s="198">
        <v>30000000</v>
      </c>
      <c r="M129" s="178">
        <f t="shared" si="6"/>
        <v>21000000</v>
      </c>
      <c r="N129" s="175">
        <v>2022</v>
      </c>
      <c r="O129" s="63">
        <v>2027</v>
      </c>
      <c r="P129" s="199"/>
      <c r="Q129" s="200"/>
      <c r="R129" s="200"/>
      <c r="S129" s="259" t="s">
        <v>74</v>
      </c>
      <c r="T129" s="197"/>
      <c r="U129" s="197" t="s">
        <v>74</v>
      </c>
      <c r="V129" s="197" t="s">
        <v>74</v>
      </c>
      <c r="W129" s="197" t="s">
        <v>74</v>
      </c>
      <c r="X129" s="197"/>
      <c r="Y129" s="199" t="s">
        <v>74</v>
      </c>
      <c r="Z129" s="259" t="s">
        <v>70</v>
      </c>
    </row>
    <row r="130" spans="1:26" ht="80" x14ac:dyDescent="0.2">
      <c r="A130" s="243">
        <v>4</v>
      </c>
      <c r="B130" s="175" t="s">
        <v>161</v>
      </c>
      <c r="C130" s="176" t="s">
        <v>162</v>
      </c>
      <c r="D130" s="176">
        <v>70659231</v>
      </c>
      <c r="E130" s="176">
        <v>107721503</v>
      </c>
      <c r="F130" s="63">
        <v>600061418</v>
      </c>
      <c r="G130" s="72" t="s">
        <v>353</v>
      </c>
      <c r="H130" s="52" t="s">
        <v>67</v>
      </c>
      <c r="I130" s="52" t="s">
        <v>68</v>
      </c>
      <c r="J130" s="52" t="s">
        <v>162</v>
      </c>
      <c r="K130" s="53" t="s">
        <v>352</v>
      </c>
      <c r="L130" s="224">
        <v>3000000</v>
      </c>
      <c r="M130" s="178">
        <f t="shared" si="6"/>
        <v>2100000</v>
      </c>
      <c r="N130" s="175">
        <v>2022</v>
      </c>
      <c r="O130" s="63">
        <v>2027</v>
      </c>
      <c r="P130" s="260"/>
      <c r="Q130" s="261"/>
      <c r="R130" s="261"/>
      <c r="S130" s="262" t="s">
        <v>74</v>
      </c>
      <c r="T130" s="243"/>
      <c r="U130" s="243" t="s">
        <v>74</v>
      </c>
      <c r="V130" s="197" t="s">
        <v>74</v>
      </c>
      <c r="W130" s="197" t="s">
        <v>74</v>
      </c>
      <c r="X130" s="243"/>
      <c r="Y130" s="260" t="s">
        <v>74</v>
      </c>
      <c r="Z130" s="262" t="s">
        <v>70</v>
      </c>
    </row>
    <row r="131" spans="1:26" ht="80" x14ac:dyDescent="0.2">
      <c r="A131" s="243">
        <v>5</v>
      </c>
      <c r="B131" s="175" t="s">
        <v>161</v>
      </c>
      <c r="C131" s="176" t="s">
        <v>162</v>
      </c>
      <c r="D131" s="176">
        <v>70659231</v>
      </c>
      <c r="E131" s="176">
        <v>107721503</v>
      </c>
      <c r="F131" s="63">
        <v>600061418</v>
      </c>
      <c r="G131" s="72" t="s">
        <v>354</v>
      </c>
      <c r="H131" s="52" t="s">
        <v>67</v>
      </c>
      <c r="I131" s="52" t="s">
        <v>68</v>
      </c>
      <c r="J131" s="52" t="s">
        <v>162</v>
      </c>
      <c r="K131" s="72" t="s">
        <v>355</v>
      </c>
      <c r="L131" s="224">
        <v>2000000</v>
      </c>
      <c r="M131" s="178">
        <f t="shared" si="6"/>
        <v>1400000</v>
      </c>
      <c r="N131" s="175">
        <v>2022</v>
      </c>
      <c r="O131" s="63">
        <v>2027</v>
      </c>
      <c r="P131" s="260"/>
      <c r="Q131" s="261"/>
      <c r="R131" s="261"/>
      <c r="S131" s="262"/>
      <c r="T131" s="243"/>
      <c r="U131" s="243"/>
      <c r="V131" s="197" t="s">
        <v>74</v>
      </c>
      <c r="W131" s="197" t="s">
        <v>74</v>
      </c>
      <c r="X131" s="243"/>
      <c r="Y131" s="260" t="s">
        <v>74</v>
      </c>
      <c r="Z131" s="262" t="s">
        <v>70</v>
      </c>
    </row>
    <row r="132" spans="1:26" ht="80" x14ac:dyDescent="0.2">
      <c r="A132" s="243">
        <v>6</v>
      </c>
      <c r="B132" s="175" t="s">
        <v>161</v>
      </c>
      <c r="C132" s="176" t="s">
        <v>162</v>
      </c>
      <c r="D132" s="176">
        <v>70659231</v>
      </c>
      <c r="E132" s="176">
        <v>107721503</v>
      </c>
      <c r="F132" s="63">
        <v>600061418</v>
      </c>
      <c r="G132" s="72" t="s">
        <v>356</v>
      </c>
      <c r="H132" s="52" t="s">
        <v>67</v>
      </c>
      <c r="I132" s="52" t="s">
        <v>68</v>
      </c>
      <c r="J132" s="52" t="s">
        <v>162</v>
      </c>
      <c r="K132" s="72" t="s">
        <v>355</v>
      </c>
      <c r="L132" s="224">
        <v>3000000</v>
      </c>
      <c r="M132" s="178">
        <f t="shared" si="6"/>
        <v>2100000</v>
      </c>
      <c r="N132" s="175">
        <v>2022</v>
      </c>
      <c r="O132" s="63">
        <v>2027</v>
      </c>
      <c r="P132" s="260"/>
      <c r="Q132" s="261"/>
      <c r="R132" s="261"/>
      <c r="S132" s="262"/>
      <c r="T132" s="243"/>
      <c r="U132" s="243"/>
      <c r="V132" s="197" t="s">
        <v>74</v>
      </c>
      <c r="W132" s="197" t="s">
        <v>74</v>
      </c>
      <c r="X132" s="243"/>
      <c r="Y132" s="260" t="s">
        <v>74</v>
      </c>
      <c r="Z132" s="262" t="s">
        <v>70</v>
      </c>
    </row>
    <row r="133" spans="1:26" ht="80" x14ac:dyDescent="0.2">
      <c r="A133" s="243">
        <v>7</v>
      </c>
      <c r="B133" s="175" t="s">
        <v>161</v>
      </c>
      <c r="C133" s="176" t="s">
        <v>162</v>
      </c>
      <c r="D133" s="176">
        <v>70659231</v>
      </c>
      <c r="E133" s="176">
        <v>107721503</v>
      </c>
      <c r="F133" s="63">
        <v>600061418</v>
      </c>
      <c r="G133" s="72" t="s">
        <v>357</v>
      </c>
      <c r="H133" s="52" t="s">
        <v>67</v>
      </c>
      <c r="I133" s="52" t="s">
        <v>68</v>
      </c>
      <c r="J133" s="52" t="s">
        <v>162</v>
      </c>
      <c r="K133" s="72" t="s">
        <v>355</v>
      </c>
      <c r="L133" s="224">
        <v>500000</v>
      </c>
      <c r="M133" s="178">
        <f t="shared" si="6"/>
        <v>350000</v>
      </c>
      <c r="N133" s="175">
        <v>2022</v>
      </c>
      <c r="O133" s="63">
        <v>2027</v>
      </c>
      <c r="P133" s="260"/>
      <c r="Q133" s="261"/>
      <c r="R133" s="261"/>
      <c r="S133" s="262"/>
      <c r="T133" s="243"/>
      <c r="U133" s="243"/>
      <c r="V133" s="197" t="s">
        <v>74</v>
      </c>
      <c r="W133" s="197" t="s">
        <v>74</v>
      </c>
      <c r="X133" s="243"/>
      <c r="Y133" s="260" t="s">
        <v>74</v>
      </c>
      <c r="Z133" s="262" t="s">
        <v>70</v>
      </c>
    </row>
    <row r="134" spans="1:26" ht="80" x14ac:dyDescent="0.2">
      <c r="A134" s="243">
        <v>8</v>
      </c>
      <c r="B134" s="175" t="s">
        <v>161</v>
      </c>
      <c r="C134" s="176" t="s">
        <v>162</v>
      </c>
      <c r="D134" s="176">
        <v>70659231</v>
      </c>
      <c r="E134" s="176">
        <v>107721503</v>
      </c>
      <c r="F134" s="63">
        <v>600061418</v>
      </c>
      <c r="G134" s="72" t="s">
        <v>358</v>
      </c>
      <c r="H134" s="52" t="s">
        <v>67</v>
      </c>
      <c r="I134" s="52" t="s">
        <v>68</v>
      </c>
      <c r="J134" s="52" t="s">
        <v>162</v>
      </c>
      <c r="K134" s="72" t="s">
        <v>355</v>
      </c>
      <c r="L134" s="224">
        <v>6500000</v>
      </c>
      <c r="M134" s="178">
        <f t="shared" si="6"/>
        <v>4550000</v>
      </c>
      <c r="N134" s="175">
        <v>2022</v>
      </c>
      <c r="O134" s="63">
        <v>2027</v>
      </c>
      <c r="P134" s="260"/>
      <c r="Q134" s="261"/>
      <c r="R134" s="261"/>
      <c r="S134" s="262"/>
      <c r="T134" s="243"/>
      <c r="U134" s="243"/>
      <c r="V134" s="197" t="s">
        <v>74</v>
      </c>
      <c r="W134" s="197" t="s">
        <v>74</v>
      </c>
      <c r="X134" s="243"/>
      <c r="Y134" s="260" t="s">
        <v>74</v>
      </c>
      <c r="Z134" s="262" t="s">
        <v>70</v>
      </c>
    </row>
    <row r="135" spans="1:26" ht="80" x14ac:dyDescent="0.2">
      <c r="A135" s="243">
        <v>9</v>
      </c>
      <c r="B135" s="175" t="s">
        <v>161</v>
      </c>
      <c r="C135" s="176" t="s">
        <v>162</v>
      </c>
      <c r="D135" s="176">
        <v>70659231</v>
      </c>
      <c r="E135" s="176">
        <v>107721503</v>
      </c>
      <c r="F135" s="63">
        <v>600061418</v>
      </c>
      <c r="G135" s="72" t="s">
        <v>359</v>
      </c>
      <c r="H135" s="52" t="s">
        <v>67</v>
      </c>
      <c r="I135" s="52" t="s">
        <v>68</v>
      </c>
      <c r="J135" s="52" t="s">
        <v>162</v>
      </c>
      <c r="K135" s="72" t="s">
        <v>360</v>
      </c>
      <c r="L135" s="224">
        <v>5000000</v>
      </c>
      <c r="M135" s="178">
        <f t="shared" si="6"/>
        <v>3500000</v>
      </c>
      <c r="N135" s="175">
        <v>2022</v>
      </c>
      <c r="O135" s="63">
        <v>2027</v>
      </c>
      <c r="P135" s="260"/>
      <c r="Q135" s="261"/>
      <c r="R135" s="261"/>
      <c r="S135" s="262"/>
      <c r="T135" s="243"/>
      <c r="U135" s="243"/>
      <c r="V135" s="197" t="s">
        <v>74</v>
      </c>
      <c r="W135" s="197" t="s">
        <v>74</v>
      </c>
      <c r="X135" s="243"/>
      <c r="Y135" s="260" t="s">
        <v>74</v>
      </c>
      <c r="Z135" s="262" t="s">
        <v>70</v>
      </c>
    </row>
    <row r="136" spans="1:26" ht="80" x14ac:dyDescent="0.2">
      <c r="A136" s="243">
        <v>10</v>
      </c>
      <c r="B136" s="175" t="s">
        <v>161</v>
      </c>
      <c r="C136" s="176" t="s">
        <v>162</v>
      </c>
      <c r="D136" s="176">
        <v>70659231</v>
      </c>
      <c r="E136" s="176">
        <v>107721503</v>
      </c>
      <c r="F136" s="63">
        <v>600061418</v>
      </c>
      <c r="G136" s="72" t="s">
        <v>361</v>
      </c>
      <c r="H136" s="52" t="s">
        <v>67</v>
      </c>
      <c r="I136" s="52" t="s">
        <v>68</v>
      </c>
      <c r="J136" s="52" t="s">
        <v>162</v>
      </c>
      <c r="K136" s="72" t="s">
        <v>362</v>
      </c>
      <c r="L136" s="224">
        <v>5000000</v>
      </c>
      <c r="M136" s="178">
        <f t="shared" si="6"/>
        <v>3500000</v>
      </c>
      <c r="N136" s="175">
        <v>2022</v>
      </c>
      <c r="O136" s="63">
        <v>2027</v>
      </c>
      <c r="P136" s="260"/>
      <c r="Q136" s="261"/>
      <c r="R136" s="261"/>
      <c r="S136" s="262"/>
      <c r="T136" s="243"/>
      <c r="U136" s="243"/>
      <c r="V136" s="197" t="s">
        <v>74</v>
      </c>
      <c r="W136" s="197" t="s">
        <v>74</v>
      </c>
      <c r="X136" s="243"/>
      <c r="Y136" s="260" t="s">
        <v>74</v>
      </c>
      <c r="Z136" s="262" t="s">
        <v>70</v>
      </c>
    </row>
    <row r="137" spans="1:26" ht="80" x14ac:dyDescent="0.2">
      <c r="A137" s="243">
        <v>11</v>
      </c>
      <c r="B137" s="175" t="s">
        <v>161</v>
      </c>
      <c r="C137" s="176" t="s">
        <v>162</v>
      </c>
      <c r="D137" s="176">
        <v>70659231</v>
      </c>
      <c r="E137" s="176">
        <v>107721503</v>
      </c>
      <c r="F137" s="63">
        <v>600061418</v>
      </c>
      <c r="G137" s="72" t="s">
        <v>363</v>
      </c>
      <c r="H137" s="52" t="s">
        <v>67</v>
      </c>
      <c r="I137" s="52" t="s">
        <v>68</v>
      </c>
      <c r="J137" s="52" t="s">
        <v>162</v>
      </c>
      <c r="K137" s="72" t="s">
        <v>362</v>
      </c>
      <c r="L137" s="224">
        <v>5000000</v>
      </c>
      <c r="M137" s="178">
        <f t="shared" si="6"/>
        <v>3500000</v>
      </c>
      <c r="N137" s="175">
        <v>2022</v>
      </c>
      <c r="O137" s="63">
        <v>2027</v>
      </c>
      <c r="P137" s="260"/>
      <c r="Q137" s="261"/>
      <c r="R137" s="261"/>
      <c r="S137" s="262"/>
      <c r="T137" s="243"/>
      <c r="U137" s="243"/>
      <c r="V137" s="197" t="s">
        <v>74</v>
      </c>
      <c r="W137" s="197" t="s">
        <v>74</v>
      </c>
      <c r="X137" s="243"/>
      <c r="Y137" s="260" t="s">
        <v>74</v>
      </c>
      <c r="Z137" s="262" t="s">
        <v>70</v>
      </c>
    </row>
    <row r="138" spans="1:26" ht="80" x14ac:dyDescent="0.2">
      <c r="A138" s="243">
        <v>12</v>
      </c>
      <c r="B138" s="175" t="s">
        <v>161</v>
      </c>
      <c r="C138" s="176" t="s">
        <v>162</v>
      </c>
      <c r="D138" s="176">
        <v>70659231</v>
      </c>
      <c r="E138" s="176">
        <v>107721503</v>
      </c>
      <c r="F138" s="63">
        <v>600061418</v>
      </c>
      <c r="G138" s="72" t="s">
        <v>364</v>
      </c>
      <c r="H138" s="52" t="s">
        <v>67</v>
      </c>
      <c r="I138" s="52" t="s">
        <v>68</v>
      </c>
      <c r="J138" s="52" t="s">
        <v>162</v>
      </c>
      <c r="K138" s="72" t="s">
        <v>365</v>
      </c>
      <c r="L138" s="224">
        <v>10000000</v>
      </c>
      <c r="M138" s="178">
        <f t="shared" si="6"/>
        <v>7000000</v>
      </c>
      <c r="N138" s="175">
        <v>2022</v>
      </c>
      <c r="O138" s="63">
        <v>2027</v>
      </c>
      <c r="P138" s="260"/>
      <c r="Q138" s="261"/>
      <c r="R138" s="261"/>
      <c r="S138" s="262" t="s">
        <v>74</v>
      </c>
      <c r="T138" s="243"/>
      <c r="U138" s="243" t="s">
        <v>74</v>
      </c>
      <c r="V138" s="197" t="s">
        <v>74</v>
      </c>
      <c r="W138" s="197" t="s">
        <v>74</v>
      </c>
      <c r="X138" s="243"/>
      <c r="Y138" s="260" t="s">
        <v>74</v>
      </c>
      <c r="Z138" s="262" t="s">
        <v>70</v>
      </c>
    </row>
    <row r="139" spans="1:26" ht="80" x14ac:dyDescent="0.2">
      <c r="A139" s="219">
        <v>13</v>
      </c>
      <c r="B139" s="175" t="s">
        <v>161</v>
      </c>
      <c r="C139" s="176" t="s">
        <v>162</v>
      </c>
      <c r="D139" s="176">
        <v>70659231</v>
      </c>
      <c r="E139" s="176">
        <v>107721503</v>
      </c>
      <c r="F139" s="63">
        <v>600061418</v>
      </c>
      <c r="G139" s="54" t="s">
        <v>366</v>
      </c>
      <c r="H139" s="52" t="s">
        <v>67</v>
      </c>
      <c r="I139" s="52" t="s">
        <v>68</v>
      </c>
      <c r="J139" s="52" t="s">
        <v>162</v>
      </c>
      <c r="K139" s="72" t="s">
        <v>365</v>
      </c>
      <c r="L139" s="202">
        <v>3500000</v>
      </c>
      <c r="M139" s="178">
        <v>2000000</v>
      </c>
      <c r="N139" s="175">
        <v>2022</v>
      </c>
      <c r="O139" s="63">
        <v>2027</v>
      </c>
      <c r="P139" s="203"/>
      <c r="Q139" s="204"/>
      <c r="R139" s="204"/>
      <c r="S139" s="205" t="s">
        <v>74</v>
      </c>
      <c r="T139" s="219"/>
      <c r="U139" s="219" t="s">
        <v>74</v>
      </c>
      <c r="V139" s="197" t="s">
        <v>74</v>
      </c>
      <c r="W139" s="197" t="s">
        <v>74</v>
      </c>
      <c r="X139" s="219"/>
      <c r="Y139" s="260" t="s">
        <v>74</v>
      </c>
      <c r="Z139" s="262" t="s">
        <v>70</v>
      </c>
    </row>
    <row r="140" spans="1:26" x14ac:dyDescent="0.2">
      <c r="A140" s="166"/>
      <c r="B140" s="166"/>
      <c r="C140" s="166"/>
      <c r="D140" s="166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6"/>
      <c r="Y140" s="166"/>
      <c r="Z140" s="166"/>
    </row>
    <row r="141" spans="1:26" ht="29.25" customHeight="1" x14ac:dyDescent="0.2">
      <c r="A141" s="4" t="s">
        <v>40</v>
      </c>
      <c r="B141" s="3" t="s">
        <v>41</v>
      </c>
      <c r="C141" s="3"/>
      <c r="D141" s="3"/>
      <c r="E141" s="3"/>
      <c r="F141" s="3"/>
      <c r="G141" s="2" t="s">
        <v>42</v>
      </c>
      <c r="H141" s="1" t="s">
        <v>43</v>
      </c>
      <c r="I141" s="106" t="s">
        <v>44</v>
      </c>
      <c r="J141" s="107" t="s">
        <v>45</v>
      </c>
      <c r="K141" s="108" t="s">
        <v>46</v>
      </c>
      <c r="L141" s="195" t="s">
        <v>87</v>
      </c>
      <c r="M141" s="195"/>
      <c r="N141" s="109" t="s">
        <v>48</v>
      </c>
      <c r="O141" s="109"/>
      <c r="P141" s="142" t="s">
        <v>49</v>
      </c>
      <c r="Q141" s="142"/>
      <c r="R141" s="142"/>
      <c r="S141" s="142"/>
      <c r="T141" s="142"/>
      <c r="U141" s="142"/>
      <c r="V141" s="142"/>
      <c r="W141" s="142"/>
      <c r="X141" s="142"/>
      <c r="Y141" s="122" t="s">
        <v>50</v>
      </c>
      <c r="Z141" s="122"/>
    </row>
    <row r="142" spans="1:26" ht="15" customHeight="1" x14ac:dyDescent="0.2">
      <c r="A142" s="4"/>
      <c r="B142" s="2" t="s">
        <v>51</v>
      </c>
      <c r="C142" s="111" t="s">
        <v>52</v>
      </c>
      <c r="D142" s="111" t="s">
        <v>53</v>
      </c>
      <c r="E142" s="111" t="s">
        <v>54</v>
      </c>
      <c r="F142" s="112" t="s">
        <v>55</v>
      </c>
      <c r="G142" s="2"/>
      <c r="H142" s="1"/>
      <c r="I142" s="106"/>
      <c r="J142" s="107"/>
      <c r="K142" s="108"/>
      <c r="L142" s="113" t="s">
        <v>56</v>
      </c>
      <c r="M142" s="114" t="s">
        <v>57</v>
      </c>
      <c r="N142" s="115" t="s">
        <v>58</v>
      </c>
      <c r="O142" s="116" t="s">
        <v>59</v>
      </c>
      <c r="P142" s="143" t="s">
        <v>186</v>
      </c>
      <c r="Q142" s="143"/>
      <c r="R142" s="143"/>
      <c r="S142" s="143"/>
      <c r="T142" s="144" t="s">
        <v>187</v>
      </c>
      <c r="U142" s="144" t="s">
        <v>188</v>
      </c>
      <c r="V142" s="144" t="s">
        <v>189</v>
      </c>
      <c r="W142" s="144" t="s">
        <v>190</v>
      </c>
      <c r="X142" s="145" t="s">
        <v>191</v>
      </c>
      <c r="Y142" s="146" t="s">
        <v>62</v>
      </c>
      <c r="Z142" s="147" t="s">
        <v>63</v>
      </c>
    </row>
    <row r="143" spans="1:26" ht="80.25" customHeight="1" x14ac:dyDescent="0.2">
      <c r="A143" s="4"/>
      <c r="B143" s="2"/>
      <c r="C143" s="111"/>
      <c r="D143" s="111"/>
      <c r="E143" s="111"/>
      <c r="F143" s="112"/>
      <c r="G143" s="2"/>
      <c r="H143" s="1"/>
      <c r="I143" s="106"/>
      <c r="J143" s="107"/>
      <c r="K143" s="108"/>
      <c r="L143" s="113"/>
      <c r="M143" s="114"/>
      <c r="N143" s="115"/>
      <c r="O143" s="116"/>
      <c r="P143" s="68" t="s">
        <v>192</v>
      </c>
      <c r="Q143" s="69" t="s">
        <v>193</v>
      </c>
      <c r="R143" s="70" t="s">
        <v>194</v>
      </c>
      <c r="S143" s="71" t="s">
        <v>195</v>
      </c>
      <c r="T143" s="144"/>
      <c r="U143" s="144"/>
      <c r="V143" s="144"/>
      <c r="W143" s="144"/>
      <c r="X143" s="145"/>
      <c r="Y143" s="146"/>
      <c r="Z143" s="147"/>
    </row>
    <row r="144" spans="1:26" ht="15" customHeight="1" x14ac:dyDescent="0.2">
      <c r="A144" s="182">
        <v>1</v>
      </c>
      <c r="B144" s="183" t="s">
        <v>367</v>
      </c>
      <c r="C144" s="184" t="s">
        <v>368</v>
      </c>
      <c r="D144" s="184">
        <v>75000334</v>
      </c>
      <c r="E144" s="184">
        <v>107721511</v>
      </c>
      <c r="F144" s="61">
        <v>600061426</v>
      </c>
      <c r="G144" s="162" t="s">
        <v>369</v>
      </c>
      <c r="H144" s="162" t="s">
        <v>67</v>
      </c>
      <c r="I144" s="162" t="s">
        <v>68</v>
      </c>
      <c r="J144" s="162" t="s">
        <v>368</v>
      </c>
      <c r="K144" s="162" t="s">
        <v>369</v>
      </c>
      <c r="L144" s="185">
        <v>1000000</v>
      </c>
      <c r="M144" s="186">
        <f>L144/100*70</f>
        <v>700000</v>
      </c>
      <c r="N144" s="183">
        <v>2022</v>
      </c>
      <c r="O144" s="61">
        <v>2027</v>
      </c>
      <c r="P144" s="187"/>
      <c r="Q144" s="296" t="s">
        <v>74</v>
      </c>
      <c r="R144" s="296"/>
      <c r="S144" s="188"/>
      <c r="T144" s="182"/>
      <c r="U144" s="182"/>
      <c r="V144" s="182"/>
      <c r="W144" s="182"/>
      <c r="X144" s="182"/>
      <c r="Y144" s="187" t="s">
        <v>74</v>
      </c>
      <c r="Z144" s="188" t="s">
        <v>70</v>
      </c>
    </row>
    <row r="145" spans="1:26" ht="48" x14ac:dyDescent="0.2">
      <c r="A145" s="189">
        <v>2</v>
      </c>
      <c r="B145" s="183" t="s">
        <v>367</v>
      </c>
      <c r="C145" s="184" t="s">
        <v>368</v>
      </c>
      <c r="D145" s="184">
        <v>75000334</v>
      </c>
      <c r="E145" s="184">
        <v>107721511</v>
      </c>
      <c r="F145" s="61">
        <v>600061426</v>
      </c>
      <c r="G145" s="163" t="s">
        <v>370</v>
      </c>
      <c r="H145" s="162" t="s">
        <v>67</v>
      </c>
      <c r="I145" s="162" t="s">
        <v>68</v>
      </c>
      <c r="J145" s="162" t="s">
        <v>368</v>
      </c>
      <c r="K145" s="163" t="s">
        <v>370</v>
      </c>
      <c r="L145" s="190">
        <v>1000000</v>
      </c>
      <c r="M145" s="186">
        <f>L145/100*70</f>
        <v>700000</v>
      </c>
      <c r="N145" s="183">
        <v>2022</v>
      </c>
      <c r="O145" s="61">
        <v>2027</v>
      </c>
      <c r="P145" s="207"/>
      <c r="Q145" s="294"/>
      <c r="R145" s="294"/>
      <c r="S145" s="208"/>
      <c r="T145" s="189"/>
      <c r="U145" s="189"/>
      <c r="V145" s="189"/>
      <c r="W145" s="189"/>
      <c r="X145" s="189"/>
      <c r="Y145" s="207" t="s">
        <v>74</v>
      </c>
      <c r="Z145" s="208" t="s">
        <v>70</v>
      </c>
    </row>
    <row r="146" spans="1:26" ht="48" x14ac:dyDescent="0.2">
      <c r="A146" s="189">
        <v>3</v>
      </c>
      <c r="B146" s="183" t="s">
        <v>367</v>
      </c>
      <c r="C146" s="184" t="s">
        <v>368</v>
      </c>
      <c r="D146" s="184">
        <v>75000334</v>
      </c>
      <c r="E146" s="184">
        <v>107721511</v>
      </c>
      <c r="F146" s="61">
        <v>600061426</v>
      </c>
      <c r="G146" s="163" t="s">
        <v>371</v>
      </c>
      <c r="H146" s="162" t="s">
        <v>67</v>
      </c>
      <c r="I146" s="162" t="s">
        <v>68</v>
      </c>
      <c r="J146" s="162" t="s">
        <v>368</v>
      </c>
      <c r="K146" s="163" t="s">
        <v>371</v>
      </c>
      <c r="L146" s="190">
        <v>5000000</v>
      </c>
      <c r="M146" s="186">
        <f>L146/100*70</f>
        <v>3500000</v>
      </c>
      <c r="N146" s="183">
        <v>2022</v>
      </c>
      <c r="O146" s="61">
        <v>2027</v>
      </c>
      <c r="P146" s="207"/>
      <c r="Q146" s="294"/>
      <c r="R146" s="294"/>
      <c r="S146" s="208"/>
      <c r="T146" s="189"/>
      <c r="U146" s="189"/>
      <c r="V146" s="189"/>
      <c r="W146" s="189"/>
      <c r="X146" s="189"/>
      <c r="Y146" s="207" t="s">
        <v>74</v>
      </c>
      <c r="Z146" s="208" t="s">
        <v>70</v>
      </c>
    </row>
    <row r="147" spans="1:26" ht="16" x14ac:dyDescent="0.2">
      <c r="A147" s="193" t="s">
        <v>309</v>
      </c>
      <c r="B147" s="215"/>
      <c r="C147" s="216"/>
      <c r="D147" s="216"/>
      <c r="E147" s="216"/>
      <c r="F147" s="217"/>
      <c r="G147" s="165"/>
      <c r="H147" s="165"/>
      <c r="I147" s="165"/>
      <c r="J147" s="165"/>
      <c r="K147" s="165"/>
      <c r="L147" s="194"/>
      <c r="M147" s="218"/>
      <c r="N147" s="215"/>
      <c r="O147" s="217"/>
      <c r="P147" s="209"/>
      <c r="Q147" s="295"/>
      <c r="R147" s="295"/>
      <c r="S147" s="210"/>
      <c r="T147" s="193"/>
      <c r="U147" s="193"/>
      <c r="V147" s="193"/>
      <c r="W147" s="193"/>
      <c r="X147" s="193"/>
      <c r="Y147" s="209"/>
      <c r="Z147" s="210"/>
    </row>
    <row r="148" spans="1:26" ht="26.5" customHeight="1" x14ac:dyDescent="0.2">
      <c r="A148" s="11" t="s">
        <v>40</v>
      </c>
      <c r="B148" s="123" t="s">
        <v>41</v>
      </c>
      <c r="C148" s="123"/>
      <c r="D148" s="123"/>
      <c r="E148" s="123"/>
      <c r="F148" s="123"/>
      <c r="G148" s="124" t="s">
        <v>42</v>
      </c>
      <c r="H148" s="125" t="s">
        <v>43</v>
      </c>
      <c r="I148" s="126" t="s">
        <v>44</v>
      </c>
      <c r="J148" s="127" t="s">
        <v>45</v>
      </c>
      <c r="K148" s="128" t="s">
        <v>46</v>
      </c>
      <c r="L148" s="258" t="s">
        <v>87</v>
      </c>
      <c r="M148" s="258"/>
      <c r="N148" s="129" t="s">
        <v>48</v>
      </c>
      <c r="O148" s="129"/>
      <c r="P148" s="130" t="s">
        <v>49</v>
      </c>
      <c r="Q148" s="130"/>
      <c r="R148" s="130"/>
      <c r="S148" s="130"/>
      <c r="T148" s="130"/>
      <c r="U148" s="130"/>
      <c r="V148" s="130"/>
      <c r="W148" s="130"/>
      <c r="X148" s="130"/>
      <c r="Y148" s="5" t="s">
        <v>50</v>
      </c>
      <c r="Z148" s="5"/>
    </row>
    <row r="149" spans="1:26" ht="14" customHeight="1" x14ac:dyDescent="0.2">
      <c r="A149" s="11"/>
      <c r="B149" s="124" t="s">
        <v>51</v>
      </c>
      <c r="C149" s="131" t="s">
        <v>52</v>
      </c>
      <c r="D149" s="131" t="s">
        <v>53</v>
      </c>
      <c r="E149" s="131" t="s">
        <v>54</v>
      </c>
      <c r="F149" s="132" t="s">
        <v>55</v>
      </c>
      <c r="G149" s="124"/>
      <c r="H149" s="125"/>
      <c r="I149" s="126"/>
      <c r="J149" s="127"/>
      <c r="K149" s="128"/>
      <c r="L149" s="133" t="s">
        <v>56</v>
      </c>
      <c r="M149" s="134" t="s">
        <v>57</v>
      </c>
      <c r="N149" s="135" t="s">
        <v>58</v>
      </c>
      <c r="O149" s="136" t="s">
        <v>59</v>
      </c>
      <c r="P149" s="137" t="s">
        <v>186</v>
      </c>
      <c r="Q149" s="137"/>
      <c r="R149" s="137"/>
      <c r="S149" s="137"/>
      <c r="T149" s="138" t="s">
        <v>187</v>
      </c>
      <c r="U149" s="138" t="s">
        <v>188</v>
      </c>
      <c r="V149" s="138" t="s">
        <v>189</v>
      </c>
      <c r="W149" s="138" t="s">
        <v>190</v>
      </c>
      <c r="X149" s="139" t="s">
        <v>191</v>
      </c>
      <c r="Y149" s="140" t="s">
        <v>62</v>
      </c>
      <c r="Z149" s="141" t="s">
        <v>63</v>
      </c>
    </row>
    <row r="150" spans="1:26" ht="30" x14ac:dyDescent="0.2">
      <c r="A150" s="11"/>
      <c r="B150" s="124"/>
      <c r="C150" s="131"/>
      <c r="D150" s="131"/>
      <c r="E150" s="131"/>
      <c r="F150" s="132"/>
      <c r="G150" s="124"/>
      <c r="H150" s="125"/>
      <c r="I150" s="126"/>
      <c r="J150" s="127"/>
      <c r="K150" s="128"/>
      <c r="L150" s="133"/>
      <c r="M150" s="134"/>
      <c r="N150" s="135"/>
      <c r="O150" s="136"/>
      <c r="P150" s="64" t="s">
        <v>192</v>
      </c>
      <c r="Q150" s="65" t="s">
        <v>193</v>
      </c>
      <c r="R150" s="66" t="s">
        <v>194</v>
      </c>
      <c r="S150" s="67" t="s">
        <v>195</v>
      </c>
      <c r="T150" s="138"/>
      <c r="U150" s="138"/>
      <c r="V150" s="138"/>
      <c r="W150" s="138"/>
      <c r="X150" s="139"/>
      <c r="Y150" s="140"/>
      <c r="Z150" s="141"/>
    </row>
    <row r="151" spans="1:26" ht="32" x14ac:dyDescent="0.2">
      <c r="A151" s="244">
        <v>1</v>
      </c>
      <c r="B151" s="245" t="s">
        <v>170</v>
      </c>
      <c r="C151" s="246" t="s">
        <v>171</v>
      </c>
      <c r="D151" s="246">
        <v>75000717</v>
      </c>
      <c r="E151" s="246">
        <v>107721368</v>
      </c>
      <c r="F151" s="247">
        <v>600061299</v>
      </c>
      <c r="G151" s="168" t="s">
        <v>372</v>
      </c>
      <c r="H151" s="168" t="s">
        <v>67</v>
      </c>
      <c r="I151" s="168" t="s">
        <v>68</v>
      </c>
      <c r="J151" s="168" t="s">
        <v>171</v>
      </c>
      <c r="K151" s="168" t="s">
        <v>173</v>
      </c>
      <c r="L151" s="248">
        <v>300000</v>
      </c>
      <c r="M151" s="249">
        <v>210000</v>
      </c>
      <c r="N151" s="245">
        <v>2022</v>
      </c>
      <c r="O151" s="247">
        <v>2027</v>
      </c>
      <c r="P151" s="250"/>
      <c r="Q151" s="334"/>
      <c r="R151" s="334"/>
      <c r="S151" s="251" t="s">
        <v>70</v>
      </c>
      <c r="T151" s="244"/>
      <c r="U151" s="244"/>
      <c r="V151" s="244"/>
      <c r="W151" s="244"/>
      <c r="X151" s="244"/>
      <c r="Y151" s="250" t="s">
        <v>70</v>
      </c>
      <c r="Z151" s="251" t="s">
        <v>70</v>
      </c>
    </row>
    <row r="152" spans="1:26" ht="32" x14ac:dyDescent="0.2">
      <c r="A152" s="252">
        <v>2</v>
      </c>
      <c r="B152" s="245" t="s">
        <v>170</v>
      </c>
      <c r="C152" s="246" t="s">
        <v>171</v>
      </c>
      <c r="D152" s="246">
        <v>75000717</v>
      </c>
      <c r="E152" s="246">
        <v>107721368</v>
      </c>
      <c r="F152" s="247">
        <v>600061299</v>
      </c>
      <c r="G152" s="169" t="s">
        <v>373</v>
      </c>
      <c r="H152" s="168" t="s">
        <v>67</v>
      </c>
      <c r="I152" s="168" t="s">
        <v>68</v>
      </c>
      <c r="J152" s="168" t="s">
        <v>171</v>
      </c>
      <c r="K152" s="169" t="s">
        <v>173</v>
      </c>
      <c r="L152" s="253">
        <v>500000</v>
      </c>
      <c r="M152" s="249">
        <v>350000</v>
      </c>
      <c r="N152" s="245">
        <v>2022</v>
      </c>
      <c r="O152" s="247">
        <v>2027</v>
      </c>
      <c r="P152" s="309"/>
      <c r="Q152" s="310"/>
      <c r="R152" s="310" t="s">
        <v>92</v>
      </c>
      <c r="S152" s="311" t="s">
        <v>70</v>
      </c>
      <c r="T152" s="252"/>
      <c r="U152" s="252"/>
      <c r="V152" s="252"/>
      <c r="W152" s="252"/>
      <c r="X152" s="252"/>
      <c r="Y152" s="309" t="s">
        <v>70</v>
      </c>
      <c r="Z152" s="311" t="s">
        <v>70</v>
      </c>
    </row>
    <row r="153" spans="1:26" ht="32" x14ac:dyDescent="0.2">
      <c r="A153" s="252">
        <v>3</v>
      </c>
      <c r="B153" s="245" t="s">
        <v>170</v>
      </c>
      <c r="C153" s="246" t="s">
        <v>171</v>
      </c>
      <c r="D153" s="246">
        <v>75000717</v>
      </c>
      <c r="E153" s="246">
        <v>107721368</v>
      </c>
      <c r="F153" s="247">
        <v>600061299</v>
      </c>
      <c r="G153" s="169" t="s">
        <v>374</v>
      </c>
      <c r="H153" s="168" t="s">
        <v>67</v>
      </c>
      <c r="I153" s="168" t="s">
        <v>68</v>
      </c>
      <c r="J153" s="168" t="s">
        <v>171</v>
      </c>
      <c r="K153" s="169" t="s">
        <v>173</v>
      </c>
      <c r="L153" s="253">
        <v>500000</v>
      </c>
      <c r="M153" s="249">
        <v>350000</v>
      </c>
      <c r="N153" s="245">
        <v>2022</v>
      </c>
      <c r="O153" s="247">
        <v>2027</v>
      </c>
      <c r="P153" s="309"/>
      <c r="Q153" s="310"/>
      <c r="R153" s="310"/>
      <c r="S153" s="311" t="s">
        <v>70</v>
      </c>
      <c r="T153" s="252"/>
      <c r="U153" s="252"/>
      <c r="V153" s="252"/>
      <c r="W153" s="252"/>
      <c r="X153" s="252"/>
      <c r="Y153" s="309"/>
      <c r="Z153" s="311"/>
    </row>
    <row r="154" spans="1:26" ht="32" x14ac:dyDescent="0.2">
      <c r="A154" s="254">
        <v>4</v>
      </c>
      <c r="B154" s="245" t="s">
        <v>170</v>
      </c>
      <c r="C154" s="246" t="s">
        <v>171</v>
      </c>
      <c r="D154" s="246">
        <v>75000717</v>
      </c>
      <c r="E154" s="246">
        <v>107721368</v>
      </c>
      <c r="F154" s="247">
        <v>600061299</v>
      </c>
      <c r="G154" s="335" t="s">
        <v>375</v>
      </c>
      <c r="H154" s="168" t="s">
        <v>67</v>
      </c>
      <c r="I154" s="168" t="s">
        <v>68</v>
      </c>
      <c r="J154" s="168" t="s">
        <v>171</v>
      </c>
      <c r="K154" s="335" t="s">
        <v>173</v>
      </c>
      <c r="L154" s="319">
        <v>80000</v>
      </c>
      <c r="M154" s="249">
        <v>56000</v>
      </c>
      <c r="N154" s="245">
        <v>2022</v>
      </c>
      <c r="O154" s="247">
        <v>2027</v>
      </c>
      <c r="P154" s="336"/>
      <c r="Q154" s="337"/>
      <c r="R154" s="337"/>
      <c r="S154" s="315" t="s">
        <v>70</v>
      </c>
      <c r="T154" s="254"/>
      <c r="U154" s="254"/>
      <c r="V154" s="252"/>
      <c r="W154" s="252"/>
      <c r="X154" s="254"/>
      <c r="Y154" s="336"/>
      <c r="Z154" s="315"/>
    </row>
    <row r="155" spans="1:26" ht="32" x14ac:dyDescent="0.2">
      <c r="A155" s="254">
        <v>5</v>
      </c>
      <c r="B155" s="245" t="s">
        <v>170</v>
      </c>
      <c r="C155" s="246" t="s">
        <v>171</v>
      </c>
      <c r="D155" s="246">
        <v>75000717</v>
      </c>
      <c r="E155" s="246">
        <v>107721368</v>
      </c>
      <c r="F155" s="247">
        <v>600061299</v>
      </c>
      <c r="G155" s="335" t="s">
        <v>376</v>
      </c>
      <c r="H155" s="168" t="s">
        <v>67</v>
      </c>
      <c r="I155" s="168" t="s">
        <v>68</v>
      </c>
      <c r="J155" s="168" t="s">
        <v>171</v>
      </c>
      <c r="K155" s="335" t="s">
        <v>173</v>
      </c>
      <c r="L155" s="319">
        <v>500000</v>
      </c>
      <c r="M155" s="249">
        <v>350000</v>
      </c>
      <c r="N155" s="245">
        <v>2022</v>
      </c>
      <c r="O155" s="247">
        <v>2027</v>
      </c>
      <c r="P155" s="336"/>
      <c r="Q155" s="337"/>
      <c r="R155" s="337"/>
      <c r="S155" s="315" t="s">
        <v>70</v>
      </c>
      <c r="T155" s="254"/>
      <c r="U155" s="254"/>
      <c r="V155" s="252"/>
      <c r="W155" s="252"/>
      <c r="X155" s="254"/>
      <c r="Y155" s="336"/>
      <c r="Z155" s="315"/>
    </row>
    <row r="156" spans="1:26" ht="32" x14ac:dyDescent="0.2">
      <c r="A156" s="322">
        <v>6</v>
      </c>
      <c r="B156" s="245" t="s">
        <v>170</v>
      </c>
      <c r="C156" s="246" t="s">
        <v>171</v>
      </c>
      <c r="D156" s="246">
        <v>75000717</v>
      </c>
      <c r="E156" s="246">
        <v>107721368</v>
      </c>
      <c r="F156" s="247">
        <v>600061299</v>
      </c>
      <c r="G156" s="338" t="s">
        <v>377</v>
      </c>
      <c r="H156" s="168" t="s">
        <v>67</v>
      </c>
      <c r="I156" s="168" t="s">
        <v>68</v>
      </c>
      <c r="J156" s="168" t="s">
        <v>171</v>
      </c>
      <c r="K156" s="338" t="s">
        <v>173</v>
      </c>
      <c r="L156" s="339">
        <v>400000</v>
      </c>
      <c r="M156" s="249">
        <v>280000</v>
      </c>
      <c r="N156" s="245">
        <v>2022</v>
      </c>
      <c r="O156" s="247">
        <v>2027</v>
      </c>
      <c r="P156" s="340"/>
      <c r="Q156" s="341"/>
      <c r="R156" s="341"/>
      <c r="S156" s="342" t="s">
        <v>70</v>
      </c>
      <c r="T156" s="322"/>
      <c r="U156" s="322"/>
      <c r="V156" s="252"/>
      <c r="W156" s="252"/>
      <c r="X156" s="322"/>
      <c r="Y156" s="340"/>
      <c r="Z156" s="342"/>
    </row>
    <row r="157" spans="1:26" x14ac:dyDescent="0.2">
      <c r="A157" s="166"/>
      <c r="B157" s="166"/>
      <c r="C157" s="166"/>
      <c r="D157" s="166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6"/>
      <c r="W157" s="166"/>
      <c r="X157" s="166"/>
      <c r="Y157" s="166"/>
      <c r="Z157" s="166"/>
    </row>
    <row r="158" spans="1:26" ht="29.25" customHeight="1" x14ac:dyDescent="0.2">
      <c r="A158" s="4" t="s">
        <v>40</v>
      </c>
      <c r="B158" s="3" t="s">
        <v>41</v>
      </c>
      <c r="C158" s="3"/>
      <c r="D158" s="3"/>
      <c r="E158" s="3"/>
      <c r="F158" s="3"/>
      <c r="G158" s="2" t="s">
        <v>42</v>
      </c>
      <c r="H158" s="1" t="s">
        <v>43</v>
      </c>
      <c r="I158" s="106" t="s">
        <v>44</v>
      </c>
      <c r="J158" s="107" t="s">
        <v>45</v>
      </c>
      <c r="K158" s="108" t="s">
        <v>46</v>
      </c>
      <c r="L158" s="195" t="s">
        <v>87</v>
      </c>
      <c r="M158" s="195"/>
      <c r="N158" s="109" t="s">
        <v>48</v>
      </c>
      <c r="O158" s="109"/>
      <c r="P158" s="142" t="s">
        <v>49</v>
      </c>
      <c r="Q158" s="142"/>
      <c r="R158" s="142"/>
      <c r="S158" s="142"/>
      <c r="T158" s="142"/>
      <c r="U158" s="142"/>
      <c r="V158" s="142"/>
      <c r="W158" s="142"/>
      <c r="X158" s="142"/>
      <c r="Y158" s="122" t="s">
        <v>50</v>
      </c>
      <c r="Z158" s="122"/>
    </row>
    <row r="159" spans="1:26" ht="15" customHeight="1" x14ac:dyDescent="0.2">
      <c r="A159" s="4"/>
      <c r="B159" s="2" t="s">
        <v>51</v>
      </c>
      <c r="C159" s="111" t="s">
        <v>52</v>
      </c>
      <c r="D159" s="111" t="s">
        <v>53</v>
      </c>
      <c r="E159" s="111" t="s">
        <v>54</v>
      </c>
      <c r="F159" s="112" t="s">
        <v>55</v>
      </c>
      <c r="G159" s="2"/>
      <c r="H159" s="1"/>
      <c r="I159" s="106"/>
      <c r="J159" s="107"/>
      <c r="K159" s="108"/>
      <c r="L159" s="113" t="s">
        <v>56</v>
      </c>
      <c r="M159" s="114" t="s">
        <v>57</v>
      </c>
      <c r="N159" s="115" t="s">
        <v>58</v>
      </c>
      <c r="O159" s="116" t="s">
        <v>59</v>
      </c>
      <c r="P159" s="143" t="s">
        <v>186</v>
      </c>
      <c r="Q159" s="143"/>
      <c r="R159" s="143"/>
      <c r="S159" s="143"/>
      <c r="T159" s="144" t="s">
        <v>187</v>
      </c>
      <c r="U159" s="144" t="s">
        <v>188</v>
      </c>
      <c r="V159" s="144" t="s">
        <v>189</v>
      </c>
      <c r="W159" s="144" t="s">
        <v>190</v>
      </c>
      <c r="X159" s="145" t="s">
        <v>191</v>
      </c>
      <c r="Y159" s="146" t="s">
        <v>62</v>
      </c>
      <c r="Z159" s="147" t="s">
        <v>63</v>
      </c>
    </row>
    <row r="160" spans="1:26" ht="80.25" customHeight="1" x14ac:dyDescent="0.2">
      <c r="A160" s="4"/>
      <c r="B160" s="2"/>
      <c r="C160" s="111"/>
      <c r="D160" s="111"/>
      <c r="E160" s="111"/>
      <c r="F160" s="112"/>
      <c r="G160" s="2"/>
      <c r="H160" s="1"/>
      <c r="I160" s="106"/>
      <c r="J160" s="107"/>
      <c r="K160" s="108"/>
      <c r="L160" s="113"/>
      <c r="M160" s="114"/>
      <c r="N160" s="115"/>
      <c r="O160" s="116"/>
      <c r="P160" s="68" t="s">
        <v>192</v>
      </c>
      <c r="Q160" s="69" t="s">
        <v>193</v>
      </c>
      <c r="R160" s="70" t="s">
        <v>194</v>
      </c>
      <c r="S160" s="71" t="s">
        <v>195</v>
      </c>
      <c r="T160" s="144"/>
      <c r="U160" s="144"/>
      <c r="V160" s="144"/>
      <c r="W160" s="144"/>
      <c r="X160" s="145"/>
      <c r="Y160" s="146"/>
      <c r="Z160" s="147"/>
    </row>
    <row r="161" spans="1:26" ht="47.5" customHeight="1" x14ac:dyDescent="0.2">
      <c r="A161" s="244">
        <v>1</v>
      </c>
      <c r="B161" s="76" t="s">
        <v>378</v>
      </c>
      <c r="C161" s="343" t="s">
        <v>146</v>
      </c>
      <c r="D161" s="343">
        <v>70876118</v>
      </c>
      <c r="E161" s="343">
        <v>107721562</v>
      </c>
      <c r="F161" s="344">
        <v>600061477</v>
      </c>
      <c r="G161" s="77" t="s">
        <v>379</v>
      </c>
      <c r="H161" s="77" t="s">
        <v>67</v>
      </c>
      <c r="I161" s="77" t="s">
        <v>68</v>
      </c>
      <c r="J161" s="77" t="s">
        <v>146</v>
      </c>
      <c r="K161" s="77" t="s">
        <v>379</v>
      </c>
      <c r="L161" s="345">
        <v>4000000</v>
      </c>
      <c r="M161" s="346">
        <f>L161/100*70</f>
        <v>2800000</v>
      </c>
      <c r="N161" s="347">
        <v>2022</v>
      </c>
      <c r="O161" s="348">
        <v>2027</v>
      </c>
      <c r="P161" s="347" t="s">
        <v>74</v>
      </c>
      <c r="Q161" s="349" t="s">
        <v>74</v>
      </c>
      <c r="R161" s="349" t="s">
        <v>74</v>
      </c>
      <c r="S161" s="348" t="s">
        <v>74</v>
      </c>
      <c r="T161" s="244"/>
      <c r="U161" s="244"/>
      <c r="V161" s="244"/>
      <c r="W161" s="244"/>
      <c r="X161" s="244"/>
      <c r="Y161" s="347" t="s">
        <v>74</v>
      </c>
      <c r="Z161" s="348" t="s">
        <v>70</v>
      </c>
    </row>
    <row r="162" spans="1:26" ht="112" x14ac:dyDescent="0.2">
      <c r="A162" s="252">
        <v>2</v>
      </c>
      <c r="B162" s="76" t="s">
        <v>378</v>
      </c>
      <c r="C162" s="343" t="s">
        <v>146</v>
      </c>
      <c r="D162" s="343">
        <v>70876118</v>
      </c>
      <c r="E162" s="343">
        <v>107721562</v>
      </c>
      <c r="F162" s="344">
        <v>600061477</v>
      </c>
      <c r="G162" s="78" t="s">
        <v>380</v>
      </c>
      <c r="H162" s="77" t="s">
        <v>67</v>
      </c>
      <c r="I162" s="77" t="s">
        <v>68</v>
      </c>
      <c r="J162" s="77" t="s">
        <v>146</v>
      </c>
      <c r="K162" s="79" t="s">
        <v>380</v>
      </c>
      <c r="L162" s="350">
        <v>4000000</v>
      </c>
      <c r="M162" s="346">
        <f>L162/100*70</f>
        <v>2800000</v>
      </c>
      <c r="N162" s="347">
        <v>2022</v>
      </c>
      <c r="O162" s="348">
        <v>2027</v>
      </c>
      <c r="P162" s="351" t="s">
        <v>74</v>
      </c>
      <c r="Q162" s="352" t="s">
        <v>74</v>
      </c>
      <c r="R162" s="352" t="s">
        <v>74</v>
      </c>
      <c r="S162" s="353" t="s">
        <v>74</v>
      </c>
      <c r="T162" s="252"/>
      <c r="U162" s="252"/>
      <c r="V162" s="252"/>
      <c r="W162" s="252"/>
      <c r="X162" s="252"/>
      <c r="Y162" s="347" t="s">
        <v>74</v>
      </c>
      <c r="Z162" s="348" t="s">
        <v>70</v>
      </c>
    </row>
    <row r="163" spans="1:26" ht="112" x14ac:dyDescent="0.2">
      <c r="A163" s="252">
        <v>3</v>
      </c>
      <c r="B163" s="76" t="s">
        <v>378</v>
      </c>
      <c r="C163" s="343" t="s">
        <v>146</v>
      </c>
      <c r="D163" s="343">
        <v>70876118</v>
      </c>
      <c r="E163" s="343">
        <v>107721562</v>
      </c>
      <c r="F163" s="344">
        <v>600061477</v>
      </c>
      <c r="G163" s="79" t="s">
        <v>381</v>
      </c>
      <c r="H163" s="77" t="s">
        <v>67</v>
      </c>
      <c r="I163" s="77" t="s">
        <v>68</v>
      </c>
      <c r="J163" s="77" t="s">
        <v>146</v>
      </c>
      <c r="K163" s="79" t="s">
        <v>381</v>
      </c>
      <c r="L163" s="350">
        <v>7000000</v>
      </c>
      <c r="M163" s="346">
        <f>L163/100*70</f>
        <v>4900000</v>
      </c>
      <c r="N163" s="347">
        <v>2022</v>
      </c>
      <c r="O163" s="348">
        <v>2027</v>
      </c>
      <c r="P163" s="351" t="s">
        <v>74</v>
      </c>
      <c r="Q163" s="352" t="s">
        <v>74</v>
      </c>
      <c r="R163" s="352" t="s">
        <v>74</v>
      </c>
      <c r="S163" s="353" t="s">
        <v>74</v>
      </c>
      <c r="T163" s="252"/>
      <c r="U163" s="252"/>
      <c r="V163" s="252"/>
      <c r="W163" s="252"/>
      <c r="X163" s="354" t="s">
        <v>74</v>
      </c>
      <c r="Y163" s="347" t="s">
        <v>74</v>
      </c>
      <c r="Z163" s="348" t="s">
        <v>70</v>
      </c>
    </row>
    <row r="164" spans="1:26" ht="16" x14ac:dyDescent="0.2">
      <c r="A164" s="193" t="s">
        <v>309</v>
      </c>
      <c r="B164" s="215"/>
      <c r="C164" s="216"/>
      <c r="D164" s="216"/>
      <c r="E164" s="216"/>
      <c r="F164" s="217"/>
      <c r="G164" s="165"/>
      <c r="H164" s="165"/>
      <c r="I164" s="165"/>
      <c r="J164" s="165"/>
      <c r="K164" s="165"/>
      <c r="L164" s="194"/>
      <c r="M164" s="218"/>
      <c r="N164" s="215"/>
      <c r="O164" s="217"/>
      <c r="P164" s="209"/>
      <c r="Q164" s="295"/>
      <c r="R164" s="295"/>
      <c r="S164" s="210"/>
      <c r="T164" s="193"/>
      <c r="U164" s="193"/>
      <c r="V164" s="193"/>
      <c r="W164" s="193"/>
      <c r="X164" s="193"/>
      <c r="Y164" s="209"/>
      <c r="Z164" s="210"/>
    </row>
    <row r="165" spans="1:26" x14ac:dyDescent="0.2">
      <c r="A165" s="166"/>
      <c r="B165" s="166"/>
      <c r="C165" s="166"/>
      <c r="D165" s="166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  <c r="V165" s="166"/>
      <c r="W165" s="166"/>
      <c r="X165" s="166"/>
      <c r="Y165" s="166"/>
      <c r="Z165" s="166"/>
    </row>
    <row r="166" spans="1:26" ht="29.25" customHeight="1" x14ac:dyDescent="0.2">
      <c r="A166" s="4" t="s">
        <v>40</v>
      </c>
      <c r="B166" s="3" t="s">
        <v>41</v>
      </c>
      <c r="C166" s="3"/>
      <c r="D166" s="3"/>
      <c r="E166" s="3"/>
      <c r="F166" s="3"/>
      <c r="G166" s="2" t="s">
        <v>42</v>
      </c>
      <c r="H166" s="1" t="s">
        <v>43</v>
      </c>
      <c r="I166" s="106" t="s">
        <v>44</v>
      </c>
      <c r="J166" s="107" t="s">
        <v>45</v>
      </c>
      <c r="K166" s="108" t="s">
        <v>46</v>
      </c>
      <c r="L166" s="195" t="s">
        <v>87</v>
      </c>
      <c r="M166" s="195"/>
      <c r="N166" s="109" t="s">
        <v>48</v>
      </c>
      <c r="O166" s="109"/>
      <c r="P166" s="142" t="s">
        <v>49</v>
      </c>
      <c r="Q166" s="142"/>
      <c r="R166" s="142"/>
      <c r="S166" s="142"/>
      <c r="T166" s="142"/>
      <c r="U166" s="142"/>
      <c r="V166" s="142"/>
      <c r="W166" s="142"/>
      <c r="X166" s="142"/>
      <c r="Y166" s="122" t="s">
        <v>50</v>
      </c>
      <c r="Z166" s="122"/>
    </row>
    <row r="167" spans="1:26" ht="15" customHeight="1" x14ac:dyDescent="0.2">
      <c r="A167" s="4"/>
      <c r="B167" s="2" t="s">
        <v>51</v>
      </c>
      <c r="C167" s="111" t="s">
        <v>52</v>
      </c>
      <c r="D167" s="111" t="s">
        <v>53</v>
      </c>
      <c r="E167" s="111" t="s">
        <v>54</v>
      </c>
      <c r="F167" s="112" t="s">
        <v>55</v>
      </c>
      <c r="G167" s="2"/>
      <c r="H167" s="1"/>
      <c r="I167" s="106"/>
      <c r="J167" s="107"/>
      <c r="K167" s="108"/>
      <c r="L167" s="113" t="s">
        <v>56</v>
      </c>
      <c r="M167" s="114" t="s">
        <v>57</v>
      </c>
      <c r="N167" s="115" t="s">
        <v>58</v>
      </c>
      <c r="O167" s="116" t="s">
        <v>59</v>
      </c>
      <c r="P167" s="143" t="s">
        <v>186</v>
      </c>
      <c r="Q167" s="143"/>
      <c r="R167" s="143"/>
      <c r="S167" s="143"/>
      <c r="T167" s="144" t="s">
        <v>187</v>
      </c>
      <c r="U167" s="144" t="s">
        <v>188</v>
      </c>
      <c r="V167" s="144" t="s">
        <v>189</v>
      </c>
      <c r="W167" s="144" t="s">
        <v>190</v>
      </c>
      <c r="X167" s="145" t="s">
        <v>191</v>
      </c>
      <c r="Y167" s="146" t="s">
        <v>62</v>
      </c>
      <c r="Z167" s="147" t="s">
        <v>63</v>
      </c>
    </row>
    <row r="168" spans="1:26" ht="80.25" customHeight="1" x14ac:dyDescent="0.2">
      <c r="A168" s="4"/>
      <c r="B168" s="2"/>
      <c r="C168" s="111"/>
      <c r="D168" s="111"/>
      <c r="E168" s="111"/>
      <c r="F168" s="112"/>
      <c r="G168" s="2"/>
      <c r="H168" s="1"/>
      <c r="I168" s="106"/>
      <c r="J168" s="107"/>
      <c r="K168" s="108"/>
      <c r="L168" s="113"/>
      <c r="M168" s="114"/>
      <c r="N168" s="115"/>
      <c r="O168" s="116"/>
      <c r="P168" s="68" t="s">
        <v>192</v>
      </c>
      <c r="Q168" s="69" t="s">
        <v>193</v>
      </c>
      <c r="R168" s="70" t="s">
        <v>194</v>
      </c>
      <c r="S168" s="71" t="s">
        <v>195</v>
      </c>
      <c r="T168" s="144"/>
      <c r="U168" s="144"/>
      <c r="V168" s="144"/>
      <c r="W168" s="144"/>
      <c r="X168" s="145"/>
      <c r="Y168" s="146"/>
      <c r="Z168" s="147"/>
    </row>
    <row r="169" spans="1:26" ht="15" customHeight="1" x14ac:dyDescent="0.2">
      <c r="A169" s="182">
        <v>1</v>
      </c>
      <c r="B169" s="183" t="s">
        <v>382</v>
      </c>
      <c r="C169" s="184" t="s">
        <v>146</v>
      </c>
      <c r="D169" s="184">
        <v>70876126</v>
      </c>
      <c r="E169" s="184">
        <v>107721554</v>
      </c>
      <c r="F169" s="61">
        <v>600061469</v>
      </c>
      <c r="G169" s="162" t="s">
        <v>383</v>
      </c>
      <c r="H169" s="162" t="s">
        <v>67</v>
      </c>
      <c r="I169" s="162" t="s">
        <v>68</v>
      </c>
      <c r="J169" s="162" t="s">
        <v>146</v>
      </c>
      <c r="K169" s="162" t="s">
        <v>384</v>
      </c>
      <c r="L169" s="185">
        <v>6000000</v>
      </c>
      <c r="M169" s="186">
        <f>L169/100*70</f>
        <v>4200000</v>
      </c>
      <c r="N169" s="183">
        <v>2022</v>
      </c>
      <c r="O169" s="61">
        <v>2027</v>
      </c>
      <c r="P169" s="187" t="s">
        <v>74</v>
      </c>
      <c r="Q169" s="296" t="s">
        <v>74</v>
      </c>
      <c r="R169" s="296"/>
      <c r="S169" s="188" t="s">
        <v>74</v>
      </c>
      <c r="T169" s="182"/>
      <c r="U169" s="182"/>
      <c r="V169" s="182"/>
      <c r="W169" s="182"/>
      <c r="X169" s="182"/>
      <c r="Y169" s="187" t="s">
        <v>74</v>
      </c>
      <c r="Z169" s="188" t="s">
        <v>70</v>
      </c>
    </row>
    <row r="170" spans="1:26" x14ac:dyDescent="0.2">
      <c r="A170" s="189">
        <v>2</v>
      </c>
      <c r="B170" s="211"/>
      <c r="C170" s="212"/>
      <c r="D170" s="212"/>
      <c r="E170" s="212"/>
      <c r="F170" s="213"/>
      <c r="G170" s="163"/>
      <c r="H170" s="163"/>
      <c r="I170" s="163"/>
      <c r="J170" s="163"/>
      <c r="K170" s="163"/>
      <c r="L170" s="190"/>
      <c r="M170" s="214"/>
      <c r="N170" s="211"/>
      <c r="O170" s="213"/>
      <c r="P170" s="207"/>
      <c r="Q170" s="294"/>
      <c r="R170" s="294"/>
      <c r="S170" s="208"/>
      <c r="T170" s="189"/>
      <c r="U170" s="189"/>
      <c r="V170" s="189"/>
      <c r="W170" s="189"/>
      <c r="X170" s="189"/>
      <c r="Y170" s="207"/>
      <c r="Z170" s="208"/>
    </row>
    <row r="171" spans="1:26" x14ac:dyDescent="0.2">
      <c r="A171" s="189">
        <v>3</v>
      </c>
      <c r="B171" s="211"/>
      <c r="C171" s="212"/>
      <c r="D171" s="212"/>
      <c r="E171" s="212"/>
      <c r="F171" s="213"/>
      <c r="G171" s="163"/>
      <c r="H171" s="163"/>
      <c r="I171" s="163"/>
      <c r="J171" s="163"/>
      <c r="K171" s="163"/>
      <c r="L171" s="190"/>
      <c r="M171" s="214"/>
      <c r="N171" s="211"/>
      <c r="O171" s="213"/>
      <c r="P171" s="207"/>
      <c r="Q171" s="294"/>
      <c r="R171" s="294"/>
      <c r="S171" s="208"/>
      <c r="T171" s="189"/>
      <c r="U171" s="189"/>
      <c r="V171" s="189"/>
      <c r="W171" s="189"/>
      <c r="X171" s="189"/>
      <c r="Y171" s="207"/>
      <c r="Z171" s="208"/>
    </row>
    <row r="172" spans="1:26" ht="16" x14ac:dyDescent="0.2">
      <c r="A172" s="193" t="s">
        <v>309</v>
      </c>
      <c r="B172" s="215"/>
      <c r="C172" s="216"/>
      <c r="D172" s="216"/>
      <c r="E172" s="216"/>
      <c r="F172" s="217"/>
      <c r="G172" s="165"/>
      <c r="H172" s="165"/>
      <c r="I172" s="165"/>
      <c r="J172" s="165"/>
      <c r="K172" s="165"/>
      <c r="L172" s="194"/>
      <c r="M172" s="218"/>
      <c r="N172" s="215"/>
      <c r="O172" s="217"/>
      <c r="P172" s="209"/>
      <c r="Q172" s="295"/>
      <c r="R172" s="295"/>
      <c r="S172" s="210"/>
      <c r="T172" s="193"/>
      <c r="U172" s="193"/>
      <c r="V172" s="193"/>
      <c r="W172" s="193"/>
      <c r="X172" s="193"/>
      <c r="Y172" s="209"/>
      <c r="Z172" s="210"/>
    </row>
    <row r="173" spans="1:26" x14ac:dyDescent="0.2">
      <c r="A173" s="166"/>
      <c r="B173" s="166"/>
      <c r="C173" s="166"/>
      <c r="D173" s="166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</row>
    <row r="174" spans="1:26" ht="29.25" customHeight="1" x14ac:dyDescent="0.2">
      <c r="A174" s="4" t="s">
        <v>40</v>
      </c>
      <c r="B174" s="3" t="s">
        <v>41</v>
      </c>
      <c r="C174" s="3"/>
      <c r="D174" s="3"/>
      <c r="E174" s="3"/>
      <c r="F174" s="3"/>
      <c r="G174" s="2" t="s">
        <v>42</v>
      </c>
      <c r="H174" s="1" t="s">
        <v>43</v>
      </c>
      <c r="I174" s="106" t="s">
        <v>44</v>
      </c>
      <c r="J174" s="107" t="s">
        <v>45</v>
      </c>
      <c r="K174" s="108" t="s">
        <v>46</v>
      </c>
      <c r="L174" s="195" t="s">
        <v>87</v>
      </c>
      <c r="M174" s="195"/>
      <c r="N174" s="109" t="s">
        <v>48</v>
      </c>
      <c r="O174" s="109"/>
      <c r="P174" s="142" t="s">
        <v>49</v>
      </c>
      <c r="Q174" s="142"/>
      <c r="R174" s="142"/>
      <c r="S174" s="142"/>
      <c r="T174" s="142"/>
      <c r="U174" s="142"/>
      <c r="V174" s="142"/>
      <c r="W174" s="142"/>
      <c r="X174" s="142"/>
      <c r="Y174" s="122" t="s">
        <v>50</v>
      </c>
      <c r="Z174" s="122"/>
    </row>
    <row r="175" spans="1:26" ht="15" customHeight="1" x14ac:dyDescent="0.2">
      <c r="A175" s="4"/>
      <c r="B175" s="2" t="s">
        <v>51</v>
      </c>
      <c r="C175" s="111" t="s">
        <v>52</v>
      </c>
      <c r="D175" s="111" t="s">
        <v>53</v>
      </c>
      <c r="E175" s="111" t="s">
        <v>54</v>
      </c>
      <c r="F175" s="112" t="s">
        <v>55</v>
      </c>
      <c r="G175" s="2"/>
      <c r="H175" s="1"/>
      <c r="I175" s="106"/>
      <c r="J175" s="107"/>
      <c r="K175" s="108"/>
      <c r="L175" s="113" t="s">
        <v>56</v>
      </c>
      <c r="M175" s="114" t="s">
        <v>57</v>
      </c>
      <c r="N175" s="115" t="s">
        <v>58</v>
      </c>
      <c r="O175" s="116" t="s">
        <v>59</v>
      </c>
      <c r="P175" s="143" t="s">
        <v>186</v>
      </c>
      <c r="Q175" s="143"/>
      <c r="R175" s="143"/>
      <c r="S175" s="143"/>
      <c r="T175" s="144" t="s">
        <v>187</v>
      </c>
      <c r="U175" s="144" t="s">
        <v>188</v>
      </c>
      <c r="V175" s="144" t="s">
        <v>189</v>
      </c>
      <c r="W175" s="144" t="s">
        <v>190</v>
      </c>
      <c r="X175" s="145" t="s">
        <v>191</v>
      </c>
      <c r="Y175" s="146" t="s">
        <v>62</v>
      </c>
      <c r="Z175" s="147" t="s">
        <v>63</v>
      </c>
    </row>
    <row r="176" spans="1:26" ht="80.25" customHeight="1" x14ac:dyDescent="0.2">
      <c r="A176" s="4"/>
      <c r="B176" s="2"/>
      <c r="C176" s="111"/>
      <c r="D176" s="111"/>
      <c r="E176" s="111"/>
      <c r="F176" s="112"/>
      <c r="G176" s="2"/>
      <c r="H176" s="1"/>
      <c r="I176" s="106"/>
      <c r="J176" s="107"/>
      <c r="K176" s="108"/>
      <c r="L176" s="113"/>
      <c r="M176" s="114"/>
      <c r="N176" s="115"/>
      <c r="O176" s="116"/>
      <c r="P176" s="68" t="s">
        <v>192</v>
      </c>
      <c r="Q176" s="69" t="s">
        <v>193</v>
      </c>
      <c r="R176" s="70" t="s">
        <v>194</v>
      </c>
      <c r="S176" s="71" t="s">
        <v>195</v>
      </c>
      <c r="T176" s="144"/>
      <c r="U176" s="144"/>
      <c r="V176" s="144"/>
      <c r="W176" s="144"/>
      <c r="X176" s="145"/>
      <c r="Y176" s="146"/>
      <c r="Z176" s="147"/>
    </row>
    <row r="177" spans="1:26" ht="15" customHeight="1" x14ac:dyDescent="0.2">
      <c r="A177" s="244">
        <v>1</v>
      </c>
      <c r="B177" s="80" t="s">
        <v>385</v>
      </c>
      <c r="C177" s="355" t="s">
        <v>146</v>
      </c>
      <c r="D177" s="355">
        <v>70876100</v>
      </c>
      <c r="E177" s="355">
        <v>107721571</v>
      </c>
      <c r="F177" s="356">
        <v>600061485</v>
      </c>
      <c r="G177" s="81" t="s">
        <v>386</v>
      </c>
      <c r="H177" s="357" t="s">
        <v>67</v>
      </c>
      <c r="I177" s="357" t="s">
        <v>68</v>
      </c>
      <c r="J177" s="357" t="s">
        <v>146</v>
      </c>
      <c r="K177" s="82" t="s">
        <v>386</v>
      </c>
      <c r="L177" s="358">
        <v>65000000</v>
      </c>
      <c r="M177" s="249">
        <f>L177/100*70</f>
        <v>45500000</v>
      </c>
      <c r="N177" s="359">
        <v>2022</v>
      </c>
      <c r="O177" s="360">
        <v>2027</v>
      </c>
      <c r="P177" s="361" t="s">
        <v>74</v>
      </c>
      <c r="Q177" s="355" t="s">
        <v>74</v>
      </c>
      <c r="R177" s="362" t="s">
        <v>74</v>
      </c>
      <c r="S177" s="356" t="s">
        <v>74</v>
      </c>
      <c r="T177" s="363"/>
      <c r="U177" s="364" t="s">
        <v>74</v>
      </c>
      <c r="V177" s="364" t="s">
        <v>74</v>
      </c>
      <c r="W177" s="365" t="s">
        <v>74</v>
      </c>
      <c r="X177" s="364" t="s">
        <v>74</v>
      </c>
      <c r="Y177" s="364" t="s">
        <v>74</v>
      </c>
      <c r="Z177" s="364" t="s">
        <v>70</v>
      </c>
    </row>
    <row r="178" spans="1:26" ht="98" x14ac:dyDescent="0.2">
      <c r="A178" s="252">
        <v>2</v>
      </c>
      <c r="B178" s="80" t="s">
        <v>385</v>
      </c>
      <c r="C178" s="355" t="s">
        <v>146</v>
      </c>
      <c r="D178" s="355">
        <v>70876100</v>
      </c>
      <c r="E178" s="355">
        <v>107721571</v>
      </c>
      <c r="F178" s="356">
        <v>600061485</v>
      </c>
      <c r="G178" s="82" t="s">
        <v>387</v>
      </c>
      <c r="H178" s="357" t="s">
        <v>67</v>
      </c>
      <c r="I178" s="357" t="s">
        <v>68</v>
      </c>
      <c r="J178" s="357" t="s">
        <v>146</v>
      </c>
      <c r="K178" s="82" t="s">
        <v>388</v>
      </c>
      <c r="L178" s="358">
        <v>3000000</v>
      </c>
      <c r="M178" s="249">
        <f>L178/100*70</f>
        <v>2100000</v>
      </c>
      <c r="N178" s="359">
        <v>2022</v>
      </c>
      <c r="O178" s="360">
        <v>2027</v>
      </c>
      <c r="P178" s="361" t="s">
        <v>74</v>
      </c>
      <c r="Q178" s="355" t="s">
        <v>74</v>
      </c>
      <c r="R178" s="362" t="s">
        <v>74</v>
      </c>
      <c r="S178" s="356" t="s">
        <v>74</v>
      </c>
      <c r="T178" s="363"/>
      <c r="U178" s="363"/>
      <c r="V178" s="366"/>
      <c r="W178" s="363"/>
      <c r="X178" s="364" t="s">
        <v>74</v>
      </c>
      <c r="Y178" s="364" t="s">
        <v>74</v>
      </c>
      <c r="Z178" s="364" t="s">
        <v>70</v>
      </c>
    </row>
    <row r="179" spans="1:26" x14ac:dyDescent="0.2">
      <c r="A179" s="189">
        <v>3</v>
      </c>
      <c r="B179" s="211"/>
      <c r="C179" s="212"/>
      <c r="D179" s="212"/>
      <c r="E179" s="212"/>
      <c r="F179" s="213"/>
      <c r="G179" s="163"/>
      <c r="H179" s="163"/>
      <c r="I179" s="163"/>
      <c r="J179" s="163"/>
      <c r="K179" s="163"/>
      <c r="L179" s="190"/>
      <c r="M179" s="214"/>
      <c r="N179" s="211"/>
      <c r="O179" s="213"/>
      <c r="P179" s="207"/>
      <c r="Q179" s="294"/>
      <c r="R179" s="294"/>
      <c r="S179" s="208"/>
      <c r="T179" s="189"/>
      <c r="U179" s="189"/>
      <c r="V179" s="189"/>
      <c r="W179" s="189"/>
      <c r="X179" s="189"/>
      <c r="Y179" s="207"/>
      <c r="Z179" s="208"/>
    </row>
    <row r="180" spans="1:26" ht="16" x14ac:dyDescent="0.2">
      <c r="A180" s="193" t="s">
        <v>309</v>
      </c>
      <c r="B180" s="215"/>
      <c r="C180" s="216"/>
      <c r="D180" s="216"/>
      <c r="E180" s="216"/>
      <c r="F180" s="217"/>
      <c r="G180" s="165"/>
      <c r="H180" s="165"/>
      <c r="I180" s="165"/>
      <c r="J180" s="165"/>
      <c r="K180" s="165"/>
      <c r="L180" s="194"/>
      <c r="M180" s="218"/>
      <c r="N180" s="215"/>
      <c r="O180" s="217"/>
      <c r="P180" s="209"/>
      <c r="Q180" s="295"/>
      <c r="R180" s="295"/>
      <c r="S180" s="210"/>
      <c r="T180" s="193"/>
      <c r="U180" s="193"/>
      <c r="V180" s="193"/>
      <c r="W180" s="193"/>
      <c r="X180" s="193"/>
      <c r="Y180" s="209"/>
      <c r="Z180" s="210"/>
    </row>
    <row r="181" spans="1:26" x14ac:dyDescent="0.2">
      <c r="A181" s="166"/>
      <c r="B181" s="166"/>
      <c r="C181" s="166"/>
      <c r="D181" s="166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66"/>
      <c r="W181" s="166"/>
      <c r="X181" s="166"/>
      <c r="Y181" s="166"/>
      <c r="Z181" s="166"/>
    </row>
    <row r="182" spans="1:26" ht="29.25" customHeight="1" x14ac:dyDescent="0.2">
      <c r="A182" s="4" t="s">
        <v>40</v>
      </c>
      <c r="B182" s="3" t="s">
        <v>41</v>
      </c>
      <c r="C182" s="3"/>
      <c r="D182" s="3"/>
      <c r="E182" s="3"/>
      <c r="F182" s="3"/>
      <c r="G182" s="2" t="s">
        <v>42</v>
      </c>
      <c r="H182" s="1" t="s">
        <v>43</v>
      </c>
      <c r="I182" s="106" t="s">
        <v>44</v>
      </c>
      <c r="J182" s="107" t="s">
        <v>45</v>
      </c>
      <c r="K182" s="108" t="s">
        <v>46</v>
      </c>
      <c r="L182" s="195" t="s">
        <v>87</v>
      </c>
      <c r="M182" s="195"/>
      <c r="N182" s="109" t="s">
        <v>48</v>
      </c>
      <c r="O182" s="109"/>
      <c r="P182" s="142" t="s">
        <v>49</v>
      </c>
      <c r="Q182" s="142"/>
      <c r="R182" s="142"/>
      <c r="S182" s="142"/>
      <c r="T182" s="142"/>
      <c r="U182" s="142"/>
      <c r="V182" s="142"/>
      <c r="W182" s="142"/>
      <c r="X182" s="142"/>
      <c r="Y182" s="122" t="s">
        <v>50</v>
      </c>
      <c r="Z182" s="122"/>
    </row>
    <row r="183" spans="1:26" ht="15" customHeight="1" x14ac:dyDescent="0.2">
      <c r="A183" s="4"/>
      <c r="B183" s="2" t="s">
        <v>51</v>
      </c>
      <c r="C183" s="111" t="s">
        <v>52</v>
      </c>
      <c r="D183" s="111" t="s">
        <v>53</v>
      </c>
      <c r="E183" s="111" t="s">
        <v>54</v>
      </c>
      <c r="F183" s="112" t="s">
        <v>55</v>
      </c>
      <c r="G183" s="2"/>
      <c r="H183" s="1"/>
      <c r="I183" s="106"/>
      <c r="J183" s="107"/>
      <c r="K183" s="108"/>
      <c r="L183" s="113" t="s">
        <v>56</v>
      </c>
      <c r="M183" s="114" t="s">
        <v>57</v>
      </c>
      <c r="N183" s="115" t="s">
        <v>58</v>
      </c>
      <c r="O183" s="116" t="s">
        <v>59</v>
      </c>
      <c r="P183" s="143" t="s">
        <v>186</v>
      </c>
      <c r="Q183" s="143"/>
      <c r="R183" s="143"/>
      <c r="S183" s="143"/>
      <c r="T183" s="144" t="s">
        <v>187</v>
      </c>
      <c r="U183" s="144" t="s">
        <v>188</v>
      </c>
      <c r="V183" s="144" t="s">
        <v>189</v>
      </c>
      <c r="W183" s="144" t="s">
        <v>190</v>
      </c>
      <c r="X183" s="145" t="s">
        <v>191</v>
      </c>
      <c r="Y183" s="146" t="s">
        <v>62</v>
      </c>
      <c r="Z183" s="147" t="s">
        <v>63</v>
      </c>
    </row>
    <row r="184" spans="1:26" ht="80.25" customHeight="1" x14ac:dyDescent="0.2">
      <c r="A184" s="4"/>
      <c r="B184" s="2"/>
      <c r="C184" s="111"/>
      <c r="D184" s="111"/>
      <c r="E184" s="111"/>
      <c r="F184" s="112"/>
      <c r="G184" s="2"/>
      <c r="H184" s="1"/>
      <c r="I184" s="106"/>
      <c r="J184" s="107"/>
      <c r="K184" s="108"/>
      <c r="L184" s="113"/>
      <c r="M184" s="114"/>
      <c r="N184" s="115"/>
      <c r="O184" s="116"/>
      <c r="P184" s="68" t="s">
        <v>192</v>
      </c>
      <c r="Q184" s="69" t="s">
        <v>193</v>
      </c>
      <c r="R184" s="70" t="s">
        <v>194</v>
      </c>
      <c r="S184" s="71" t="s">
        <v>195</v>
      </c>
      <c r="T184" s="144"/>
      <c r="U184" s="144"/>
      <c r="V184" s="144"/>
      <c r="W184" s="144"/>
      <c r="X184" s="145"/>
      <c r="Y184" s="146"/>
      <c r="Z184" s="147"/>
    </row>
    <row r="185" spans="1:26" ht="15" customHeight="1" x14ac:dyDescent="0.2">
      <c r="A185" s="174">
        <v>1</v>
      </c>
      <c r="B185" s="83" t="s">
        <v>389</v>
      </c>
      <c r="C185" s="367" t="s">
        <v>146</v>
      </c>
      <c r="D185" s="367">
        <v>70876096</v>
      </c>
      <c r="E185" s="368">
        <v>102451958</v>
      </c>
      <c r="F185" s="369">
        <v>600061248</v>
      </c>
      <c r="G185" s="84" t="s">
        <v>390</v>
      </c>
      <c r="H185" s="370" t="s">
        <v>67</v>
      </c>
      <c r="I185" s="84" t="s">
        <v>68</v>
      </c>
      <c r="J185" s="84" t="s">
        <v>146</v>
      </c>
      <c r="K185" s="85" t="s">
        <v>390</v>
      </c>
      <c r="L185" s="371">
        <v>40000000</v>
      </c>
      <c r="M185" s="178">
        <f>L185/100*70</f>
        <v>28000000</v>
      </c>
      <c r="N185" s="372">
        <v>2022</v>
      </c>
      <c r="O185" s="63">
        <v>2027</v>
      </c>
      <c r="P185" s="373"/>
      <c r="Q185" s="374" t="s">
        <v>74</v>
      </c>
      <c r="R185" s="180" t="s">
        <v>74</v>
      </c>
      <c r="S185" s="196" t="s">
        <v>74</v>
      </c>
      <c r="T185" s="174"/>
      <c r="U185" s="374" t="s">
        <v>74</v>
      </c>
      <c r="V185" s="196" t="s">
        <v>74</v>
      </c>
      <c r="W185" s="174" t="s">
        <v>74</v>
      </c>
      <c r="X185" s="374" t="s">
        <v>74</v>
      </c>
      <c r="Y185" s="374" t="s">
        <v>74</v>
      </c>
      <c r="Z185" s="196" t="s">
        <v>70</v>
      </c>
    </row>
    <row r="186" spans="1:26" ht="126" x14ac:dyDescent="0.2">
      <c r="A186" s="197">
        <v>2</v>
      </c>
      <c r="B186" s="83" t="s">
        <v>389</v>
      </c>
      <c r="C186" s="367" t="s">
        <v>146</v>
      </c>
      <c r="D186" s="367">
        <v>70876096</v>
      </c>
      <c r="E186" s="368">
        <v>102451958</v>
      </c>
      <c r="F186" s="369">
        <v>600061248</v>
      </c>
      <c r="G186" s="86" t="s">
        <v>391</v>
      </c>
      <c r="H186" s="370" t="s">
        <v>67</v>
      </c>
      <c r="I186" s="84" t="s">
        <v>68</v>
      </c>
      <c r="J186" s="84" t="s">
        <v>146</v>
      </c>
      <c r="K186" s="87" t="s">
        <v>391</v>
      </c>
      <c r="L186" s="371">
        <v>65000000</v>
      </c>
      <c r="M186" s="375">
        <f>L186/100*70</f>
        <v>45500000</v>
      </c>
      <c r="N186" s="372">
        <v>2022</v>
      </c>
      <c r="O186" s="63">
        <v>2027</v>
      </c>
      <c r="P186" s="374" t="s">
        <v>74</v>
      </c>
      <c r="Q186" s="374" t="s">
        <v>74</v>
      </c>
      <c r="R186" s="200" t="s">
        <v>74</v>
      </c>
      <c r="S186" s="196" t="s">
        <v>74</v>
      </c>
      <c r="T186" s="197"/>
      <c r="U186" s="197" t="s">
        <v>74</v>
      </c>
      <c r="V186" s="196" t="s">
        <v>74</v>
      </c>
      <c r="W186" s="197" t="s">
        <v>74</v>
      </c>
      <c r="X186" s="374" t="s">
        <v>74</v>
      </c>
      <c r="Y186" s="196" t="s">
        <v>74</v>
      </c>
      <c r="Z186" s="196" t="s">
        <v>70</v>
      </c>
    </row>
    <row r="187" spans="1:26" ht="98" x14ac:dyDescent="0.2">
      <c r="A187" s="197">
        <v>3</v>
      </c>
      <c r="B187" s="83" t="s">
        <v>389</v>
      </c>
      <c r="C187" s="367" t="s">
        <v>146</v>
      </c>
      <c r="D187" s="367">
        <v>70876096</v>
      </c>
      <c r="E187" s="368">
        <v>102451958</v>
      </c>
      <c r="F187" s="369">
        <v>600061248</v>
      </c>
      <c r="G187" s="88" t="s">
        <v>387</v>
      </c>
      <c r="H187" s="376" t="s">
        <v>67</v>
      </c>
      <c r="I187" s="88" t="s">
        <v>68</v>
      </c>
      <c r="J187" s="88" t="s">
        <v>146</v>
      </c>
      <c r="K187" s="89" t="s">
        <v>388</v>
      </c>
      <c r="L187" s="377">
        <v>3000000</v>
      </c>
      <c r="M187" s="378">
        <f>L187/100*70</f>
        <v>2100000</v>
      </c>
      <c r="N187" s="379">
        <v>2022</v>
      </c>
      <c r="O187" s="380">
        <v>2027</v>
      </c>
      <c r="P187" s="260" t="s">
        <v>74</v>
      </c>
      <c r="Q187" s="261" t="s">
        <v>74</v>
      </c>
      <c r="R187" s="261" t="s">
        <v>74</v>
      </c>
      <c r="S187" s="262" t="s">
        <v>74</v>
      </c>
      <c r="T187" s="243"/>
      <c r="U187" s="243" t="s">
        <v>74</v>
      </c>
      <c r="V187" s="381" t="s">
        <v>74</v>
      </c>
      <c r="W187" s="243" t="s">
        <v>74</v>
      </c>
      <c r="X187" s="382" t="s">
        <v>74</v>
      </c>
      <c r="Y187" s="381" t="s">
        <v>74</v>
      </c>
      <c r="Z187" s="381" t="s">
        <v>70</v>
      </c>
    </row>
    <row r="188" spans="1:26" ht="28" x14ac:dyDescent="0.2">
      <c r="A188" s="197">
        <v>4</v>
      </c>
      <c r="B188" s="83"/>
      <c r="C188" s="367"/>
      <c r="D188" s="367"/>
      <c r="E188" s="368">
        <v>102451958</v>
      </c>
      <c r="F188" s="383">
        <v>600061248</v>
      </c>
      <c r="G188" s="90" t="s">
        <v>392</v>
      </c>
      <c r="H188" s="90" t="s">
        <v>67</v>
      </c>
      <c r="I188" s="90" t="s">
        <v>68</v>
      </c>
      <c r="J188" s="90" t="s">
        <v>146</v>
      </c>
      <c r="K188" s="90" t="s">
        <v>393</v>
      </c>
      <c r="L188" s="384">
        <v>30000</v>
      </c>
      <c r="M188" s="385"/>
      <c r="N188" s="287">
        <v>2022</v>
      </c>
      <c r="O188" s="287">
        <v>2027</v>
      </c>
      <c r="P188" s="200"/>
      <c r="Q188" s="200"/>
      <c r="R188" s="200"/>
      <c r="S188" s="200"/>
      <c r="T188" s="200"/>
      <c r="U188" s="200"/>
      <c r="V188" s="386"/>
      <c r="W188" s="200"/>
      <c r="X188" s="386"/>
      <c r="Y188" s="386" t="s">
        <v>74</v>
      </c>
      <c r="Z188" s="386" t="s">
        <v>70</v>
      </c>
    </row>
    <row r="189" spans="1:26" ht="98" x14ac:dyDescent="0.2">
      <c r="A189" s="197">
        <v>5</v>
      </c>
      <c r="B189" s="83" t="s">
        <v>389</v>
      </c>
      <c r="C189" s="367" t="s">
        <v>146</v>
      </c>
      <c r="D189" s="367">
        <v>70876096</v>
      </c>
      <c r="E189" s="368">
        <v>102451958</v>
      </c>
      <c r="F189" s="369">
        <v>600061248</v>
      </c>
      <c r="G189" s="91" t="s">
        <v>394</v>
      </c>
      <c r="H189" s="387" t="s">
        <v>67</v>
      </c>
      <c r="I189" s="388" t="s">
        <v>68</v>
      </c>
      <c r="J189" s="388" t="s">
        <v>146</v>
      </c>
      <c r="K189" s="92" t="s">
        <v>395</v>
      </c>
      <c r="L189" s="389">
        <v>6000000</v>
      </c>
      <c r="M189" s="390">
        <f>L189/100*70</f>
        <v>4200000</v>
      </c>
      <c r="N189" s="391">
        <v>2022</v>
      </c>
      <c r="O189" s="392">
        <v>2027</v>
      </c>
      <c r="P189" s="225"/>
      <c r="Q189" s="393"/>
      <c r="R189" s="393"/>
      <c r="S189" s="226"/>
      <c r="T189" s="227"/>
      <c r="U189" s="227"/>
      <c r="V189" s="394"/>
      <c r="W189" s="227"/>
      <c r="X189" s="395"/>
      <c r="Y189" s="386"/>
      <c r="Z189" s="396" t="s">
        <v>70</v>
      </c>
    </row>
    <row r="190" spans="1:26" ht="98" x14ac:dyDescent="0.2">
      <c r="A190" s="197">
        <v>6</v>
      </c>
      <c r="B190" s="83" t="s">
        <v>389</v>
      </c>
      <c r="C190" s="367" t="s">
        <v>146</v>
      </c>
      <c r="D190" s="367">
        <v>70876096</v>
      </c>
      <c r="E190" s="368">
        <v>102451958</v>
      </c>
      <c r="F190" s="369">
        <v>600061248</v>
      </c>
      <c r="G190" s="93" t="s">
        <v>396</v>
      </c>
      <c r="H190" s="370" t="s">
        <v>67</v>
      </c>
      <c r="I190" s="84" t="s">
        <v>68</v>
      </c>
      <c r="J190" s="84" t="s">
        <v>146</v>
      </c>
      <c r="K190" s="93" t="s">
        <v>397</v>
      </c>
      <c r="L190" s="397">
        <v>50000000</v>
      </c>
      <c r="M190" s="375">
        <f>L190/100*70</f>
        <v>35000000</v>
      </c>
      <c r="N190" s="398">
        <v>2022</v>
      </c>
      <c r="O190" s="399">
        <v>2027</v>
      </c>
      <c r="P190" s="260"/>
      <c r="Q190" s="261"/>
      <c r="R190" s="261"/>
      <c r="S190" s="262"/>
      <c r="T190" s="243"/>
      <c r="U190" s="243"/>
      <c r="V190" s="243"/>
      <c r="W190" s="243"/>
      <c r="X190" s="243"/>
      <c r="Y190" s="260"/>
      <c r="Z190" s="262" t="s">
        <v>70</v>
      </c>
    </row>
    <row r="191" spans="1:26" ht="98" x14ac:dyDescent="0.2">
      <c r="A191" s="197">
        <v>7</v>
      </c>
      <c r="B191" s="94" t="s">
        <v>389</v>
      </c>
      <c r="C191" s="400" t="s">
        <v>146</v>
      </c>
      <c r="D191" s="400">
        <v>70876096</v>
      </c>
      <c r="E191" s="401">
        <v>102451958</v>
      </c>
      <c r="F191" s="402">
        <v>600061248</v>
      </c>
      <c r="G191" s="95" t="s">
        <v>210</v>
      </c>
      <c r="H191" s="370" t="s">
        <v>67</v>
      </c>
      <c r="I191" s="84" t="s">
        <v>68</v>
      </c>
      <c r="J191" s="84" t="s">
        <v>146</v>
      </c>
      <c r="K191" s="96" t="s">
        <v>398</v>
      </c>
      <c r="L191" s="403">
        <v>3000000</v>
      </c>
      <c r="M191" s="375">
        <f>L191/100*70</f>
        <v>2100000</v>
      </c>
      <c r="N191" s="398">
        <v>2022</v>
      </c>
      <c r="O191" s="404">
        <v>2027</v>
      </c>
      <c r="P191" s="200" t="s">
        <v>74</v>
      </c>
      <c r="Q191" s="200" t="s">
        <v>74</v>
      </c>
      <c r="R191" s="200" t="s">
        <v>74</v>
      </c>
      <c r="S191" s="200"/>
      <c r="T191" s="200"/>
      <c r="U191" s="200"/>
      <c r="V191" s="200" t="s">
        <v>74</v>
      </c>
      <c r="W191" s="200" t="s">
        <v>74</v>
      </c>
      <c r="X191" s="200"/>
      <c r="Y191" s="200"/>
      <c r="Z191" s="200" t="s">
        <v>70</v>
      </c>
    </row>
    <row r="192" spans="1:26" ht="16" x14ac:dyDescent="0.2">
      <c r="A192" s="193" t="s">
        <v>309</v>
      </c>
      <c r="B192" s="215"/>
      <c r="C192" s="216"/>
      <c r="D192" s="216"/>
      <c r="E192" s="216"/>
      <c r="F192" s="217"/>
      <c r="G192" s="165"/>
      <c r="H192" s="165"/>
      <c r="I192" s="165"/>
      <c r="J192" s="165"/>
      <c r="K192" s="165"/>
      <c r="L192" s="194"/>
      <c r="M192" s="218"/>
      <c r="N192" s="215"/>
      <c r="O192" s="217"/>
      <c r="P192" s="209"/>
      <c r="Q192" s="295"/>
      <c r="R192" s="295"/>
      <c r="S192" s="210"/>
      <c r="T192" s="193"/>
      <c r="U192" s="193"/>
      <c r="V192" s="193"/>
      <c r="W192" s="193"/>
      <c r="X192" s="193"/>
      <c r="Y192" s="209"/>
      <c r="Z192" s="210"/>
    </row>
    <row r="193" spans="1:26" x14ac:dyDescent="0.2">
      <c r="A193" s="166"/>
      <c r="B193" s="166"/>
      <c r="C193" s="166"/>
      <c r="D193" s="166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</row>
    <row r="194" spans="1:26" ht="29.25" customHeight="1" x14ac:dyDescent="0.2">
      <c r="A194" s="4" t="s">
        <v>40</v>
      </c>
      <c r="B194" s="3" t="s">
        <v>41</v>
      </c>
      <c r="C194" s="3"/>
      <c r="D194" s="3"/>
      <c r="E194" s="3"/>
      <c r="F194" s="3"/>
      <c r="G194" s="2" t="s">
        <v>42</v>
      </c>
      <c r="H194" s="1" t="s">
        <v>43</v>
      </c>
      <c r="I194" s="106" t="s">
        <v>44</v>
      </c>
      <c r="J194" s="107" t="s">
        <v>45</v>
      </c>
      <c r="K194" s="108" t="s">
        <v>46</v>
      </c>
      <c r="L194" s="195" t="s">
        <v>87</v>
      </c>
      <c r="M194" s="195"/>
      <c r="N194" s="109" t="s">
        <v>48</v>
      </c>
      <c r="O194" s="109"/>
      <c r="P194" s="142" t="s">
        <v>49</v>
      </c>
      <c r="Q194" s="142"/>
      <c r="R194" s="142"/>
      <c r="S194" s="142"/>
      <c r="T194" s="142"/>
      <c r="U194" s="142"/>
      <c r="V194" s="142"/>
      <c r="W194" s="142"/>
      <c r="X194" s="142"/>
      <c r="Y194" s="122" t="s">
        <v>50</v>
      </c>
      <c r="Z194" s="122"/>
    </row>
    <row r="195" spans="1:26" ht="15" customHeight="1" x14ac:dyDescent="0.2">
      <c r="A195" s="4"/>
      <c r="B195" s="2" t="s">
        <v>51</v>
      </c>
      <c r="C195" s="111" t="s">
        <v>52</v>
      </c>
      <c r="D195" s="111" t="s">
        <v>53</v>
      </c>
      <c r="E195" s="111" t="s">
        <v>54</v>
      </c>
      <c r="F195" s="112" t="s">
        <v>55</v>
      </c>
      <c r="G195" s="2"/>
      <c r="H195" s="1"/>
      <c r="I195" s="106"/>
      <c r="J195" s="107"/>
      <c r="K195" s="108"/>
      <c r="L195" s="113" t="s">
        <v>56</v>
      </c>
      <c r="M195" s="114" t="s">
        <v>57</v>
      </c>
      <c r="N195" s="115" t="s">
        <v>58</v>
      </c>
      <c r="O195" s="116" t="s">
        <v>59</v>
      </c>
      <c r="P195" s="143" t="s">
        <v>186</v>
      </c>
      <c r="Q195" s="143"/>
      <c r="R195" s="143"/>
      <c r="S195" s="143"/>
      <c r="T195" s="144" t="s">
        <v>187</v>
      </c>
      <c r="U195" s="144" t="s">
        <v>188</v>
      </c>
      <c r="V195" s="144" t="s">
        <v>189</v>
      </c>
      <c r="W195" s="144" t="s">
        <v>190</v>
      </c>
      <c r="X195" s="145" t="s">
        <v>191</v>
      </c>
      <c r="Y195" s="146" t="s">
        <v>62</v>
      </c>
      <c r="Z195" s="147" t="s">
        <v>63</v>
      </c>
    </row>
    <row r="196" spans="1:26" ht="80.25" customHeight="1" x14ac:dyDescent="0.2">
      <c r="A196" s="4"/>
      <c r="B196" s="2"/>
      <c r="C196" s="111"/>
      <c r="D196" s="111"/>
      <c r="E196" s="111"/>
      <c r="F196" s="112"/>
      <c r="G196" s="2"/>
      <c r="H196" s="1"/>
      <c r="I196" s="106"/>
      <c r="J196" s="107"/>
      <c r="K196" s="108"/>
      <c r="L196" s="113"/>
      <c r="M196" s="114"/>
      <c r="N196" s="115"/>
      <c r="O196" s="116"/>
      <c r="P196" s="68" t="s">
        <v>192</v>
      </c>
      <c r="Q196" s="69" t="s">
        <v>193</v>
      </c>
      <c r="R196" s="70" t="s">
        <v>194</v>
      </c>
      <c r="S196" s="71" t="s">
        <v>195</v>
      </c>
      <c r="T196" s="144"/>
      <c r="U196" s="144"/>
      <c r="V196" s="144"/>
      <c r="W196" s="144"/>
      <c r="X196" s="145"/>
      <c r="Y196" s="146"/>
      <c r="Z196" s="147"/>
    </row>
    <row r="197" spans="1:26" ht="15" customHeight="1" x14ac:dyDescent="0.2">
      <c r="A197" s="182">
        <v>1</v>
      </c>
      <c r="B197" s="183" t="s">
        <v>399</v>
      </c>
      <c r="C197" s="184" t="s">
        <v>152</v>
      </c>
      <c r="D197" s="184">
        <v>75000814</v>
      </c>
      <c r="E197" s="184">
        <v>107721589</v>
      </c>
      <c r="F197" s="61">
        <v>600061493</v>
      </c>
      <c r="G197" s="162" t="s">
        <v>400</v>
      </c>
      <c r="H197" s="162" t="s">
        <v>67</v>
      </c>
      <c r="I197" s="162" t="s">
        <v>68</v>
      </c>
      <c r="J197" s="162" t="s">
        <v>152</v>
      </c>
      <c r="K197" s="162" t="s">
        <v>400</v>
      </c>
      <c r="L197" s="185">
        <v>300000</v>
      </c>
      <c r="M197" s="186">
        <f t="shared" ref="M197:M207" si="7">L197/100*70</f>
        <v>210000</v>
      </c>
      <c r="N197" s="183">
        <v>2022</v>
      </c>
      <c r="O197" s="61">
        <v>2027</v>
      </c>
      <c r="P197" s="187"/>
      <c r="Q197" s="296"/>
      <c r="R197" s="296"/>
      <c r="S197" s="188"/>
      <c r="T197" s="182"/>
      <c r="U197" s="182"/>
      <c r="V197" s="182"/>
      <c r="W197" s="182"/>
      <c r="X197" s="182"/>
      <c r="Y197" s="187" t="s">
        <v>74</v>
      </c>
      <c r="Z197" s="188" t="s">
        <v>70</v>
      </c>
    </row>
    <row r="198" spans="1:26" ht="48" x14ac:dyDescent="0.2">
      <c r="A198" s="189">
        <v>2</v>
      </c>
      <c r="B198" s="183" t="s">
        <v>399</v>
      </c>
      <c r="C198" s="184" t="s">
        <v>152</v>
      </c>
      <c r="D198" s="184">
        <v>75000814</v>
      </c>
      <c r="E198" s="184">
        <v>107721589</v>
      </c>
      <c r="F198" s="61">
        <v>600061493</v>
      </c>
      <c r="G198" s="163" t="s">
        <v>401</v>
      </c>
      <c r="H198" s="162" t="s">
        <v>67</v>
      </c>
      <c r="I198" s="162" t="s">
        <v>68</v>
      </c>
      <c r="J198" s="162" t="s">
        <v>152</v>
      </c>
      <c r="K198" s="163" t="s">
        <v>401</v>
      </c>
      <c r="L198" s="190">
        <v>600000</v>
      </c>
      <c r="M198" s="186">
        <f t="shared" si="7"/>
        <v>420000</v>
      </c>
      <c r="N198" s="183">
        <v>2022</v>
      </c>
      <c r="O198" s="61">
        <v>2027</v>
      </c>
      <c r="P198" s="207"/>
      <c r="Q198" s="294"/>
      <c r="R198" s="294"/>
      <c r="S198" s="208"/>
      <c r="T198" s="189"/>
      <c r="U198" s="189"/>
      <c r="V198" s="189"/>
      <c r="W198" s="189"/>
      <c r="X198" s="189"/>
      <c r="Y198" s="207" t="s">
        <v>74</v>
      </c>
      <c r="Z198" s="208" t="s">
        <v>70</v>
      </c>
    </row>
    <row r="199" spans="1:26" ht="48" x14ac:dyDescent="0.2">
      <c r="A199" s="189">
        <v>3</v>
      </c>
      <c r="B199" s="183" t="s">
        <v>399</v>
      </c>
      <c r="C199" s="184" t="s">
        <v>152</v>
      </c>
      <c r="D199" s="184">
        <v>75000814</v>
      </c>
      <c r="E199" s="184">
        <v>107721589</v>
      </c>
      <c r="F199" s="61">
        <v>600061493</v>
      </c>
      <c r="G199" s="163" t="s">
        <v>402</v>
      </c>
      <c r="H199" s="162" t="s">
        <v>67</v>
      </c>
      <c r="I199" s="162" t="s">
        <v>68</v>
      </c>
      <c r="J199" s="162" t="s">
        <v>152</v>
      </c>
      <c r="K199" s="163" t="s">
        <v>402</v>
      </c>
      <c r="L199" s="190">
        <v>300000</v>
      </c>
      <c r="M199" s="186">
        <f t="shared" si="7"/>
        <v>210000</v>
      </c>
      <c r="N199" s="183">
        <v>2022</v>
      </c>
      <c r="O199" s="61">
        <v>2027</v>
      </c>
      <c r="P199" s="207"/>
      <c r="Q199" s="294"/>
      <c r="R199" s="294"/>
      <c r="S199" s="208"/>
      <c r="T199" s="189"/>
      <c r="U199" s="189"/>
      <c r="V199" s="189"/>
      <c r="W199" s="189"/>
      <c r="X199" s="189"/>
      <c r="Y199" s="207" t="s">
        <v>74</v>
      </c>
      <c r="Z199" s="208" t="s">
        <v>70</v>
      </c>
    </row>
    <row r="200" spans="1:26" ht="48" x14ac:dyDescent="0.2">
      <c r="A200" s="191">
        <v>4</v>
      </c>
      <c r="B200" s="183" t="s">
        <v>399</v>
      </c>
      <c r="C200" s="184" t="s">
        <v>152</v>
      </c>
      <c r="D200" s="184">
        <v>75000814</v>
      </c>
      <c r="E200" s="184">
        <v>107721589</v>
      </c>
      <c r="F200" s="61">
        <v>600061493</v>
      </c>
      <c r="G200" s="164" t="s">
        <v>81</v>
      </c>
      <c r="H200" s="162" t="s">
        <v>67</v>
      </c>
      <c r="I200" s="162" t="s">
        <v>68</v>
      </c>
      <c r="J200" s="162" t="s">
        <v>152</v>
      </c>
      <c r="K200" s="164" t="s">
        <v>81</v>
      </c>
      <c r="L200" s="192">
        <v>300000</v>
      </c>
      <c r="M200" s="186">
        <f t="shared" si="7"/>
        <v>210000</v>
      </c>
      <c r="N200" s="183">
        <v>2022</v>
      </c>
      <c r="O200" s="61">
        <v>2027</v>
      </c>
      <c r="P200" s="297"/>
      <c r="Q200" s="298"/>
      <c r="R200" s="298"/>
      <c r="S200" s="299"/>
      <c r="T200" s="191"/>
      <c r="U200" s="191"/>
      <c r="V200" s="191"/>
      <c r="W200" s="191"/>
      <c r="X200" s="191"/>
      <c r="Y200" s="297" t="s">
        <v>74</v>
      </c>
      <c r="Z200" s="299" t="s">
        <v>70</v>
      </c>
    </row>
    <row r="201" spans="1:26" ht="48" x14ac:dyDescent="0.2">
      <c r="A201" s="405">
        <v>5</v>
      </c>
      <c r="B201" s="229" t="s">
        <v>399</v>
      </c>
      <c r="C201" s="230" t="s">
        <v>152</v>
      </c>
      <c r="D201" s="230">
        <v>75000814</v>
      </c>
      <c r="E201" s="230">
        <v>107721589</v>
      </c>
      <c r="F201" s="231">
        <v>600061493</v>
      </c>
      <c r="G201" s="406" t="s">
        <v>403</v>
      </c>
      <c r="H201" s="167" t="s">
        <v>67</v>
      </c>
      <c r="I201" s="167" t="s">
        <v>68</v>
      </c>
      <c r="J201" s="167" t="s">
        <v>152</v>
      </c>
      <c r="K201" s="406" t="s">
        <v>403</v>
      </c>
      <c r="L201" s="407">
        <f>500000*1.07</f>
        <v>535000</v>
      </c>
      <c r="M201" s="233">
        <f t="shared" si="7"/>
        <v>374500</v>
      </c>
      <c r="N201" s="229">
        <v>2023</v>
      </c>
      <c r="O201" s="231">
        <v>2027</v>
      </c>
      <c r="P201" s="408" t="s">
        <v>74</v>
      </c>
      <c r="Q201" s="409" t="s">
        <v>74</v>
      </c>
      <c r="R201" s="409" t="s">
        <v>74</v>
      </c>
      <c r="S201" s="410"/>
      <c r="T201" s="405"/>
      <c r="U201" s="405"/>
      <c r="V201" s="405"/>
      <c r="W201" s="405"/>
      <c r="X201" s="405"/>
      <c r="Y201" s="408" t="s">
        <v>74</v>
      </c>
      <c r="Z201" s="410" t="s">
        <v>70</v>
      </c>
    </row>
    <row r="202" spans="1:26" ht="48" x14ac:dyDescent="0.2">
      <c r="A202" s="191">
        <v>6</v>
      </c>
      <c r="B202" s="183" t="s">
        <v>399</v>
      </c>
      <c r="C202" s="184" t="s">
        <v>152</v>
      </c>
      <c r="D202" s="184">
        <v>75000814</v>
      </c>
      <c r="E202" s="184">
        <v>107721589</v>
      </c>
      <c r="F202" s="61">
        <v>600061493</v>
      </c>
      <c r="G202" s="164" t="s">
        <v>404</v>
      </c>
      <c r="H202" s="162" t="s">
        <v>67</v>
      </c>
      <c r="I202" s="162" t="s">
        <v>68</v>
      </c>
      <c r="J202" s="162" t="s">
        <v>152</v>
      </c>
      <c r="K202" s="164" t="s">
        <v>404</v>
      </c>
      <c r="L202" s="192">
        <v>600000</v>
      </c>
      <c r="M202" s="186">
        <f t="shared" si="7"/>
        <v>420000</v>
      </c>
      <c r="N202" s="183">
        <v>2022</v>
      </c>
      <c r="O202" s="61">
        <v>2027</v>
      </c>
      <c r="P202" s="297"/>
      <c r="Q202" s="298"/>
      <c r="R202" s="298"/>
      <c r="S202" s="299"/>
      <c r="T202" s="191"/>
      <c r="U202" s="191"/>
      <c r="V202" s="191"/>
      <c r="W202" s="191"/>
      <c r="X202" s="191"/>
      <c r="Y202" s="297" t="s">
        <v>74</v>
      </c>
      <c r="Z202" s="299" t="s">
        <v>70</v>
      </c>
    </row>
    <row r="203" spans="1:26" ht="64" x14ac:dyDescent="0.2">
      <c r="A203" s="191">
        <v>7</v>
      </c>
      <c r="B203" s="183" t="s">
        <v>399</v>
      </c>
      <c r="C203" s="184" t="s">
        <v>152</v>
      </c>
      <c r="D203" s="184">
        <v>75000814</v>
      </c>
      <c r="E203" s="184">
        <v>107721589</v>
      </c>
      <c r="F203" s="61">
        <v>600061493</v>
      </c>
      <c r="G203" s="165" t="s">
        <v>405</v>
      </c>
      <c r="H203" s="162" t="s">
        <v>67</v>
      </c>
      <c r="I203" s="162" t="s">
        <v>68</v>
      </c>
      <c r="J203" s="162" t="s">
        <v>152</v>
      </c>
      <c r="K203" s="165" t="s">
        <v>405</v>
      </c>
      <c r="L203" s="194">
        <v>3500000</v>
      </c>
      <c r="M203" s="186">
        <f t="shared" si="7"/>
        <v>2450000</v>
      </c>
      <c r="N203" s="183">
        <v>2022</v>
      </c>
      <c r="O203" s="61">
        <v>2027</v>
      </c>
      <c r="P203" s="209"/>
      <c r="Q203" s="295"/>
      <c r="R203" s="295"/>
      <c r="S203" s="210"/>
      <c r="T203" s="193"/>
      <c r="U203" s="193"/>
      <c r="V203" s="193"/>
      <c r="W203" s="193"/>
      <c r="X203" s="193"/>
      <c r="Y203" s="209" t="s">
        <v>74</v>
      </c>
      <c r="Z203" s="210" t="s">
        <v>70</v>
      </c>
    </row>
    <row r="204" spans="1:26" ht="48" x14ac:dyDescent="0.2">
      <c r="A204" s="411">
        <v>8</v>
      </c>
      <c r="B204" s="412" t="s">
        <v>399</v>
      </c>
      <c r="C204" s="230" t="s">
        <v>152</v>
      </c>
      <c r="D204" s="230">
        <v>75000814</v>
      </c>
      <c r="E204" s="230">
        <v>107721589</v>
      </c>
      <c r="F204" s="231">
        <v>600061493</v>
      </c>
      <c r="G204" s="406" t="s">
        <v>406</v>
      </c>
      <c r="H204" s="167" t="s">
        <v>67</v>
      </c>
      <c r="I204" s="167" t="s">
        <v>68</v>
      </c>
      <c r="J204" s="167" t="s">
        <v>152</v>
      </c>
      <c r="K204" s="406" t="s">
        <v>407</v>
      </c>
      <c r="L204" s="407">
        <f>1000000*1.07</f>
        <v>1070000</v>
      </c>
      <c r="M204" s="233">
        <f t="shared" si="7"/>
        <v>749000</v>
      </c>
      <c r="N204" s="229">
        <v>2023</v>
      </c>
      <c r="O204" s="231">
        <v>2027</v>
      </c>
      <c r="P204" s="408"/>
      <c r="Q204" s="409"/>
      <c r="R204" s="409"/>
      <c r="S204" s="410"/>
      <c r="T204" s="405"/>
      <c r="U204" s="405"/>
      <c r="V204" s="405"/>
      <c r="W204" s="405" t="s">
        <v>74</v>
      </c>
      <c r="X204" s="405"/>
      <c r="Y204" s="408" t="s">
        <v>74</v>
      </c>
      <c r="Z204" s="410" t="s">
        <v>70</v>
      </c>
    </row>
    <row r="205" spans="1:26" ht="48" x14ac:dyDescent="0.2">
      <c r="A205" s="411">
        <v>9</v>
      </c>
      <c r="B205" s="412" t="s">
        <v>399</v>
      </c>
      <c r="C205" s="230" t="s">
        <v>152</v>
      </c>
      <c r="D205" s="230">
        <v>75000814</v>
      </c>
      <c r="E205" s="230">
        <v>107721589</v>
      </c>
      <c r="F205" s="231">
        <v>600061493</v>
      </c>
      <c r="G205" s="406" t="s">
        <v>326</v>
      </c>
      <c r="H205" s="167" t="s">
        <v>67</v>
      </c>
      <c r="I205" s="167" t="s">
        <v>68</v>
      </c>
      <c r="J205" s="167" t="s">
        <v>152</v>
      </c>
      <c r="K205" s="406" t="s">
        <v>408</v>
      </c>
      <c r="L205" s="407">
        <f>2000000*1.07</f>
        <v>2140000</v>
      </c>
      <c r="M205" s="233">
        <f t="shared" si="7"/>
        <v>1498000</v>
      </c>
      <c r="N205" s="229">
        <v>2023</v>
      </c>
      <c r="O205" s="231">
        <v>2027</v>
      </c>
      <c r="P205" s="408"/>
      <c r="Q205" s="409"/>
      <c r="R205" s="409"/>
      <c r="S205" s="410"/>
      <c r="T205" s="405"/>
      <c r="U205" s="405"/>
      <c r="V205" s="405"/>
      <c r="W205" s="405"/>
      <c r="X205" s="405" t="s">
        <v>74</v>
      </c>
      <c r="Y205" s="408" t="s">
        <v>74</v>
      </c>
      <c r="Z205" s="410" t="s">
        <v>70</v>
      </c>
    </row>
    <row r="206" spans="1:26" ht="48" x14ac:dyDescent="0.2">
      <c r="A206" s="411">
        <v>10</v>
      </c>
      <c r="B206" s="412" t="s">
        <v>399</v>
      </c>
      <c r="C206" s="230" t="s">
        <v>152</v>
      </c>
      <c r="D206" s="230">
        <v>75000814</v>
      </c>
      <c r="E206" s="230">
        <v>107721589</v>
      </c>
      <c r="F206" s="231">
        <v>600061493</v>
      </c>
      <c r="G206" s="406" t="s">
        <v>409</v>
      </c>
      <c r="H206" s="167" t="s">
        <v>67</v>
      </c>
      <c r="I206" s="167" t="s">
        <v>68</v>
      </c>
      <c r="J206" s="167" t="s">
        <v>152</v>
      </c>
      <c r="K206" s="406" t="s">
        <v>410</v>
      </c>
      <c r="L206" s="407">
        <f>1000000*1.07</f>
        <v>1070000</v>
      </c>
      <c r="M206" s="233">
        <f t="shared" si="7"/>
        <v>749000</v>
      </c>
      <c r="N206" s="229">
        <v>2023</v>
      </c>
      <c r="O206" s="231">
        <v>2027</v>
      </c>
      <c r="P206" s="408"/>
      <c r="Q206" s="409"/>
      <c r="R206" s="409"/>
      <c r="S206" s="410"/>
      <c r="T206" s="405"/>
      <c r="U206" s="405"/>
      <c r="V206" s="405" t="s">
        <v>74</v>
      </c>
      <c r="W206" s="405"/>
      <c r="X206" s="405"/>
      <c r="Y206" s="408" t="s">
        <v>74</v>
      </c>
      <c r="Z206" s="410" t="s">
        <v>70</v>
      </c>
    </row>
    <row r="207" spans="1:26" ht="48" x14ac:dyDescent="0.2">
      <c r="A207" s="411">
        <v>11</v>
      </c>
      <c r="B207" s="412" t="s">
        <v>399</v>
      </c>
      <c r="C207" s="230" t="s">
        <v>152</v>
      </c>
      <c r="D207" s="230">
        <v>75000814</v>
      </c>
      <c r="E207" s="230">
        <v>107721589</v>
      </c>
      <c r="F207" s="231">
        <v>600061493</v>
      </c>
      <c r="G207" s="406" t="s">
        <v>411</v>
      </c>
      <c r="H207" s="167" t="s">
        <v>67</v>
      </c>
      <c r="I207" s="167" t="s">
        <v>68</v>
      </c>
      <c r="J207" s="167" t="s">
        <v>152</v>
      </c>
      <c r="K207" s="406" t="s">
        <v>412</v>
      </c>
      <c r="L207" s="407">
        <f>2000000*1.07</f>
        <v>2140000</v>
      </c>
      <c r="M207" s="233">
        <f t="shared" si="7"/>
        <v>1498000</v>
      </c>
      <c r="N207" s="229">
        <v>2023</v>
      </c>
      <c r="O207" s="231">
        <v>2027</v>
      </c>
      <c r="P207" s="408"/>
      <c r="Q207" s="409"/>
      <c r="R207" s="409" t="s">
        <v>74</v>
      </c>
      <c r="S207" s="410" t="s">
        <v>74</v>
      </c>
      <c r="T207" s="405"/>
      <c r="U207" s="405"/>
      <c r="V207" s="405"/>
      <c r="W207" s="405"/>
      <c r="X207" s="405"/>
      <c r="Y207" s="408" t="s">
        <v>74</v>
      </c>
      <c r="Z207" s="410" t="s">
        <v>70</v>
      </c>
    </row>
    <row r="208" spans="1:26" x14ac:dyDescent="0.2">
      <c r="A208" s="166"/>
      <c r="B208" s="166"/>
      <c r="C208" s="166"/>
      <c r="D208" s="166"/>
      <c r="E208" s="166"/>
      <c r="F208" s="166"/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6"/>
      <c r="W208" s="166"/>
      <c r="X208" s="166"/>
      <c r="Y208" s="166"/>
      <c r="Z208" s="166"/>
    </row>
    <row r="209" spans="1:26" ht="29.25" customHeight="1" x14ac:dyDescent="0.2">
      <c r="A209" s="4" t="s">
        <v>40</v>
      </c>
      <c r="B209" s="3" t="s">
        <v>41</v>
      </c>
      <c r="C209" s="3"/>
      <c r="D209" s="3"/>
      <c r="E209" s="3"/>
      <c r="F209" s="3"/>
      <c r="G209" s="2" t="s">
        <v>42</v>
      </c>
      <c r="H209" s="1" t="s">
        <v>43</v>
      </c>
      <c r="I209" s="106" t="s">
        <v>44</v>
      </c>
      <c r="J209" s="107" t="s">
        <v>45</v>
      </c>
      <c r="K209" s="108" t="s">
        <v>46</v>
      </c>
      <c r="L209" s="195" t="s">
        <v>87</v>
      </c>
      <c r="M209" s="195"/>
      <c r="N209" s="109" t="s">
        <v>48</v>
      </c>
      <c r="O209" s="109"/>
      <c r="P209" s="142" t="s">
        <v>49</v>
      </c>
      <c r="Q209" s="142"/>
      <c r="R209" s="142"/>
      <c r="S209" s="142"/>
      <c r="T209" s="142"/>
      <c r="U209" s="142"/>
      <c r="V209" s="142"/>
      <c r="W209" s="142"/>
      <c r="X209" s="142"/>
      <c r="Y209" s="122" t="s">
        <v>50</v>
      </c>
      <c r="Z209" s="122"/>
    </row>
    <row r="210" spans="1:26" ht="15" customHeight="1" x14ac:dyDescent="0.2">
      <c r="A210" s="4"/>
      <c r="B210" s="2" t="s">
        <v>51</v>
      </c>
      <c r="C210" s="111" t="s">
        <v>52</v>
      </c>
      <c r="D210" s="111" t="s">
        <v>53</v>
      </c>
      <c r="E210" s="111" t="s">
        <v>54</v>
      </c>
      <c r="F210" s="112" t="s">
        <v>55</v>
      </c>
      <c r="G210" s="2"/>
      <c r="H210" s="1"/>
      <c r="I210" s="106"/>
      <c r="J210" s="107"/>
      <c r="K210" s="108"/>
      <c r="L210" s="113" t="s">
        <v>56</v>
      </c>
      <c r="M210" s="114" t="s">
        <v>57</v>
      </c>
      <c r="N210" s="115" t="s">
        <v>58</v>
      </c>
      <c r="O210" s="116" t="s">
        <v>59</v>
      </c>
      <c r="P210" s="143" t="s">
        <v>186</v>
      </c>
      <c r="Q210" s="143"/>
      <c r="R210" s="143"/>
      <c r="S210" s="143"/>
      <c r="T210" s="144" t="s">
        <v>187</v>
      </c>
      <c r="U210" s="144" t="s">
        <v>188</v>
      </c>
      <c r="V210" s="144" t="s">
        <v>189</v>
      </c>
      <c r="W210" s="144" t="s">
        <v>190</v>
      </c>
      <c r="X210" s="145" t="s">
        <v>191</v>
      </c>
      <c r="Y210" s="146" t="s">
        <v>62</v>
      </c>
      <c r="Z210" s="147" t="s">
        <v>63</v>
      </c>
    </row>
    <row r="211" spans="1:26" ht="80.25" customHeight="1" x14ac:dyDescent="0.2">
      <c r="A211" s="4"/>
      <c r="B211" s="2"/>
      <c r="C211" s="111"/>
      <c r="D211" s="111"/>
      <c r="E211" s="111"/>
      <c r="F211" s="112"/>
      <c r="G211" s="2"/>
      <c r="H211" s="1"/>
      <c r="I211" s="106"/>
      <c r="J211" s="107"/>
      <c r="K211" s="108"/>
      <c r="L211" s="113"/>
      <c r="M211" s="114"/>
      <c r="N211" s="115"/>
      <c r="O211" s="116"/>
      <c r="P211" s="68" t="s">
        <v>192</v>
      </c>
      <c r="Q211" s="69" t="s">
        <v>193</v>
      </c>
      <c r="R211" s="70" t="s">
        <v>194</v>
      </c>
      <c r="S211" s="71" t="s">
        <v>195</v>
      </c>
      <c r="T211" s="144"/>
      <c r="U211" s="144"/>
      <c r="V211" s="144"/>
      <c r="W211" s="144"/>
      <c r="X211" s="145"/>
      <c r="Y211" s="146"/>
      <c r="Z211" s="147"/>
    </row>
    <row r="212" spans="1:26" ht="15" customHeight="1" x14ac:dyDescent="0.2">
      <c r="A212" s="182">
        <v>1</v>
      </c>
      <c r="B212" s="183" t="s">
        <v>413</v>
      </c>
      <c r="C212" s="184" t="s">
        <v>414</v>
      </c>
      <c r="D212" s="184">
        <v>70981752</v>
      </c>
      <c r="E212" s="184">
        <v>150015038</v>
      </c>
      <c r="F212" s="61">
        <v>650014987</v>
      </c>
      <c r="G212" s="162" t="s">
        <v>415</v>
      </c>
      <c r="H212" s="162" t="s">
        <v>67</v>
      </c>
      <c r="I212" s="162" t="s">
        <v>68</v>
      </c>
      <c r="J212" s="162" t="s">
        <v>414</v>
      </c>
      <c r="K212" s="162" t="s">
        <v>415</v>
      </c>
      <c r="L212" s="185">
        <v>6000000</v>
      </c>
      <c r="M212" s="186">
        <f t="shared" ref="M212:M217" si="8">L212/100*70</f>
        <v>4200000</v>
      </c>
      <c r="N212" s="183">
        <v>2022</v>
      </c>
      <c r="O212" s="61">
        <v>2027</v>
      </c>
      <c r="P212" s="187"/>
      <c r="Q212" s="296"/>
      <c r="R212" s="296"/>
      <c r="S212" s="188"/>
      <c r="T212" s="182"/>
      <c r="U212" s="182"/>
      <c r="V212" s="182"/>
      <c r="W212" s="182"/>
      <c r="X212" s="182"/>
      <c r="Y212" s="187" t="s">
        <v>74</v>
      </c>
      <c r="Z212" s="188" t="s">
        <v>70</v>
      </c>
    </row>
    <row r="213" spans="1:26" ht="32" x14ac:dyDescent="0.2">
      <c r="A213" s="189">
        <v>2</v>
      </c>
      <c r="B213" s="183" t="s">
        <v>413</v>
      </c>
      <c r="C213" s="184" t="s">
        <v>414</v>
      </c>
      <c r="D213" s="184">
        <v>70981752</v>
      </c>
      <c r="E213" s="184">
        <v>150015038</v>
      </c>
      <c r="F213" s="61">
        <v>650014987</v>
      </c>
      <c r="G213" s="163" t="s">
        <v>416</v>
      </c>
      <c r="H213" s="162" t="s">
        <v>67</v>
      </c>
      <c r="I213" s="162" t="s">
        <v>68</v>
      </c>
      <c r="J213" s="162" t="s">
        <v>414</v>
      </c>
      <c r="K213" s="163" t="s">
        <v>416</v>
      </c>
      <c r="L213" s="190">
        <v>3000000</v>
      </c>
      <c r="M213" s="186">
        <f t="shared" si="8"/>
        <v>2100000</v>
      </c>
      <c r="N213" s="183">
        <v>2022</v>
      </c>
      <c r="O213" s="61">
        <v>2027</v>
      </c>
      <c r="P213" s="207"/>
      <c r="Q213" s="294" t="s">
        <v>74</v>
      </c>
      <c r="R213" s="294"/>
      <c r="S213" s="208"/>
      <c r="T213" s="189"/>
      <c r="U213" s="189"/>
      <c r="V213" s="189"/>
      <c r="W213" s="189"/>
      <c r="X213" s="189"/>
      <c r="Y213" s="207" t="s">
        <v>74</v>
      </c>
      <c r="Z213" s="208" t="s">
        <v>70</v>
      </c>
    </row>
    <row r="214" spans="1:26" ht="32" x14ac:dyDescent="0.2">
      <c r="A214" s="189">
        <v>3</v>
      </c>
      <c r="B214" s="183" t="s">
        <v>413</v>
      </c>
      <c r="C214" s="184" t="s">
        <v>414</v>
      </c>
      <c r="D214" s="184">
        <v>70981752</v>
      </c>
      <c r="E214" s="184">
        <v>150015038</v>
      </c>
      <c r="F214" s="61">
        <v>650014987</v>
      </c>
      <c r="G214" s="163" t="s">
        <v>417</v>
      </c>
      <c r="H214" s="162" t="s">
        <v>67</v>
      </c>
      <c r="I214" s="162" t="s">
        <v>68</v>
      </c>
      <c r="J214" s="162" t="s">
        <v>414</v>
      </c>
      <c r="K214" s="163" t="s">
        <v>417</v>
      </c>
      <c r="L214" s="190">
        <v>3000000</v>
      </c>
      <c r="M214" s="186">
        <f t="shared" si="8"/>
        <v>2100000</v>
      </c>
      <c r="N214" s="183">
        <v>2022</v>
      </c>
      <c r="O214" s="61">
        <v>2027</v>
      </c>
      <c r="P214" s="207" t="s">
        <v>74</v>
      </c>
      <c r="Q214" s="294" t="s">
        <v>74</v>
      </c>
      <c r="R214" s="294" t="s">
        <v>74</v>
      </c>
      <c r="S214" s="208" t="s">
        <v>74</v>
      </c>
      <c r="T214" s="189"/>
      <c r="U214" s="189"/>
      <c r="V214" s="189"/>
      <c r="W214" s="189"/>
      <c r="X214" s="189"/>
      <c r="Y214" s="207" t="s">
        <v>74</v>
      </c>
      <c r="Z214" s="208" t="s">
        <v>70</v>
      </c>
    </row>
    <row r="215" spans="1:26" ht="32" x14ac:dyDescent="0.2">
      <c r="A215" s="191">
        <v>4</v>
      </c>
      <c r="B215" s="183" t="s">
        <v>413</v>
      </c>
      <c r="C215" s="184" t="s">
        <v>414</v>
      </c>
      <c r="D215" s="184">
        <v>70981752</v>
      </c>
      <c r="E215" s="184">
        <v>150015038</v>
      </c>
      <c r="F215" s="61">
        <v>650014987</v>
      </c>
      <c r="G215" s="164" t="s">
        <v>418</v>
      </c>
      <c r="H215" s="162" t="s">
        <v>67</v>
      </c>
      <c r="I215" s="162" t="s">
        <v>68</v>
      </c>
      <c r="J215" s="162" t="s">
        <v>414</v>
      </c>
      <c r="K215" s="164" t="s">
        <v>418</v>
      </c>
      <c r="L215" s="192">
        <v>15000000</v>
      </c>
      <c r="M215" s="186">
        <f t="shared" si="8"/>
        <v>10500000</v>
      </c>
      <c r="N215" s="183">
        <v>2022</v>
      </c>
      <c r="O215" s="61">
        <v>2027</v>
      </c>
      <c r="P215" s="297"/>
      <c r="Q215" s="298"/>
      <c r="R215" s="298"/>
      <c r="S215" s="299"/>
      <c r="T215" s="191"/>
      <c r="U215" s="191"/>
      <c r="V215" s="191"/>
      <c r="W215" s="191"/>
      <c r="X215" s="191"/>
      <c r="Y215" s="297" t="s">
        <v>74</v>
      </c>
      <c r="Z215" s="299" t="s">
        <v>70</v>
      </c>
    </row>
    <row r="216" spans="1:26" ht="32" x14ac:dyDescent="0.2">
      <c r="A216" s="191">
        <v>5</v>
      </c>
      <c r="B216" s="183" t="s">
        <v>413</v>
      </c>
      <c r="C216" s="184" t="s">
        <v>414</v>
      </c>
      <c r="D216" s="184">
        <v>70981752</v>
      </c>
      <c r="E216" s="184">
        <v>150015038</v>
      </c>
      <c r="F216" s="61">
        <v>650014987</v>
      </c>
      <c r="G216" s="164" t="s">
        <v>419</v>
      </c>
      <c r="H216" s="162" t="s">
        <v>67</v>
      </c>
      <c r="I216" s="162" t="s">
        <v>68</v>
      </c>
      <c r="J216" s="162" t="s">
        <v>414</v>
      </c>
      <c r="K216" s="164" t="s">
        <v>419</v>
      </c>
      <c r="L216" s="192">
        <v>2000000</v>
      </c>
      <c r="M216" s="186">
        <f t="shared" si="8"/>
        <v>1400000</v>
      </c>
      <c r="N216" s="183">
        <v>2022</v>
      </c>
      <c r="O216" s="61">
        <v>2027</v>
      </c>
      <c r="P216" s="297"/>
      <c r="Q216" s="298"/>
      <c r="R216" s="298"/>
      <c r="S216" s="299"/>
      <c r="T216" s="191"/>
      <c r="U216" s="191"/>
      <c r="V216" s="191"/>
      <c r="W216" s="191"/>
      <c r="X216" s="191"/>
      <c r="Y216" s="297" t="s">
        <v>74</v>
      </c>
      <c r="Z216" s="299" t="s">
        <v>70</v>
      </c>
    </row>
    <row r="217" spans="1:26" ht="32" x14ac:dyDescent="0.2">
      <c r="A217" s="193">
        <v>6</v>
      </c>
      <c r="B217" s="183" t="s">
        <v>413</v>
      </c>
      <c r="C217" s="184" t="s">
        <v>414</v>
      </c>
      <c r="D217" s="184">
        <v>70981752</v>
      </c>
      <c r="E217" s="184">
        <v>150015038</v>
      </c>
      <c r="F217" s="61">
        <v>650014987</v>
      </c>
      <c r="G217" s="165" t="s">
        <v>420</v>
      </c>
      <c r="H217" s="162" t="s">
        <v>67</v>
      </c>
      <c r="I217" s="162" t="s">
        <v>68</v>
      </c>
      <c r="J217" s="162" t="s">
        <v>414</v>
      </c>
      <c r="K217" s="165" t="s">
        <v>420</v>
      </c>
      <c r="L217" s="194">
        <v>2000000</v>
      </c>
      <c r="M217" s="186">
        <f t="shared" si="8"/>
        <v>1400000</v>
      </c>
      <c r="N217" s="183">
        <v>2022</v>
      </c>
      <c r="O217" s="61">
        <v>2027</v>
      </c>
      <c r="P217" s="209"/>
      <c r="Q217" s="295"/>
      <c r="R217" s="295"/>
      <c r="S217" s="210"/>
      <c r="T217" s="193"/>
      <c r="U217" s="193"/>
      <c r="V217" s="193"/>
      <c r="W217" s="193"/>
      <c r="X217" s="193"/>
      <c r="Y217" s="209" t="s">
        <v>74</v>
      </c>
      <c r="Z217" s="210" t="s">
        <v>70</v>
      </c>
    </row>
    <row r="218" spans="1:26" x14ac:dyDescent="0.2">
      <c r="A218" s="166"/>
      <c r="B218" s="166"/>
      <c r="C218" s="166"/>
      <c r="D218" s="166"/>
      <c r="E218" s="166"/>
      <c r="F218" s="166"/>
      <c r="G218" s="166"/>
      <c r="H218" s="166"/>
      <c r="I218" s="166"/>
      <c r="J218" s="166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166"/>
      <c r="V218" s="166"/>
      <c r="W218" s="166"/>
      <c r="X218" s="166"/>
      <c r="Y218" s="166"/>
      <c r="Z218" s="166"/>
    </row>
    <row r="219" spans="1:26" ht="29.25" customHeight="1" x14ac:dyDescent="0.2">
      <c r="A219" s="4" t="s">
        <v>40</v>
      </c>
      <c r="B219" s="3" t="s">
        <v>41</v>
      </c>
      <c r="C219" s="3"/>
      <c r="D219" s="3"/>
      <c r="E219" s="3"/>
      <c r="F219" s="3"/>
      <c r="G219" s="2" t="s">
        <v>42</v>
      </c>
      <c r="H219" s="1" t="s">
        <v>43</v>
      </c>
      <c r="I219" s="106" t="s">
        <v>44</v>
      </c>
      <c r="J219" s="107" t="s">
        <v>45</v>
      </c>
      <c r="K219" s="108" t="s">
        <v>46</v>
      </c>
      <c r="L219" s="195" t="s">
        <v>87</v>
      </c>
      <c r="M219" s="195"/>
      <c r="N219" s="109" t="s">
        <v>48</v>
      </c>
      <c r="O219" s="109"/>
      <c r="P219" s="142" t="s">
        <v>49</v>
      </c>
      <c r="Q219" s="142"/>
      <c r="R219" s="142"/>
      <c r="S219" s="142"/>
      <c r="T219" s="142"/>
      <c r="U219" s="142"/>
      <c r="V219" s="142"/>
      <c r="W219" s="142"/>
      <c r="X219" s="142"/>
      <c r="Y219" s="122" t="s">
        <v>50</v>
      </c>
      <c r="Z219" s="122"/>
    </row>
    <row r="220" spans="1:26" ht="15" customHeight="1" x14ac:dyDescent="0.2">
      <c r="A220" s="4"/>
      <c r="B220" s="2" t="s">
        <v>51</v>
      </c>
      <c r="C220" s="111" t="s">
        <v>52</v>
      </c>
      <c r="D220" s="111" t="s">
        <v>53</v>
      </c>
      <c r="E220" s="111" t="s">
        <v>54</v>
      </c>
      <c r="F220" s="112" t="s">
        <v>55</v>
      </c>
      <c r="G220" s="2"/>
      <c r="H220" s="1"/>
      <c r="I220" s="106"/>
      <c r="J220" s="107"/>
      <c r="K220" s="108"/>
      <c r="L220" s="113" t="s">
        <v>56</v>
      </c>
      <c r="M220" s="114" t="s">
        <v>57</v>
      </c>
      <c r="N220" s="115" t="s">
        <v>58</v>
      </c>
      <c r="O220" s="116" t="s">
        <v>59</v>
      </c>
      <c r="P220" s="143" t="s">
        <v>186</v>
      </c>
      <c r="Q220" s="143"/>
      <c r="R220" s="143"/>
      <c r="S220" s="143"/>
      <c r="T220" s="144" t="s">
        <v>187</v>
      </c>
      <c r="U220" s="144" t="s">
        <v>188</v>
      </c>
      <c r="V220" s="144" t="s">
        <v>189</v>
      </c>
      <c r="W220" s="144" t="s">
        <v>190</v>
      </c>
      <c r="X220" s="145" t="s">
        <v>191</v>
      </c>
      <c r="Y220" s="146" t="s">
        <v>62</v>
      </c>
      <c r="Z220" s="147" t="s">
        <v>63</v>
      </c>
    </row>
    <row r="221" spans="1:26" ht="80.25" customHeight="1" x14ac:dyDescent="0.2">
      <c r="A221" s="4"/>
      <c r="B221" s="2"/>
      <c r="C221" s="111"/>
      <c r="D221" s="111"/>
      <c r="E221" s="111"/>
      <c r="F221" s="112"/>
      <c r="G221" s="2"/>
      <c r="H221" s="1"/>
      <c r="I221" s="106"/>
      <c r="J221" s="107"/>
      <c r="K221" s="108"/>
      <c r="L221" s="113"/>
      <c r="M221" s="114"/>
      <c r="N221" s="115"/>
      <c r="O221" s="116"/>
      <c r="P221" s="68" t="s">
        <v>192</v>
      </c>
      <c r="Q221" s="69" t="s">
        <v>193</v>
      </c>
      <c r="R221" s="70" t="s">
        <v>194</v>
      </c>
      <c r="S221" s="71" t="s">
        <v>195</v>
      </c>
      <c r="T221" s="144"/>
      <c r="U221" s="144"/>
      <c r="V221" s="144"/>
      <c r="W221" s="144"/>
      <c r="X221" s="145"/>
      <c r="Y221" s="146"/>
      <c r="Z221" s="147"/>
    </row>
    <row r="222" spans="1:26" ht="15" customHeight="1" x14ac:dyDescent="0.2">
      <c r="A222" s="413">
        <v>1</v>
      </c>
      <c r="B222" s="414" t="s">
        <v>182</v>
      </c>
      <c r="C222" s="415" t="s">
        <v>104</v>
      </c>
      <c r="D222" s="415">
        <v>6071058</v>
      </c>
      <c r="E222" s="415">
        <v>181086573</v>
      </c>
      <c r="F222" s="416">
        <v>691010439</v>
      </c>
      <c r="G222" s="417" t="s">
        <v>421</v>
      </c>
      <c r="H222" s="417" t="s">
        <v>67</v>
      </c>
      <c r="I222" s="417" t="s">
        <v>68</v>
      </c>
      <c r="J222" s="417" t="s">
        <v>184</v>
      </c>
      <c r="K222" s="417" t="s">
        <v>421</v>
      </c>
      <c r="L222" s="418">
        <v>10000000</v>
      </c>
      <c r="M222" s="419">
        <f t="shared" ref="M222:M230" si="9">L222/100*70</f>
        <v>7000000</v>
      </c>
      <c r="N222" s="420">
        <v>2022</v>
      </c>
      <c r="O222" s="416">
        <v>2027</v>
      </c>
      <c r="P222" s="421"/>
      <c r="Q222" s="422" t="s">
        <v>74</v>
      </c>
      <c r="R222" s="422" t="s">
        <v>74</v>
      </c>
      <c r="S222" s="423" t="s">
        <v>74</v>
      </c>
      <c r="T222" s="424" t="s">
        <v>74</v>
      </c>
      <c r="U222" s="424"/>
      <c r="V222" s="424"/>
      <c r="W222" s="424"/>
      <c r="X222" s="424" t="s">
        <v>74</v>
      </c>
      <c r="Y222" s="421" t="s">
        <v>74</v>
      </c>
      <c r="Z222" s="423" t="s">
        <v>70</v>
      </c>
    </row>
    <row r="223" spans="1:26" ht="48" x14ac:dyDescent="0.2">
      <c r="A223" s="413">
        <v>2</v>
      </c>
      <c r="B223" s="414" t="s">
        <v>182</v>
      </c>
      <c r="C223" s="415" t="s">
        <v>104</v>
      </c>
      <c r="D223" s="415">
        <v>6071058</v>
      </c>
      <c r="E223" s="415">
        <v>181086573</v>
      </c>
      <c r="F223" s="416">
        <v>691010439</v>
      </c>
      <c r="G223" s="425" t="s">
        <v>422</v>
      </c>
      <c r="H223" s="417" t="s">
        <v>67</v>
      </c>
      <c r="I223" s="417" t="s">
        <v>68</v>
      </c>
      <c r="J223" s="417" t="s">
        <v>184</v>
      </c>
      <c r="K223" s="425" t="s">
        <v>422</v>
      </c>
      <c r="L223" s="426">
        <v>1500000</v>
      </c>
      <c r="M223" s="419">
        <f t="shared" si="9"/>
        <v>1050000</v>
      </c>
      <c r="N223" s="420">
        <v>2022</v>
      </c>
      <c r="O223" s="416">
        <v>2027</v>
      </c>
      <c r="P223" s="427"/>
      <c r="Q223" s="413"/>
      <c r="R223" s="413" t="s">
        <v>74</v>
      </c>
      <c r="S223" s="428" t="s">
        <v>74</v>
      </c>
      <c r="T223" s="429"/>
      <c r="U223" s="429"/>
      <c r="V223" s="429"/>
      <c r="W223" s="429" t="s">
        <v>74</v>
      </c>
      <c r="X223" s="429" t="s">
        <v>74</v>
      </c>
      <c r="Y223" s="427" t="s">
        <v>74</v>
      </c>
      <c r="Z223" s="428" t="s">
        <v>70</v>
      </c>
    </row>
    <row r="224" spans="1:26" ht="48" x14ac:dyDescent="0.2">
      <c r="A224" s="413">
        <v>3</v>
      </c>
      <c r="B224" s="414" t="s">
        <v>182</v>
      </c>
      <c r="C224" s="415" t="s">
        <v>104</v>
      </c>
      <c r="D224" s="415">
        <v>6071058</v>
      </c>
      <c r="E224" s="415">
        <v>181086573</v>
      </c>
      <c r="F224" s="416">
        <v>691010439</v>
      </c>
      <c r="G224" s="425" t="s">
        <v>423</v>
      </c>
      <c r="H224" s="417" t="s">
        <v>67</v>
      </c>
      <c r="I224" s="417" t="s">
        <v>68</v>
      </c>
      <c r="J224" s="417" t="s">
        <v>184</v>
      </c>
      <c r="K224" s="425" t="s">
        <v>424</v>
      </c>
      <c r="L224" s="426">
        <v>400000</v>
      </c>
      <c r="M224" s="419">
        <f t="shared" si="9"/>
        <v>280000</v>
      </c>
      <c r="N224" s="420">
        <v>2022</v>
      </c>
      <c r="O224" s="416">
        <v>2027</v>
      </c>
      <c r="P224" s="427"/>
      <c r="Q224" s="413"/>
      <c r="R224" s="413"/>
      <c r="S224" s="428"/>
      <c r="T224" s="429" t="s">
        <v>74</v>
      </c>
      <c r="U224" s="429"/>
      <c r="V224" s="429" t="s">
        <v>74</v>
      </c>
      <c r="W224" s="429"/>
      <c r="X224" s="429" t="s">
        <v>74</v>
      </c>
      <c r="Y224" s="427" t="s">
        <v>74</v>
      </c>
      <c r="Z224" s="428" t="s">
        <v>70</v>
      </c>
    </row>
    <row r="225" spans="1:26" ht="48" x14ac:dyDescent="0.2">
      <c r="A225" s="413">
        <v>4</v>
      </c>
      <c r="B225" s="414" t="s">
        <v>182</v>
      </c>
      <c r="C225" s="415" t="s">
        <v>104</v>
      </c>
      <c r="D225" s="415">
        <v>6071058</v>
      </c>
      <c r="E225" s="415">
        <v>181086573</v>
      </c>
      <c r="F225" s="416">
        <v>691010439</v>
      </c>
      <c r="G225" s="425" t="s">
        <v>425</v>
      </c>
      <c r="H225" s="417" t="s">
        <v>67</v>
      </c>
      <c r="I225" s="417" t="s">
        <v>68</v>
      </c>
      <c r="J225" s="417" t="s">
        <v>184</v>
      </c>
      <c r="K225" s="425" t="s">
        <v>425</v>
      </c>
      <c r="L225" s="426">
        <v>150000</v>
      </c>
      <c r="M225" s="419">
        <f t="shared" si="9"/>
        <v>105000</v>
      </c>
      <c r="N225" s="420">
        <v>2022</v>
      </c>
      <c r="O225" s="416">
        <v>2027</v>
      </c>
      <c r="P225" s="427"/>
      <c r="Q225" s="413" t="s">
        <v>74</v>
      </c>
      <c r="R225" s="413" t="s">
        <v>74</v>
      </c>
      <c r="S225" s="428" t="s">
        <v>74</v>
      </c>
      <c r="T225" s="429"/>
      <c r="U225" s="429"/>
      <c r="V225" s="429"/>
      <c r="W225" s="429"/>
      <c r="X225" s="429" t="s">
        <v>74</v>
      </c>
      <c r="Y225" s="427" t="s">
        <v>74</v>
      </c>
      <c r="Z225" s="428" t="s">
        <v>70</v>
      </c>
    </row>
    <row r="226" spans="1:26" ht="48" x14ac:dyDescent="0.2">
      <c r="A226" s="413">
        <v>5</v>
      </c>
      <c r="B226" s="414" t="s">
        <v>182</v>
      </c>
      <c r="C226" s="415" t="s">
        <v>104</v>
      </c>
      <c r="D226" s="415">
        <v>6071058</v>
      </c>
      <c r="E226" s="415">
        <v>181086573</v>
      </c>
      <c r="F226" s="416">
        <v>691010439</v>
      </c>
      <c r="G226" s="425" t="s">
        <v>426</v>
      </c>
      <c r="H226" s="417" t="s">
        <v>67</v>
      </c>
      <c r="I226" s="417" t="s">
        <v>68</v>
      </c>
      <c r="J226" s="417" t="s">
        <v>184</v>
      </c>
      <c r="K226" s="425" t="s">
        <v>426</v>
      </c>
      <c r="L226" s="426">
        <v>1000000</v>
      </c>
      <c r="M226" s="419">
        <f t="shared" si="9"/>
        <v>700000</v>
      </c>
      <c r="N226" s="420">
        <v>2022</v>
      </c>
      <c r="O226" s="416">
        <v>2027</v>
      </c>
      <c r="P226" s="427"/>
      <c r="Q226" s="413"/>
      <c r="R226" s="413"/>
      <c r="S226" s="428"/>
      <c r="T226" s="429" t="s">
        <v>74</v>
      </c>
      <c r="U226" s="429"/>
      <c r="V226" s="429"/>
      <c r="W226" s="429"/>
      <c r="X226" s="429" t="s">
        <v>74</v>
      </c>
      <c r="Y226" s="427" t="s">
        <v>74</v>
      </c>
      <c r="Z226" s="428" t="s">
        <v>70</v>
      </c>
    </row>
    <row r="227" spans="1:26" ht="48" x14ac:dyDescent="0.2">
      <c r="A227" s="413">
        <v>6</v>
      </c>
      <c r="B227" s="414" t="s">
        <v>182</v>
      </c>
      <c r="C227" s="415" t="s">
        <v>104</v>
      </c>
      <c r="D227" s="415">
        <v>6071058</v>
      </c>
      <c r="E227" s="415">
        <v>181086573</v>
      </c>
      <c r="F227" s="416">
        <v>691010439</v>
      </c>
      <c r="G227" s="425" t="s">
        <v>427</v>
      </c>
      <c r="H227" s="417" t="s">
        <v>67</v>
      </c>
      <c r="I227" s="417" t="s">
        <v>68</v>
      </c>
      <c r="J227" s="417" t="s">
        <v>184</v>
      </c>
      <c r="K227" s="425" t="s">
        <v>428</v>
      </c>
      <c r="L227" s="426">
        <v>150000</v>
      </c>
      <c r="M227" s="419">
        <f t="shared" si="9"/>
        <v>105000</v>
      </c>
      <c r="N227" s="420">
        <v>2022</v>
      </c>
      <c r="O227" s="416">
        <v>2027</v>
      </c>
      <c r="P227" s="427"/>
      <c r="Q227" s="413" t="s">
        <v>74</v>
      </c>
      <c r="R227" s="413" t="s">
        <v>74</v>
      </c>
      <c r="S227" s="428"/>
      <c r="T227" s="429"/>
      <c r="U227" s="429"/>
      <c r="V227" s="429" t="s">
        <v>74</v>
      </c>
      <c r="W227" s="429"/>
      <c r="X227" s="429" t="s">
        <v>74</v>
      </c>
      <c r="Y227" s="427" t="s">
        <v>74</v>
      </c>
      <c r="Z227" s="428" t="s">
        <v>70</v>
      </c>
    </row>
    <row r="228" spans="1:26" ht="48" x14ac:dyDescent="0.2">
      <c r="A228" s="413">
        <v>7</v>
      </c>
      <c r="B228" s="414" t="s">
        <v>182</v>
      </c>
      <c r="C228" s="415" t="s">
        <v>104</v>
      </c>
      <c r="D228" s="415">
        <v>6071058</v>
      </c>
      <c r="E228" s="415">
        <v>181086573</v>
      </c>
      <c r="F228" s="416">
        <v>691010439</v>
      </c>
      <c r="G228" s="425" t="s">
        <v>429</v>
      </c>
      <c r="H228" s="417" t="s">
        <v>67</v>
      </c>
      <c r="I228" s="417" t="s">
        <v>68</v>
      </c>
      <c r="J228" s="417" t="s">
        <v>184</v>
      </c>
      <c r="K228" s="425" t="s">
        <v>429</v>
      </c>
      <c r="L228" s="426">
        <v>700000</v>
      </c>
      <c r="M228" s="419">
        <f t="shared" si="9"/>
        <v>490000</v>
      </c>
      <c r="N228" s="420">
        <v>2022</v>
      </c>
      <c r="O228" s="416">
        <v>2027</v>
      </c>
      <c r="P228" s="427" t="s">
        <v>74</v>
      </c>
      <c r="Q228" s="413"/>
      <c r="R228" s="413" t="s">
        <v>74</v>
      </c>
      <c r="S228" s="428" t="s">
        <v>74</v>
      </c>
      <c r="T228" s="429"/>
      <c r="U228" s="429"/>
      <c r="V228" s="429"/>
      <c r="W228" s="429"/>
      <c r="X228" s="429" t="s">
        <v>74</v>
      </c>
      <c r="Y228" s="427" t="s">
        <v>74</v>
      </c>
      <c r="Z228" s="428" t="s">
        <v>70</v>
      </c>
    </row>
    <row r="229" spans="1:26" ht="48" x14ac:dyDescent="0.2">
      <c r="A229" s="413">
        <v>8</v>
      </c>
      <c r="B229" s="414" t="s">
        <v>182</v>
      </c>
      <c r="C229" s="415" t="s">
        <v>104</v>
      </c>
      <c r="D229" s="415">
        <v>6071058</v>
      </c>
      <c r="E229" s="415">
        <v>181086573</v>
      </c>
      <c r="F229" s="416">
        <v>691010439</v>
      </c>
      <c r="G229" s="425" t="s">
        <v>430</v>
      </c>
      <c r="H229" s="417" t="s">
        <v>67</v>
      </c>
      <c r="I229" s="417" t="s">
        <v>68</v>
      </c>
      <c r="J229" s="417" t="s">
        <v>184</v>
      </c>
      <c r="K229" s="425" t="s">
        <v>430</v>
      </c>
      <c r="L229" s="426">
        <v>300000</v>
      </c>
      <c r="M229" s="419">
        <f t="shared" si="9"/>
        <v>210000</v>
      </c>
      <c r="N229" s="420">
        <v>2022</v>
      </c>
      <c r="O229" s="416">
        <v>2027</v>
      </c>
      <c r="P229" s="427"/>
      <c r="Q229" s="413"/>
      <c r="R229" s="413"/>
      <c r="S229" s="428" t="s">
        <v>74</v>
      </c>
      <c r="T229" s="429"/>
      <c r="U229" s="429"/>
      <c r="V229" s="429"/>
      <c r="W229" s="429"/>
      <c r="X229" s="429" t="s">
        <v>74</v>
      </c>
      <c r="Y229" s="427" t="s">
        <v>74</v>
      </c>
      <c r="Z229" s="428" t="s">
        <v>70</v>
      </c>
    </row>
    <row r="230" spans="1:26" ht="64" x14ac:dyDescent="0.2">
      <c r="A230" s="413">
        <v>9</v>
      </c>
      <c r="B230" s="414" t="s">
        <v>182</v>
      </c>
      <c r="C230" s="415" t="s">
        <v>104</v>
      </c>
      <c r="D230" s="415">
        <v>6071058</v>
      </c>
      <c r="E230" s="415">
        <v>181086573</v>
      </c>
      <c r="F230" s="416">
        <v>691010439</v>
      </c>
      <c r="G230" s="425" t="s">
        <v>431</v>
      </c>
      <c r="H230" s="417" t="s">
        <v>67</v>
      </c>
      <c r="I230" s="417" t="s">
        <v>68</v>
      </c>
      <c r="J230" s="417" t="s">
        <v>184</v>
      </c>
      <c r="K230" s="425" t="s">
        <v>432</v>
      </c>
      <c r="L230" s="426">
        <v>700000</v>
      </c>
      <c r="M230" s="419">
        <f t="shared" si="9"/>
        <v>490000</v>
      </c>
      <c r="N230" s="420">
        <v>2022</v>
      </c>
      <c r="O230" s="416">
        <v>2027</v>
      </c>
      <c r="P230" s="427"/>
      <c r="Q230" s="413"/>
      <c r="R230" s="413"/>
      <c r="S230" s="428"/>
      <c r="T230" s="429"/>
      <c r="U230" s="429"/>
      <c r="V230" s="429"/>
      <c r="W230" s="429"/>
      <c r="X230" s="429"/>
      <c r="Y230" s="427" t="s">
        <v>74</v>
      </c>
      <c r="Z230" s="428" t="s">
        <v>70</v>
      </c>
    </row>
    <row r="231" spans="1:26" ht="48" x14ac:dyDescent="0.2">
      <c r="A231" s="413">
        <v>10</v>
      </c>
      <c r="B231" s="414" t="s">
        <v>182</v>
      </c>
      <c r="C231" s="415" t="s">
        <v>104</v>
      </c>
      <c r="D231" s="415">
        <v>6071058</v>
      </c>
      <c r="E231" s="415">
        <v>181086573</v>
      </c>
      <c r="F231" s="416">
        <v>691010439</v>
      </c>
      <c r="G231" s="425" t="s">
        <v>433</v>
      </c>
      <c r="H231" s="417" t="s">
        <v>67</v>
      </c>
      <c r="I231" s="417" t="s">
        <v>68</v>
      </c>
      <c r="J231" s="417" t="s">
        <v>184</v>
      </c>
      <c r="K231" s="425" t="s">
        <v>433</v>
      </c>
      <c r="L231" s="430" t="s">
        <v>434</v>
      </c>
      <c r="M231" s="431" t="s">
        <v>435</v>
      </c>
      <c r="N231" s="420">
        <v>2022</v>
      </c>
      <c r="O231" s="416">
        <v>2027</v>
      </c>
      <c r="P231" s="432"/>
      <c r="Q231" s="433"/>
      <c r="R231" s="433" t="s">
        <v>74</v>
      </c>
      <c r="S231" s="434"/>
      <c r="T231" s="435"/>
      <c r="U231" s="435"/>
      <c r="V231" s="435" t="s">
        <v>74</v>
      </c>
      <c r="W231" s="435"/>
      <c r="X231" s="435" t="s">
        <v>74</v>
      </c>
      <c r="Y231" s="432" t="s">
        <v>74</v>
      </c>
      <c r="Z231" s="434" t="s">
        <v>70</v>
      </c>
    </row>
    <row r="232" spans="1:26" ht="48" x14ac:dyDescent="0.2">
      <c r="A232" s="413">
        <v>11</v>
      </c>
      <c r="B232" s="414" t="s">
        <v>182</v>
      </c>
      <c r="C232" s="415" t="s">
        <v>104</v>
      </c>
      <c r="D232" s="415">
        <v>6071058</v>
      </c>
      <c r="E232" s="415">
        <v>181086573</v>
      </c>
      <c r="F232" s="416">
        <v>691010439</v>
      </c>
      <c r="G232" s="425" t="s">
        <v>436</v>
      </c>
      <c r="H232" s="417" t="s">
        <v>67</v>
      </c>
      <c r="I232" s="417" t="s">
        <v>68</v>
      </c>
      <c r="J232" s="417" t="s">
        <v>184</v>
      </c>
      <c r="K232" s="425" t="s">
        <v>436</v>
      </c>
      <c r="L232" s="436">
        <v>700000</v>
      </c>
      <c r="M232" s="419">
        <v>490000</v>
      </c>
      <c r="N232" s="420">
        <v>2022</v>
      </c>
      <c r="O232" s="416">
        <v>2027</v>
      </c>
      <c r="P232" s="432"/>
      <c r="Q232" s="433"/>
      <c r="R232" s="433"/>
      <c r="S232" s="434"/>
      <c r="T232" s="435"/>
      <c r="U232" s="435"/>
      <c r="V232" s="435"/>
      <c r="W232" s="435"/>
      <c r="X232" s="435"/>
      <c r="Y232" s="432" t="s">
        <v>74</v>
      </c>
      <c r="Z232" s="434" t="s">
        <v>70</v>
      </c>
    </row>
    <row r="233" spans="1:26" ht="48" x14ac:dyDescent="0.2">
      <c r="A233" s="413">
        <v>12</v>
      </c>
      <c r="B233" s="414" t="s">
        <v>182</v>
      </c>
      <c r="C233" s="415" t="s">
        <v>104</v>
      </c>
      <c r="D233" s="415">
        <v>6071058</v>
      </c>
      <c r="E233" s="415">
        <v>181086573</v>
      </c>
      <c r="F233" s="416">
        <v>691010439</v>
      </c>
      <c r="G233" s="425" t="s">
        <v>437</v>
      </c>
      <c r="H233" s="417" t="s">
        <v>67</v>
      </c>
      <c r="I233" s="417" t="s">
        <v>68</v>
      </c>
      <c r="J233" s="417" t="s">
        <v>184</v>
      </c>
      <c r="K233" s="425" t="s">
        <v>437</v>
      </c>
      <c r="L233" s="436">
        <v>1000000</v>
      </c>
      <c r="M233" s="419">
        <v>7000000</v>
      </c>
      <c r="N233" s="420">
        <v>2022</v>
      </c>
      <c r="O233" s="416">
        <v>2027</v>
      </c>
      <c r="P233" s="432"/>
      <c r="Q233" s="433"/>
      <c r="R233" s="433"/>
      <c r="S233" s="434"/>
      <c r="T233" s="435"/>
      <c r="U233" s="435"/>
      <c r="V233" s="435"/>
      <c r="W233" s="435"/>
      <c r="X233" s="435"/>
      <c r="Y233" s="432" t="s">
        <v>74</v>
      </c>
      <c r="Z233" s="434" t="s">
        <v>70</v>
      </c>
    </row>
    <row r="234" spans="1:26" ht="64" x14ac:dyDescent="0.2">
      <c r="A234" s="413">
        <v>13</v>
      </c>
      <c r="B234" s="414" t="s">
        <v>182</v>
      </c>
      <c r="C234" s="415" t="s">
        <v>104</v>
      </c>
      <c r="D234" s="415">
        <v>6071058</v>
      </c>
      <c r="E234" s="415">
        <v>181086573</v>
      </c>
      <c r="F234" s="416">
        <v>691010439</v>
      </c>
      <c r="G234" s="425" t="s">
        <v>438</v>
      </c>
      <c r="H234" s="417" t="s">
        <v>67</v>
      </c>
      <c r="I234" s="417" t="s">
        <v>68</v>
      </c>
      <c r="J234" s="417" t="s">
        <v>184</v>
      </c>
      <c r="K234" s="425" t="s">
        <v>438</v>
      </c>
      <c r="L234" s="436">
        <v>500000</v>
      </c>
      <c r="M234" s="419">
        <f>L234/100*70</f>
        <v>350000</v>
      </c>
      <c r="N234" s="420">
        <v>2022</v>
      </c>
      <c r="O234" s="416">
        <v>2027</v>
      </c>
      <c r="P234" s="432"/>
      <c r="Q234" s="433"/>
      <c r="R234" s="433"/>
      <c r="S234" s="434" t="s">
        <v>74</v>
      </c>
      <c r="T234" s="435" t="s">
        <v>74</v>
      </c>
      <c r="U234" s="435"/>
      <c r="V234" s="435"/>
      <c r="W234" s="435"/>
      <c r="X234" s="435" t="s">
        <v>74</v>
      </c>
      <c r="Y234" s="432" t="s">
        <v>74</v>
      </c>
      <c r="Z234" s="434" t="s">
        <v>70</v>
      </c>
    </row>
    <row r="235" spans="1:26" ht="48" x14ac:dyDescent="0.2">
      <c r="A235" s="437">
        <v>14</v>
      </c>
      <c r="B235" s="414" t="s">
        <v>182</v>
      </c>
      <c r="C235" s="438" t="s">
        <v>104</v>
      </c>
      <c r="D235" s="438">
        <v>6071058</v>
      </c>
      <c r="E235" s="438">
        <v>181086573</v>
      </c>
      <c r="F235" s="439">
        <v>691010439</v>
      </c>
      <c r="G235" s="440" t="s">
        <v>439</v>
      </c>
      <c r="H235" s="438" t="s">
        <v>67</v>
      </c>
      <c r="I235" s="438" t="s">
        <v>68</v>
      </c>
      <c r="J235" s="438" t="s">
        <v>184</v>
      </c>
      <c r="K235" s="440" t="s">
        <v>439</v>
      </c>
      <c r="L235" s="441" t="s">
        <v>440</v>
      </c>
      <c r="M235" s="441" t="s">
        <v>441</v>
      </c>
      <c r="N235" s="438">
        <v>2022</v>
      </c>
      <c r="O235" s="439">
        <v>2027</v>
      </c>
      <c r="P235" s="440"/>
      <c r="Q235" s="440"/>
      <c r="R235" s="440"/>
      <c r="S235" s="440"/>
      <c r="T235" s="440"/>
      <c r="U235" s="440"/>
      <c r="V235" s="440"/>
      <c r="W235" s="440"/>
      <c r="X235" s="440"/>
      <c r="Y235" s="437" t="s">
        <v>74</v>
      </c>
      <c r="Z235" s="437" t="s">
        <v>70</v>
      </c>
    </row>
    <row r="236" spans="1:26" ht="48" x14ac:dyDescent="0.2">
      <c r="A236" s="437">
        <v>15</v>
      </c>
      <c r="B236" s="414" t="s">
        <v>182</v>
      </c>
      <c r="C236" s="438" t="s">
        <v>104</v>
      </c>
      <c r="D236" s="438">
        <v>6071058</v>
      </c>
      <c r="E236" s="438">
        <v>181086573</v>
      </c>
      <c r="F236" s="439">
        <v>691010439</v>
      </c>
      <c r="G236" s="440" t="s">
        <v>442</v>
      </c>
      <c r="H236" s="438" t="s">
        <v>67</v>
      </c>
      <c r="I236" s="438" t="s">
        <v>68</v>
      </c>
      <c r="J236" s="438" t="s">
        <v>184</v>
      </c>
      <c r="K236" s="440" t="s">
        <v>442</v>
      </c>
      <c r="L236" s="441" t="s">
        <v>440</v>
      </c>
      <c r="M236" s="441" t="s">
        <v>441</v>
      </c>
      <c r="N236" s="438">
        <v>2022</v>
      </c>
      <c r="O236" s="439">
        <v>2027</v>
      </c>
      <c r="P236" s="440"/>
      <c r="Q236" s="440"/>
      <c r="R236" s="440"/>
      <c r="S236" s="440"/>
      <c r="T236" s="440"/>
      <c r="U236" s="437" t="s">
        <v>74</v>
      </c>
      <c r="V236" s="440"/>
      <c r="W236" s="440"/>
      <c r="X236" s="440"/>
      <c r="Y236" s="437" t="s">
        <v>74</v>
      </c>
      <c r="Z236" s="437" t="s">
        <v>70</v>
      </c>
    </row>
    <row r="237" spans="1:26" ht="61" x14ac:dyDescent="0.2">
      <c r="A237" s="437">
        <v>16</v>
      </c>
      <c r="B237" s="414" t="s">
        <v>182</v>
      </c>
      <c r="C237" s="438" t="s">
        <v>104</v>
      </c>
      <c r="D237" s="438">
        <v>6071058</v>
      </c>
      <c r="E237" s="438">
        <v>181086573</v>
      </c>
      <c r="F237" s="439">
        <v>691010439</v>
      </c>
      <c r="G237" s="440" t="s">
        <v>443</v>
      </c>
      <c r="H237" s="438" t="s">
        <v>67</v>
      </c>
      <c r="I237" s="438" t="s">
        <v>68</v>
      </c>
      <c r="J237" s="438" t="s">
        <v>184</v>
      </c>
      <c r="K237" s="440" t="s">
        <v>444</v>
      </c>
      <c r="L237" s="441" t="s">
        <v>445</v>
      </c>
      <c r="M237" s="441" t="s">
        <v>446</v>
      </c>
      <c r="N237" s="440">
        <v>2022</v>
      </c>
      <c r="O237" s="440">
        <v>2027</v>
      </c>
      <c r="P237" s="440"/>
      <c r="Q237" s="440"/>
      <c r="R237" s="440"/>
      <c r="S237" s="440"/>
      <c r="T237" s="440"/>
      <c r="U237" s="437" t="s">
        <v>74</v>
      </c>
      <c r="V237" s="440"/>
      <c r="W237" s="437" t="s">
        <v>74</v>
      </c>
      <c r="X237" s="440"/>
      <c r="Y237" s="437" t="s">
        <v>74</v>
      </c>
      <c r="Z237" s="437" t="s">
        <v>70</v>
      </c>
    </row>
    <row r="238" spans="1:26" x14ac:dyDescent="0.2">
      <c r="A238" s="166"/>
      <c r="B238" s="166"/>
      <c r="C238" s="166"/>
      <c r="D238" s="166"/>
      <c r="E238" s="166"/>
      <c r="F238" s="166"/>
      <c r="G238" s="442"/>
      <c r="H238" s="166"/>
      <c r="I238" s="166"/>
      <c r="J238" s="166"/>
      <c r="K238" s="166"/>
      <c r="L238" s="166"/>
      <c r="M238" s="166"/>
      <c r="N238" s="166"/>
      <c r="O238" s="166"/>
      <c r="P238" s="166"/>
      <c r="Q238" s="166"/>
      <c r="R238" s="166"/>
      <c r="S238" s="166"/>
      <c r="T238" s="166"/>
      <c r="U238" s="166"/>
      <c r="V238" s="166"/>
      <c r="W238" s="166"/>
      <c r="X238" s="166"/>
      <c r="Y238" s="166"/>
      <c r="Z238" s="166"/>
    </row>
    <row r="239" spans="1:26" ht="29.25" customHeight="1" x14ac:dyDescent="0.2">
      <c r="A239" s="4" t="s">
        <v>40</v>
      </c>
      <c r="B239" s="3" t="s">
        <v>41</v>
      </c>
      <c r="C239" s="3"/>
      <c r="D239" s="3"/>
      <c r="E239" s="3"/>
      <c r="F239" s="3"/>
      <c r="G239" s="2" t="s">
        <v>42</v>
      </c>
      <c r="H239" s="1" t="s">
        <v>43</v>
      </c>
      <c r="I239" s="106" t="s">
        <v>44</v>
      </c>
      <c r="J239" s="107" t="s">
        <v>45</v>
      </c>
      <c r="K239" s="108" t="s">
        <v>46</v>
      </c>
      <c r="L239" s="195" t="s">
        <v>87</v>
      </c>
      <c r="M239" s="195"/>
      <c r="N239" s="109" t="s">
        <v>48</v>
      </c>
      <c r="O239" s="109"/>
      <c r="P239" s="142" t="s">
        <v>49</v>
      </c>
      <c r="Q239" s="142"/>
      <c r="R239" s="142"/>
      <c r="S239" s="142"/>
      <c r="T239" s="142"/>
      <c r="U239" s="142"/>
      <c r="V239" s="142"/>
      <c r="W239" s="142"/>
      <c r="X239" s="142"/>
      <c r="Y239" s="122" t="s">
        <v>50</v>
      </c>
      <c r="Z239" s="122"/>
    </row>
    <row r="240" spans="1:26" ht="15" customHeight="1" x14ac:dyDescent="0.2">
      <c r="A240" s="4"/>
      <c r="B240" s="2" t="s">
        <v>51</v>
      </c>
      <c r="C240" s="111" t="s">
        <v>52</v>
      </c>
      <c r="D240" s="111" t="s">
        <v>53</v>
      </c>
      <c r="E240" s="111" t="s">
        <v>54</v>
      </c>
      <c r="F240" s="112" t="s">
        <v>55</v>
      </c>
      <c r="G240" s="2"/>
      <c r="H240" s="1"/>
      <c r="I240" s="106"/>
      <c r="J240" s="107"/>
      <c r="K240" s="108"/>
      <c r="L240" s="113" t="s">
        <v>56</v>
      </c>
      <c r="M240" s="114" t="s">
        <v>57</v>
      </c>
      <c r="N240" s="115" t="s">
        <v>58</v>
      </c>
      <c r="O240" s="116" t="s">
        <v>59</v>
      </c>
      <c r="P240" s="143" t="s">
        <v>186</v>
      </c>
      <c r="Q240" s="143"/>
      <c r="R240" s="143"/>
      <c r="S240" s="143"/>
      <c r="T240" s="144" t="s">
        <v>187</v>
      </c>
      <c r="U240" s="144" t="s">
        <v>188</v>
      </c>
      <c r="V240" s="144" t="s">
        <v>189</v>
      </c>
      <c r="W240" s="144" t="s">
        <v>190</v>
      </c>
      <c r="X240" s="145" t="s">
        <v>191</v>
      </c>
      <c r="Y240" s="146" t="s">
        <v>62</v>
      </c>
      <c r="Z240" s="147" t="s">
        <v>63</v>
      </c>
    </row>
    <row r="241" spans="1:26" ht="80.25" customHeight="1" x14ac:dyDescent="0.2">
      <c r="A241" s="4"/>
      <c r="B241" s="2"/>
      <c r="C241" s="111"/>
      <c r="D241" s="111"/>
      <c r="E241" s="111"/>
      <c r="F241" s="112"/>
      <c r="G241" s="2"/>
      <c r="H241" s="1"/>
      <c r="I241" s="106"/>
      <c r="J241" s="107"/>
      <c r="K241" s="108"/>
      <c r="L241" s="113"/>
      <c r="M241" s="114"/>
      <c r="N241" s="115"/>
      <c r="O241" s="116"/>
      <c r="P241" s="68" t="s">
        <v>192</v>
      </c>
      <c r="Q241" s="69" t="s">
        <v>193</v>
      </c>
      <c r="R241" s="70" t="s">
        <v>194</v>
      </c>
      <c r="S241" s="71" t="s">
        <v>195</v>
      </c>
      <c r="T241" s="144"/>
      <c r="U241" s="144"/>
      <c r="V241" s="144"/>
      <c r="W241" s="144"/>
      <c r="X241" s="145"/>
      <c r="Y241" s="146"/>
      <c r="Z241" s="147"/>
    </row>
    <row r="242" spans="1:26" ht="15" customHeight="1" x14ac:dyDescent="0.2">
      <c r="A242" s="182">
        <v>1</v>
      </c>
      <c r="B242" s="183" t="s">
        <v>447</v>
      </c>
      <c r="C242" s="184" t="s">
        <v>448</v>
      </c>
      <c r="D242" s="184">
        <v>70989192</v>
      </c>
      <c r="E242" s="184">
        <v>600061515</v>
      </c>
      <c r="F242" s="61">
        <v>107721601</v>
      </c>
      <c r="G242" s="162" t="s">
        <v>449</v>
      </c>
      <c r="H242" s="162" t="s">
        <v>67</v>
      </c>
      <c r="I242" s="162" t="s">
        <v>68</v>
      </c>
      <c r="J242" s="162" t="s">
        <v>448</v>
      </c>
      <c r="K242" s="162" t="s">
        <v>449</v>
      </c>
      <c r="L242" s="185">
        <v>2000000</v>
      </c>
      <c r="M242" s="186">
        <f>L242/100*70</f>
        <v>1400000</v>
      </c>
      <c r="N242" s="183">
        <v>2022</v>
      </c>
      <c r="O242" s="61">
        <v>2027</v>
      </c>
      <c r="P242" s="187"/>
      <c r="Q242" s="296"/>
      <c r="R242" s="296" t="s">
        <v>74</v>
      </c>
      <c r="S242" s="188"/>
      <c r="T242" s="182"/>
      <c r="U242" s="182"/>
      <c r="V242" s="182"/>
      <c r="W242" s="182" t="s">
        <v>74</v>
      </c>
      <c r="X242" s="182"/>
      <c r="Y242" s="187" t="s">
        <v>74</v>
      </c>
      <c r="Z242" s="188" t="s">
        <v>70</v>
      </c>
    </row>
    <row r="243" spans="1:26" ht="80" x14ac:dyDescent="0.2">
      <c r="A243" s="189">
        <v>2</v>
      </c>
      <c r="B243" s="183" t="s">
        <v>447</v>
      </c>
      <c r="C243" s="184" t="s">
        <v>448</v>
      </c>
      <c r="D243" s="184">
        <v>70989192</v>
      </c>
      <c r="E243" s="184">
        <v>600061515</v>
      </c>
      <c r="F243" s="61">
        <v>107721601</v>
      </c>
      <c r="G243" s="163" t="s">
        <v>450</v>
      </c>
      <c r="H243" s="162" t="s">
        <v>67</v>
      </c>
      <c r="I243" s="162" t="s">
        <v>68</v>
      </c>
      <c r="J243" s="162" t="s">
        <v>448</v>
      </c>
      <c r="K243" s="163" t="s">
        <v>450</v>
      </c>
      <c r="L243" s="190">
        <v>1000000</v>
      </c>
      <c r="M243" s="186">
        <f>L243/100*70</f>
        <v>700000</v>
      </c>
      <c r="N243" s="183">
        <v>2022</v>
      </c>
      <c r="O243" s="61">
        <v>2027</v>
      </c>
      <c r="P243" s="207"/>
      <c r="Q243" s="294"/>
      <c r="R243" s="294"/>
      <c r="S243" s="208"/>
      <c r="T243" s="189"/>
      <c r="U243" s="189"/>
      <c r="V243" s="189"/>
      <c r="W243" s="189"/>
      <c r="X243" s="189"/>
      <c r="Y243" s="207" t="s">
        <v>74</v>
      </c>
      <c r="Z243" s="208" t="s">
        <v>70</v>
      </c>
    </row>
    <row r="244" spans="1:26" ht="80" x14ac:dyDescent="0.2">
      <c r="A244" s="189">
        <v>3</v>
      </c>
      <c r="B244" s="183" t="s">
        <v>447</v>
      </c>
      <c r="C244" s="184" t="s">
        <v>448</v>
      </c>
      <c r="D244" s="184">
        <v>70989192</v>
      </c>
      <c r="E244" s="184">
        <v>600061515</v>
      </c>
      <c r="F244" s="61">
        <v>107721601</v>
      </c>
      <c r="G244" s="163" t="s">
        <v>451</v>
      </c>
      <c r="H244" s="162" t="s">
        <v>67</v>
      </c>
      <c r="I244" s="162" t="s">
        <v>68</v>
      </c>
      <c r="J244" s="162" t="s">
        <v>448</v>
      </c>
      <c r="K244" s="163" t="s">
        <v>451</v>
      </c>
      <c r="L244" s="190">
        <v>1000000</v>
      </c>
      <c r="M244" s="186">
        <f>L244/100*70</f>
        <v>700000</v>
      </c>
      <c r="N244" s="183">
        <v>2022</v>
      </c>
      <c r="O244" s="61">
        <v>2027</v>
      </c>
      <c r="P244" s="207"/>
      <c r="Q244" s="294"/>
      <c r="R244" s="294"/>
      <c r="S244" s="208"/>
      <c r="T244" s="189"/>
      <c r="U244" s="189"/>
      <c r="V244" s="189"/>
      <c r="W244" s="189"/>
      <c r="X244" s="189"/>
      <c r="Y244" s="207" t="s">
        <v>74</v>
      </c>
      <c r="Z244" s="208" t="s">
        <v>70</v>
      </c>
    </row>
    <row r="245" spans="1:26" ht="16" x14ac:dyDescent="0.2">
      <c r="A245" s="193" t="s">
        <v>309</v>
      </c>
      <c r="B245" s="215"/>
      <c r="C245" s="216"/>
      <c r="D245" s="216"/>
      <c r="E245" s="216"/>
      <c r="F245" s="217"/>
      <c r="G245" s="165"/>
      <c r="H245" s="165"/>
      <c r="I245" s="165"/>
      <c r="J245" s="165"/>
      <c r="K245" s="165"/>
      <c r="L245" s="194"/>
      <c r="M245" s="218"/>
      <c r="N245" s="215"/>
      <c r="O245" s="217"/>
      <c r="P245" s="209"/>
      <c r="Q245" s="295"/>
      <c r="R245" s="295"/>
      <c r="S245" s="210"/>
      <c r="T245" s="193"/>
      <c r="U245" s="193"/>
      <c r="V245" s="193"/>
      <c r="W245" s="193"/>
      <c r="X245" s="193"/>
      <c r="Y245" s="209"/>
      <c r="Z245" s="210"/>
    </row>
    <row r="246" spans="1:26" x14ac:dyDescent="0.2">
      <c r="A246" s="166"/>
      <c r="B246" s="166"/>
      <c r="C246" s="166"/>
      <c r="D246" s="166"/>
      <c r="E246" s="166"/>
      <c r="F246" s="166"/>
      <c r="G246" s="166"/>
      <c r="H246" s="166"/>
      <c r="I246" s="166"/>
      <c r="J246" s="166"/>
      <c r="K246" s="166"/>
      <c r="L246" s="166"/>
      <c r="M246" s="166"/>
      <c r="N246" s="166"/>
      <c r="O246" s="166"/>
      <c r="P246" s="166"/>
      <c r="Q246" s="166"/>
      <c r="R246" s="166"/>
      <c r="S246" s="166"/>
      <c r="T246" s="166"/>
      <c r="U246" s="166"/>
      <c r="V246" s="166"/>
      <c r="W246" s="166"/>
      <c r="X246" s="166"/>
      <c r="Y246" s="166"/>
      <c r="Z246" s="166"/>
    </row>
    <row r="247" spans="1:26" ht="29.25" customHeight="1" x14ac:dyDescent="0.2">
      <c r="A247" s="4" t="s">
        <v>40</v>
      </c>
      <c r="B247" s="3" t="s">
        <v>41</v>
      </c>
      <c r="C247" s="3"/>
      <c r="D247" s="3"/>
      <c r="E247" s="3"/>
      <c r="F247" s="3"/>
      <c r="G247" s="2" t="s">
        <v>42</v>
      </c>
      <c r="H247" s="1" t="s">
        <v>43</v>
      </c>
      <c r="I247" s="106" t="s">
        <v>44</v>
      </c>
      <c r="J247" s="107" t="s">
        <v>45</v>
      </c>
      <c r="K247" s="108" t="s">
        <v>46</v>
      </c>
      <c r="L247" s="195" t="s">
        <v>87</v>
      </c>
      <c r="M247" s="195"/>
      <c r="N247" s="109" t="s">
        <v>48</v>
      </c>
      <c r="O247" s="109"/>
      <c r="P247" s="142" t="s">
        <v>49</v>
      </c>
      <c r="Q247" s="142"/>
      <c r="R247" s="142"/>
      <c r="S247" s="142"/>
      <c r="T247" s="142"/>
      <c r="U247" s="142"/>
      <c r="V247" s="142"/>
      <c r="W247" s="142"/>
      <c r="X247" s="142"/>
      <c r="Y247" s="122" t="s">
        <v>50</v>
      </c>
      <c r="Z247" s="122"/>
    </row>
    <row r="248" spans="1:26" ht="15" customHeight="1" x14ac:dyDescent="0.2">
      <c r="A248" s="4"/>
      <c r="B248" s="2" t="s">
        <v>51</v>
      </c>
      <c r="C248" s="111" t="s">
        <v>52</v>
      </c>
      <c r="D248" s="111" t="s">
        <v>53</v>
      </c>
      <c r="E248" s="111" t="s">
        <v>54</v>
      </c>
      <c r="F248" s="112" t="s">
        <v>55</v>
      </c>
      <c r="G248" s="2"/>
      <c r="H248" s="1"/>
      <c r="I248" s="106"/>
      <c r="J248" s="107"/>
      <c r="K248" s="108"/>
      <c r="L248" s="113" t="s">
        <v>56</v>
      </c>
      <c r="M248" s="114" t="s">
        <v>57</v>
      </c>
      <c r="N248" s="115" t="s">
        <v>58</v>
      </c>
      <c r="O248" s="116" t="s">
        <v>59</v>
      </c>
      <c r="P248" s="143" t="s">
        <v>186</v>
      </c>
      <c r="Q248" s="143"/>
      <c r="R248" s="143"/>
      <c r="S248" s="143"/>
      <c r="T248" s="144" t="s">
        <v>187</v>
      </c>
      <c r="U248" s="144" t="s">
        <v>188</v>
      </c>
      <c r="V248" s="144" t="s">
        <v>189</v>
      </c>
      <c r="W248" s="144" t="s">
        <v>190</v>
      </c>
      <c r="X248" s="145" t="s">
        <v>191</v>
      </c>
      <c r="Y248" s="146" t="s">
        <v>62</v>
      </c>
      <c r="Z248" s="147" t="s">
        <v>63</v>
      </c>
    </row>
    <row r="249" spans="1:26" ht="80.25" customHeight="1" x14ac:dyDescent="0.2">
      <c r="A249" s="4"/>
      <c r="B249" s="2"/>
      <c r="C249" s="111"/>
      <c r="D249" s="111"/>
      <c r="E249" s="111"/>
      <c r="F249" s="112"/>
      <c r="G249" s="2"/>
      <c r="H249" s="1"/>
      <c r="I249" s="106"/>
      <c r="J249" s="107"/>
      <c r="K249" s="108"/>
      <c r="L249" s="113"/>
      <c r="M249" s="114"/>
      <c r="N249" s="115"/>
      <c r="O249" s="116"/>
      <c r="P249" s="68" t="s">
        <v>192</v>
      </c>
      <c r="Q249" s="69" t="s">
        <v>193</v>
      </c>
      <c r="R249" s="70" t="s">
        <v>194</v>
      </c>
      <c r="S249" s="71" t="s">
        <v>195</v>
      </c>
      <c r="T249" s="144"/>
      <c r="U249" s="144"/>
      <c r="V249" s="144"/>
      <c r="W249" s="144"/>
      <c r="X249" s="145"/>
      <c r="Y249" s="146"/>
      <c r="Z249" s="147"/>
    </row>
    <row r="250" spans="1:26" ht="15" customHeight="1" x14ac:dyDescent="0.2">
      <c r="A250" s="244">
        <v>1</v>
      </c>
      <c r="B250" s="245" t="s">
        <v>452</v>
      </c>
      <c r="C250" s="246" t="s">
        <v>453</v>
      </c>
      <c r="D250" s="246">
        <v>70992614</v>
      </c>
      <c r="E250" s="443">
        <v>107721627</v>
      </c>
      <c r="F250" s="444">
        <v>600061531</v>
      </c>
      <c r="G250" s="168" t="s">
        <v>454</v>
      </c>
      <c r="H250" s="168" t="s">
        <v>67</v>
      </c>
      <c r="I250" s="168" t="s">
        <v>68</v>
      </c>
      <c r="J250" s="445" t="s">
        <v>453</v>
      </c>
      <c r="K250" s="168" t="s">
        <v>454</v>
      </c>
      <c r="L250" s="446">
        <v>15000000</v>
      </c>
      <c r="M250" s="447">
        <f t="shared" ref="M250:M255" si="10">L250*0.7</f>
        <v>10500000</v>
      </c>
      <c r="N250" s="245">
        <v>2022</v>
      </c>
      <c r="O250" s="448">
        <v>2027</v>
      </c>
      <c r="P250" s="449"/>
      <c r="Q250" s="450"/>
      <c r="R250" s="450"/>
      <c r="S250" s="451"/>
      <c r="T250" s="452"/>
      <c r="U250" s="452"/>
      <c r="V250" s="452"/>
      <c r="W250" s="452"/>
      <c r="X250" s="452"/>
      <c r="Y250" s="449" t="s">
        <v>74</v>
      </c>
      <c r="Z250" s="451" t="s">
        <v>70</v>
      </c>
    </row>
    <row r="251" spans="1:26" ht="80" x14ac:dyDescent="0.2">
      <c r="A251" s="252">
        <v>2</v>
      </c>
      <c r="B251" s="245" t="s">
        <v>452</v>
      </c>
      <c r="C251" s="246" t="s">
        <v>453</v>
      </c>
      <c r="D251" s="246">
        <v>70992614</v>
      </c>
      <c r="E251" s="443">
        <v>107721627</v>
      </c>
      <c r="F251" s="444">
        <v>600061531</v>
      </c>
      <c r="G251" s="169" t="s">
        <v>455</v>
      </c>
      <c r="H251" s="168" t="s">
        <v>67</v>
      </c>
      <c r="I251" s="168" t="s">
        <v>68</v>
      </c>
      <c r="J251" s="445" t="s">
        <v>453</v>
      </c>
      <c r="K251" s="453" t="s">
        <v>455</v>
      </c>
      <c r="L251" s="454">
        <v>4500000</v>
      </c>
      <c r="M251" s="447">
        <f t="shared" si="10"/>
        <v>3150000</v>
      </c>
      <c r="N251" s="245">
        <v>2022</v>
      </c>
      <c r="O251" s="448">
        <v>2027</v>
      </c>
      <c r="P251" s="455"/>
      <c r="Q251" s="456" t="s">
        <v>74</v>
      </c>
      <c r="R251" s="456"/>
      <c r="S251" s="457"/>
      <c r="T251" s="458"/>
      <c r="U251" s="458"/>
      <c r="V251" s="458"/>
      <c r="W251" s="458"/>
      <c r="X251" s="458"/>
      <c r="Y251" s="455" t="s">
        <v>74</v>
      </c>
      <c r="Z251" s="457" t="s">
        <v>70</v>
      </c>
    </row>
    <row r="252" spans="1:26" ht="80" x14ac:dyDescent="0.2">
      <c r="A252" s="459">
        <v>3</v>
      </c>
      <c r="B252" s="229" t="s">
        <v>452</v>
      </c>
      <c r="C252" s="230" t="s">
        <v>453</v>
      </c>
      <c r="D252" s="230">
        <v>70992614</v>
      </c>
      <c r="E252" s="460">
        <v>107721627</v>
      </c>
      <c r="F252" s="461">
        <v>600061531</v>
      </c>
      <c r="G252" s="462" t="s">
        <v>456</v>
      </c>
      <c r="H252" s="167" t="s">
        <v>67</v>
      </c>
      <c r="I252" s="167" t="s">
        <v>68</v>
      </c>
      <c r="J252" s="463" t="s">
        <v>453</v>
      </c>
      <c r="K252" s="464" t="s">
        <v>457</v>
      </c>
      <c r="L252" s="465">
        <f>2000000*1.07</f>
        <v>2140000</v>
      </c>
      <c r="M252" s="466">
        <f t="shared" si="10"/>
        <v>1498000</v>
      </c>
      <c r="N252" s="229">
        <v>2023</v>
      </c>
      <c r="O252" s="467">
        <v>2027</v>
      </c>
      <c r="P252" s="468"/>
      <c r="Q252" s="469"/>
      <c r="R252" s="469"/>
      <c r="S252" s="470"/>
      <c r="T252" s="471"/>
      <c r="U252" s="471"/>
      <c r="V252" s="471"/>
      <c r="W252" s="471" t="s">
        <v>74</v>
      </c>
      <c r="X252" s="471"/>
      <c r="Y252" s="468" t="s">
        <v>74</v>
      </c>
      <c r="Z252" s="470" t="s">
        <v>70</v>
      </c>
    </row>
    <row r="253" spans="1:26" ht="80" x14ac:dyDescent="0.2">
      <c r="A253" s="236">
        <v>4</v>
      </c>
      <c r="B253" s="229" t="s">
        <v>452</v>
      </c>
      <c r="C253" s="230" t="s">
        <v>453</v>
      </c>
      <c r="D253" s="230">
        <v>70992614</v>
      </c>
      <c r="E253" s="460">
        <v>107721627</v>
      </c>
      <c r="F253" s="461">
        <v>600061531</v>
      </c>
      <c r="G253" s="462" t="s">
        <v>458</v>
      </c>
      <c r="H253" s="167" t="s">
        <v>67</v>
      </c>
      <c r="I253" s="167" t="s">
        <v>68</v>
      </c>
      <c r="J253" s="463" t="s">
        <v>453</v>
      </c>
      <c r="K253" s="464" t="s">
        <v>459</v>
      </c>
      <c r="L253" s="465">
        <f>1000000*1.07</f>
        <v>1070000</v>
      </c>
      <c r="M253" s="466">
        <f t="shared" si="10"/>
        <v>749000</v>
      </c>
      <c r="N253" s="229">
        <v>2023</v>
      </c>
      <c r="O253" s="467">
        <v>2027</v>
      </c>
      <c r="P253" s="468"/>
      <c r="Q253" s="469"/>
      <c r="R253" s="469"/>
      <c r="S253" s="470"/>
      <c r="T253" s="471"/>
      <c r="U253" s="471" t="s">
        <v>74</v>
      </c>
      <c r="V253" s="471"/>
      <c r="W253" s="471"/>
      <c r="X253" s="471"/>
      <c r="Y253" s="468" t="s">
        <v>74</v>
      </c>
      <c r="Z253" s="470" t="s">
        <v>70</v>
      </c>
    </row>
    <row r="254" spans="1:26" ht="80" x14ac:dyDescent="0.2">
      <c r="A254" s="236">
        <v>5</v>
      </c>
      <c r="B254" s="229" t="s">
        <v>452</v>
      </c>
      <c r="C254" s="230" t="s">
        <v>453</v>
      </c>
      <c r="D254" s="230">
        <v>70992614</v>
      </c>
      <c r="E254" s="460">
        <v>107721627</v>
      </c>
      <c r="F254" s="461">
        <v>600061531</v>
      </c>
      <c r="G254" s="462" t="s">
        <v>460</v>
      </c>
      <c r="H254" s="167" t="s">
        <v>67</v>
      </c>
      <c r="I254" s="167" t="s">
        <v>68</v>
      </c>
      <c r="J254" s="463" t="s">
        <v>453</v>
      </c>
      <c r="K254" s="464" t="s">
        <v>461</v>
      </c>
      <c r="L254" s="465">
        <f>1500000*1.07</f>
        <v>1605000</v>
      </c>
      <c r="M254" s="466">
        <f t="shared" si="10"/>
        <v>1123500</v>
      </c>
      <c r="N254" s="229">
        <v>2023</v>
      </c>
      <c r="O254" s="467">
        <v>2027</v>
      </c>
      <c r="P254" s="468"/>
      <c r="Q254" s="469"/>
      <c r="R254" s="469" t="s">
        <v>74</v>
      </c>
      <c r="S254" s="470" t="s">
        <v>74</v>
      </c>
      <c r="T254" s="471"/>
      <c r="U254" s="471"/>
      <c r="V254" s="471"/>
      <c r="W254" s="471"/>
      <c r="X254" s="471"/>
      <c r="Y254" s="468" t="s">
        <v>74</v>
      </c>
      <c r="Z254" s="470" t="s">
        <v>70</v>
      </c>
    </row>
    <row r="255" spans="1:26" ht="80" x14ac:dyDescent="0.2">
      <c r="A255" s="236">
        <v>6</v>
      </c>
      <c r="B255" s="229" t="s">
        <v>452</v>
      </c>
      <c r="C255" s="230" t="s">
        <v>453</v>
      </c>
      <c r="D255" s="230">
        <v>70992614</v>
      </c>
      <c r="E255" s="460">
        <v>107721627</v>
      </c>
      <c r="F255" s="461">
        <v>600061531</v>
      </c>
      <c r="G255" s="462" t="s">
        <v>409</v>
      </c>
      <c r="H255" s="167" t="s">
        <v>67</v>
      </c>
      <c r="I255" s="167" t="s">
        <v>68</v>
      </c>
      <c r="J255" s="463" t="s">
        <v>453</v>
      </c>
      <c r="K255" s="464" t="s">
        <v>462</v>
      </c>
      <c r="L255" s="465">
        <f>1500000*1.07</f>
        <v>1605000</v>
      </c>
      <c r="M255" s="466">
        <f t="shared" si="10"/>
        <v>1123500</v>
      </c>
      <c r="N255" s="229">
        <v>2023</v>
      </c>
      <c r="O255" s="467">
        <v>2027</v>
      </c>
      <c r="P255" s="468"/>
      <c r="Q255" s="469"/>
      <c r="R255" s="469"/>
      <c r="S255" s="470"/>
      <c r="T255" s="471"/>
      <c r="U255" s="471"/>
      <c r="V255" s="471" t="s">
        <v>74</v>
      </c>
      <c r="W255" s="471"/>
      <c r="X255" s="471"/>
      <c r="Y255" s="468" t="s">
        <v>74</v>
      </c>
      <c r="Z255" s="470" t="s">
        <v>70</v>
      </c>
    </row>
    <row r="256" spans="1:26" ht="16" x14ac:dyDescent="0.2">
      <c r="A256" s="193" t="s">
        <v>309</v>
      </c>
      <c r="B256" s="215"/>
      <c r="C256" s="216"/>
      <c r="D256" s="216"/>
      <c r="E256" s="216"/>
      <c r="F256" s="217"/>
      <c r="G256" s="165"/>
      <c r="H256" s="165"/>
      <c r="I256" s="165"/>
      <c r="J256" s="165"/>
      <c r="K256" s="165"/>
      <c r="L256" s="194"/>
      <c r="M256" s="218"/>
      <c r="N256" s="215"/>
      <c r="O256" s="217"/>
      <c r="P256" s="209"/>
      <c r="Q256" s="295"/>
      <c r="R256" s="295"/>
      <c r="S256" s="210"/>
      <c r="T256" s="193"/>
      <c r="U256" s="193"/>
      <c r="V256" s="193"/>
      <c r="W256" s="193"/>
      <c r="X256" s="193"/>
      <c r="Y256" s="209"/>
      <c r="Z256" s="210"/>
    </row>
  </sheetData>
  <mergeCells count="533">
    <mergeCell ref="P247:X247"/>
    <mergeCell ref="Y247:Z247"/>
    <mergeCell ref="B248:B249"/>
    <mergeCell ref="C248:C249"/>
    <mergeCell ref="D248:D249"/>
    <mergeCell ref="E248:E249"/>
    <mergeCell ref="F248:F249"/>
    <mergeCell ref="L248:L249"/>
    <mergeCell ref="M248:M249"/>
    <mergeCell ref="N248:N249"/>
    <mergeCell ref="O248:O249"/>
    <mergeCell ref="P248:S248"/>
    <mergeCell ref="T248:T249"/>
    <mergeCell ref="U248:U249"/>
    <mergeCell ref="V248:V249"/>
    <mergeCell ref="W248:W249"/>
    <mergeCell ref="X248:X249"/>
    <mergeCell ref="Y248:Y249"/>
    <mergeCell ref="Z248:Z249"/>
    <mergeCell ref="A247:A249"/>
    <mergeCell ref="B247:F247"/>
    <mergeCell ref="G247:G249"/>
    <mergeCell ref="H247:H249"/>
    <mergeCell ref="I247:I249"/>
    <mergeCell ref="J247:J249"/>
    <mergeCell ref="K247:K249"/>
    <mergeCell ref="L247:M247"/>
    <mergeCell ref="N247:O247"/>
    <mergeCell ref="P239:X239"/>
    <mergeCell ref="Y239:Z239"/>
    <mergeCell ref="B240:B241"/>
    <mergeCell ref="C240:C241"/>
    <mergeCell ref="D240:D241"/>
    <mergeCell ref="E240:E241"/>
    <mergeCell ref="F240:F241"/>
    <mergeCell ref="L240:L241"/>
    <mergeCell ref="M240:M241"/>
    <mergeCell ref="N240:N241"/>
    <mergeCell ref="O240:O241"/>
    <mergeCell ref="P240:S240"/>
    <mergeCell ref="T240:T241"/>
    <mergeCell ref="U240:U241"/>
    <mergeCell ref="V240:V241"/>
    <mergeCell ref="W240:W241"/>
    <mergeCell ref="X240:X241"/>
    <mergeCell ref="Y240:Y241"/>
    <mergeCell ref="Z240:Z241"/>
    <mergeCell ref="A239:A241"/>
    <mergeCell ref="B239:F239"/>
    <mergeCell ref="G239:G241"/>
    <mergeCell ref="H239:H241"/>
    <mergeCell ref="I239:I241"/>
    <mergeCell ref="J239:J241"/>
    <mergeCell ref="K239:K241"/>
    <mergeCell ref="L239:M239"/>
    <mergeCell ref="N239:O239"/>
    <mergeCell ref="P219:X219"/>
    <mergeCell ref="Y219:Z219"/>
    <mergeCell ref="B220:B221"/>
    <mergeCell ref="C220:C221"/>
    <mergeCell ref="D220:D221"/>
    <mergeCell ref="E220:E221"/>
    <mergeCell ref="F220:F221"/>
    <mergeCell ref="L220:L221"/>
    <mergeCell ref="M220:M221"/>
    <mergeCell ref="N220:N221"/>
    <mergeCell ref="O220:O221"/>
    <mergeCell ref="P220:S220"/>
    <mergeCell ref="T220:T221"/>
    <mergeCell ref="U220:U221"/>
    <mergeCell ref="V220:V221"/>
    <mergeCell ref="W220:W221"/>
    <mergeCell ref="X220:X221"/>
    <mergeCell ref="Y220:Y221"/>
    <mergeCell ref="Z220:Z221"/>
    <mergeCell ref="A219:A221"/>
    <mergeCell ref="B219:F219"/>
    <mergeCell ref="G219:G221"/>
    <mergeCell ref="H219:H221"/>
    <mergeCell ref="I219:I221"/>
    <mergeCell ref="J219:J221"/>
    <mergeCell ref="K219:K221"/>
    <mergeCell ref="L219:M219"/>
    <mergeCell ref="N219:O219"/>
    <mergeCell ref="P209:X209"/>
    <mergeCell ref="Y209:Z209"/>
    <mergeCell ref="B210:B211"/>
    <mergeCell ref="C210:C211"/>
    <mergeCell ref="D210:D211"/>
    <mergeCell ref="E210:E211"/>
    <mergeCell ref="F210:F211"/>
    <mergeCell ref="L210:L211"/>
    <mergeCell ref="M210:M211"/>
    <mergeCell ref="N210:N211"/>
    <mergeCell ref="O210:O211"/>
    <mergeCell ref="P210:S210"/>
    <mergeCell ref="T210:T211"/>
    <mergeCell ref="U210:U211"/>
    <mergeCell ref="V210:V211"/>
    <mergeCell ref="W210:W211"/>
    <mergeCell ref="X210:X211"/>
    <mergeCell ref="Y210:Y211"/>
    <mergeCell ref="Z210:Z211"/>
    <mergeCell ref="A209:A211"/>
    <mergeCell ref="B209:F209"/>
    <mergeCell ref="G209:G211"/>
    <mergeCell ref="H209:H211"/>
    <mergeCell ref="I209:I211"/>
    <mergeCell ref="J209:J211"/>
    <mergeCell ref="K209:K211"/>
    <mergeCell ref="L209:M209"/>
    <mergeCell ref="N209:O209"/>
    <mergeCell ref="P194:X194"/>
    <mergeCell ref="Y194:Z194"/>
    <mergeCell ref="B195:B196"/>
    <mergeCell ref="C195:C196"/>
    <mergeCell ref="D195:D196"/>
    <mergeCell ref="E195:E196"/>
    <mergeCell ref="F195:F196"/>
    <mergeCell ref="L195:L196"/>
    <mergeCell ref="M195:M196"/>
    <mergeCell ref="N195:N196"/>
    <mergeCell ref="O195:O196"/>
    <mergeCell ref="P195:S195"/>
    <mergeCell ref="T195:T196"/>
    <mergeCell ref="U195:U196"/>
    <mergeCell ref="V195:V196"/>
    <mergeCell ref="W195:W196"/>
    <mergeCell ref="X195:X196"/>
    <mergeCell ref="Y195:Y196"/>
    <mergeCell ref="Z195:Z196"/>
    <mergeCell ref="A194:A196"/>
    <mergeCell ref="B194:F194"/>
    <mergeCell ref="G194:G196"/>
    <mergeCell ref="H194:H196"/>
    <mergeCell ref="I194:I196"/>
    <mergeCell ref="J194:J196"/>
    <mergeCell ref="K194:K196"/>
    <mergeCell ref="L194:M194"/>
    <mergeCell ref="N194:O194"/>
    <mergeCell ref="P182:X182"/>
    <mergeCell ref="Y182:Z182"/>
    <mergeCell ref="B183:B184"/>
    <mergeCell ref="C183:C184"/>
    <mergeCell ref="D183:D184"/>
    <mergeCell ref="E183:E184"/>
    <mergeCell ref="F183:F184"/>
    <mergeCell ref="L183:L184"/>
    <mergeCell ref="M183:M184"/>
    <mergeCell ref="N183:N184"/>
    <mergeCell ref="O183:O184"/>
    <mergeCell ref="P183:S183"/>
    <mergeCell ref="T183:T184"/>
    <mergeCell ref="U183:U184"/>
    <mergeCell ref="V183:V184"/>
    <mergeCell ref="W183:W184"/>
    <mergeCell ref="X183:X184"/>
    <mergeCell ref="Y183:Y184"/>
    <mergeCell ref="Z183:Z184"/>
    <mergeCell ref="A182:A184"/>
    <mergeCell ref="B182:F182"/>
    <mergeCell ref="G182:G184"/>
    <mergeCell ref="H182:H184"/>
    <mergeCell ref="I182:I184"/>
    <mergeCell ref="J182:J184"/>
    <mergeCell ref="K182:K184"/>
    <mergeCell ref="L182:M182"/>
    <mergeCell ref="N182:O182"/>
    <mergeCell ref="P174:X174"/>
    <mergeCell ref="Y174:Z174"/>
    <mergeCell ref="B175:B176"/>
    <mergeCell ref="C175:C176"/>
    <mergeCell ref="D175:D176"/>
    <mergeCell ref="E175:E176"/>
    <mergeCell ref="F175:F176"/>
    <mergeCell ref="L175:L176"/>
    <mergeCell ref="M175:M176"/>
    <mergeCell ref="N175:N176"/>
    <mergeCell ref="O175:O176"/>
    <mergeCell ref="P175:S175"/>
    <mergeCell ref="T175:T176"/>
    <mergeCell ref="U175:U176"/>
    <mergeCell ref="V175:V176"/>
    <mergeCell ref="W175:W176"/>
    <mergeCell ref="X175:X176"/>
    <mergeCell ref="Y175:Y176"/>
    <mergeCell ref="Z175:Z176"/>
    <mergeCell ref="A174:A176"/>
    <mergeCell ref="B174:F174"/>
    <mergeCell ref="G174:G176"/>
    <mergeCell ref="H174:H176"/>
    <mergeCell ref="I174:I176"/>
    <mergeCell ref="J174:J176"/>
    <mergeCell ref="K174:K176"/>
    <mergeCell ref="L174:M174"/>
    <mergeCell ref="N174:O174"/>
    <mergeCell ref="P166:X166"/>
    <mergeCell ref="Y166:Z166"/>
    <mergeCell ref="B167:B168"/>
    <mergeCell ref="C167:C168"/>
    <mergeCell ref="D167:D168"/>
    <mergeCell ref="E167:E168"/>
    <mergeCell ref="F167:F168"/>
    <mergeCell ref="L167:L168"/>
    <mergeCell ref="M167:M168"/>
    <mergeCell ref="N167:N168"/>
    <mergeCell ref="O167:O168"/>
    <mergeCell ref="P167:S167"/>
    <mergeCell ref="T167:T168"/>
    <mergeCell ref="U167:U168"/>
    <mergeCell ref="V167:V168"/>
    <mergeCell ref="W167:W168"/>
    <mergeCell ref="X167:X168"/>
    <mergeCell ref="Y167:Y168"/>
    <mergeCell ref="Z167:Z168"/>
    <mergeCell ref="A166:A168"/>
    <mergeCell ref="B166:F166"/>
    <mergeCell ref="G166:G168"/>
    <mergeCell ref="H166:H168"/>
    <mergeCell ref="I166:I168"/>
    <mergeCell ref="J166:J168"/>
    <mergeCell ref="K166:K168"/>
    <mergeCell ref="L166:M166"/>
    <mergeCell ref="N166:O166"/>
    <mergeCell ref="P158:X158"/>
    <mergeCell ref="Y158:Z158"/>
    <mergeCell ref="B159:B160"/>
    <mergeCell ref="C159:C160"/>
    <mergeCell ref="D159:D160"/>
    <mergeCell ref="E159:E160"/>
    <mergeCell ref="F159:F160"/>
    <mergeCell ref="L159:L160"/>
    <mergeCell ref="M159:M160"/>
    <mergeCell ref="N159:N160"/>
    <mergeCell ref="O159:O160"/>
    <mergeCell ref="P159:S159"/>
    <mergeCell ref="T159:T160"/>
    <mergeCell ref="U159:U160"/>
    <mergeCell ref="V159:V160"/>
    <mergeCell ref="W159:W160"/>
    <mergeCell ref="X159:X160"/>
    <mergeCell ref="Y159:Y160"/>
    <mergeCell ref="Z159:Z160"/>
    <mergeCell ref="A158:A160"/>
    <mergeCell ref="B158:F158"/>
    <mergeCell ref="G158:G160"/>
    <mergeCell ref="H158:H160"/>
    <mergeCell ref="I158:I160"/>
    <mergeCell ref="J158:J160"/>
    <mergeCell ref="K158:K160"/>
    <mergeCell ref="L158:M158"/>
    <mergeCell ref="N158:O158"/>
    <mergeCell ref="P148:X148"/>
    <mergeCell ref="Y148:Z148"/>
    <mergeCell ref="B149:B150"/>
    <mergeCell ref="C149:C150"/>
    <mergeCell ref="D149:D150"/>
    <mergeCell ref="E149:E150"/>
    <mergeCell ref="F149:F150"/>
    <mergeCell ref="L149:L150"/>
    <mergeCell ref="M149:M150"/>
    <mergeCell ref="N149:N150"/>
    <mergeCell ref="O149:O150"/>
    <mergeCell ref="P149:S149"/>
    <mergeCell ref="T149:T150"/>
    <mergeCell ref="U149:U150"/>
    <mergeCell ref="V149:V150"/>
    <mergeCell ref="W149:W150"/>
    <mergeCell ref="X149:X150"/>
    <mergeCell ref="Y149:Y150"/>
    <mergeCell ref="Z149:Z150"/>
    <mergeCell ref="A148:A150"/>
    <mergeCell ref="B148:F148"/>
    <mergeCell ref="G148:G150"/>
    <mergeCell ref="H148:H150"/>
    <mergeCell ref="I148:I150"/>
    <mergeCell ref="J148:J150"/>
    <mergeCell ref="K148:K150"/>
    <mergeCell ref="L148:M148"/>
    <mergeCell ref="N148:O148"/>
    <mergeCell ref="P141:X141"/>
    <mergeCell ref="Y141:Z141"/>
    <mergeCell ref="B142:B143"/>
    <mergeCell ref="C142:C143"/>
    <mergeCell ref="D142:D143"/>
    <mergeCell ref="E142:E143"/>
    <mergeCell ref="F142:F143"/>
    <mergeCell ref="L142:L143"/>
    <mergeCell ref="M142:M143"/>
    <mergeCell ref="N142:N143"/>
    <mergeCell ref="O142:O143"/>
    <mergeCell ref="P142:S142"/>
    <mergeCell ref="T142:T143"/>
    <mergeCell ref="U142:U143"/>
    <mergeCell ref="V142:V143"/>
    <mergeCell ref="W142:W143"/>
    <mergeCell ref="X142:X143"/>
    <mergeCell ref="Y142:Y143"/>
    <mergeCell ref="Z142:Z143"/>
    <mergeCell ref="A141:A143"/>
    <mergeCell ref="B141:F141"/>
    <mergeCell ref="G141:G143"/>
    <mergeCell ref="H141:H143"/>
    <mergeCell ref="I141:I143"/>
    <mergeCell ref="J141:J143"/>
    <mergeCell ref="K141:K143"/>
    <mergeCell ref="L141:M141"/>
    <mergeCell ref="N141:O141"/>
    <mergeCell ref="P124:X124"/>
    <mergeCell ref="Y124:Z124"/>
    <mergeCell ref="B125:B126"/>
    <mergeCell ref="C125:C126"/>
    <mergeCell ref="D125:D126"/>
    <mergeCell ref="E125:E126"/>
    <mergeCell ref="F125:F126"/>
    <mergeCell ref="L125:L126"/>
    <mergeCell ref="M125:M126"/>
    <mergeCell ref="N125:N126"/>
    <mergeCell ref="O125:O126"/>
    <mergeCell ref="P125:S125"/>
    <mergeCell ref="T125:T126"/>
    <mergeCell ref="U125:U126"/>
    <mergeCell ref="V125:V126"/>
    <mergeCell ref="W125:W126"/>
    <mergeCell ref="X125:X126"/>
    <mergeCell ref="Y125:Y126"/>
    <mergeCell ref="Z125:Z126"/>
    <mergeCell ref="A124:A126"/>
    <mergeCell ref="B124:F124"/>
    <mergeCell ref="G124:G126"/>
    <mergeCell ref="H124:H126"/>
    <mergeCell ref="I124:I126"/>
    <mergeCell ref="J124:J126"/>
    <mergeCell ref="K124:K126"/>
    <mergeCell ref="L124:M124"/>
    <mergeCell ref="N124:O124"/>
    <mergeCell ref="P110:X110"/>
    <mergeCell ref="Y110:Z110"/>
    <mergeCell ref="B111:B112"/>
    <mergeCell ref="C111:C112"/>
    <mergeCell ref="D111:D112"/>
    <mergeCell ref="E111:E112"/>
    <mergeCell ref="F111:F112"/>
    <mergeCell ref="L111:L112"/>
    <mergeCell ref="M111:M112"/>
    <mergeCell ref="N111:N112"/>
    <mergeCell ref="O111:O112"/>
    <mergeCell ref="P111:S111"/>
    <mergeCell ref="T111:T112"/>
    <mergeCell ref="U111:U112"/>
    <mergeCell ref="V111:V112"/>
    <mergeCell ref="W111:W112"/>
    <mergeCell ref="X111:X112"/>
    <mergeCell ref="Y111:Y112"/>
    <mergeCell ref="Z111:Z112"/>
    <mergeCell ref="A110:A112"/>
    <mergeCell ref="B110:F110"/>
    <mergeCell ref="G110:G112"/>
    <mergeCell ref="H110:H112"/>
    <mergeCell ref="I110:I112"/>
    <mergeCell ref="J110:J112"/>
    <mergeCell ref="K110:K112"/>
    <mergeCell ref="L110:M110"/>
    <mergeCell ref="N110:O110"/>
    <mergeCell ref="P96:X96"/>
    <mergeCell ref="Y96:Z96"/>
    <mergeCell ref="B97:B98"/>
    <mergeCell ref="C97:C98"/>
    <mergeCell ref="D97:D98"/>
    <mergeCell ref="E97:E98"/>
    <mergeCell ref="F97:F98"/>
    <mergeCell ref="L97:L98"/>
    <mergeCell ref="M97:M98"/>
    <mergeCell ref="N97:N98"/>
    <mergeCell ref="O97:O98"/>
    <mergeCell ref="P97:S97"/>
    <mergeCell ref="T97:T98"/>
    <mergeCell ref="U97:U98"/>
    <mergeCell ref="V97:V98"/>
    <mergeCell ref="W97:W98"/>
    <mergeCell ref="X97:X98"/>
    <mergeCell ref="Y97:Y98"/>
    <mergeCell ref="Z97:Z98"/>
    <mergeCell ref="A96:A98"/>
    <mergeCell ref="B96:F96"/>
    <mergeCell ref="G96:G98"/>
    <mergeCell ref="H96:H98"/>
    <mergeCell ref="I96:I98"/>
    <mergeCell ref="J96:J98"/>
    <mergeCell ref="K96:K98"/>
    <mergeCell ref="L96:M96"/>
    <mergeCell ref="N96:O96"/>
    <mergeCell ref="P88:X88"/>
    <mergeCell ref="Y88:Z88"/>
    <mergeCell ref="B89:B90"/>
    <mergeCell ref="C89:C90"/>
    <mergeCell ref="D89:D90"/>
    <mergeCell ref="E89:E90"/>
    <mergeCell ref="F89:F90"/>
    <mergeCell ref="L89:L90"/>
    <mergeCell ref="M89:M90"/>
    <mergeCell ref="N89:N90"/>
    <mergeCell ref="O89:O90"/>
    <mergeCell ref="P89:S89"/>
    <mergeCell ref="T89:T90"/>
    <mergeCell ref="U89:U90"/>
    <mergeCell ref="V89:V90"/>
    <mergeCell ref="W89:W90"/>
    <mergeCell ref="X89:X90"/>
    <mergeCell ref="Y89:Y90"/>
    <mergeCell ref="Z89:Z90"/>
    <mergeCell ref="A88:A90"/>
    <mergeCell ref="B88:F88"/>
    <mergeCell ref="G88:G90"/>
    <mergeCell ref="H88:H90"/>
    <mergeCell ref="I88:I90"/>
    <mergeCell ref="J88:J90"/>
    <mergeCell ref="K88:K90"/>
    <mergeCell ref="L88:M88"/>
    <mergeCell ref="N88:O88"/>
    <mergeCell ref="P58:X58"/>
    <mergeCell ref="Y58:Z58"/>
    <mergeCell ref="B59:B60"/>
    <mergeCell ref="C59:C60"/>
    <mergeCell ref="D59:D60"/>
    <mergeCell ref="E59:E60"/>
    <mergeCell ref="F59:F60"/>
    <mergeCell ref="L59:L60"/>
    <mergeCell ref="M59:M60"/>
    <mergeCell ref="N59:N60"/>
    <mergeCell ref="O59:O60"/>
    <mergeCell ref="P59:S59"/>
    <mergeCell ref="T59:T60"/>
    <mergeCell ref="U59:U60"/>
    <mergeCell ref="V59:V60"/>
    <mergeCell ref="W59:W60"/>
    <mergeCell ref="X59:X60"/>
    <mergeCell ref="Y59:Y60"/>
    <mergeCell ref="Z59:Z60"/>
    <mergeCell ref="A58:A60"/>
    <mergeCell ref="B58:F58"/>
    <mergeCell ref="G58:G60"/>
    <mergeCell ref="H58:H60"/>
    <mergeCell ref="I58:I60"/>
    <mergeCell ref="J58:J60"/>
    <mergeCell ref="K58:K60"/>
    <mergeCell ref="L58:M58"/>
    <mergeCell ref="N58:O58"/>
    <mergeCell ref="P24:X24"/>
    <mergeCell ref="Y24:Z24"/>
    <mergeCell ref="B25:B26"/>
    <mergeCell ref="C25:C26"/>
    <mergeCell ref="D25:D26"/>
    <mergeCell ref="E25:E26"/>
    <mergeCell ref="F25:F26"/>
    <mergeCell ref="L25:L26"/>
    <mergeCell ref="M25:M26"/>
    <mergeCell ref="N25:N26"/>
    <mergeCell ref="O25:O26"/>
    <mergeCell ref="P25:S25"/>
    <mergeCell ref="T25:T26"/>
    <mergeCell ref="U25:U26"/>
    <mergeCell ref="V25:V26"/>
    <mergeCell ref="W25:W26"/>
    <mergeCell ref="X25:X26"/>
    <mergeCell ref="Y25:Y26"/>
    <mergeCell ref="Z25:Z26"/>
    <mergeCell ref="A24:A26"/>
    <mergeCell ref="B24:F24"/>
    <mergeCell ref="G24:G26"/>
    <mergeCell ref="H24:H26"/>
    <mergeCell ref="I24:I26"/>
    <mergeCell ref="J24:J26"/>
    <mergeCell ref="K24:K26"/>
    <mergeCell ref="L24:M24"/>
    <mergeCell ref="N24:O24"/>
    <mergeCell ref="O14:O15"/>
    <mergeCell ref="P14:S14"/>
    <mergeCell ref="T14:T15"/>
    <mergeCell ref="U14:U15"/>
    <mergeCell ref="V14:V15"/>
    <mergeCell ref="W14:W15"/>
    <mergeCell ref="X14:X15"/>
    <mergeCell ref="Y14:Y15"/>
    <mergeCell ref="Z14:Z15"/>
    <mergeCell ref="V3:V4"/>
    <mergeCell ref="W3:W4"/>
    <mergeCell ref="X3:X4"/>
    <mergeCell ref="Y3:Y4"/>
    <mergeCell ref="Z3:Z4"/>
    <mergeCell ref="A13:A15"/>
    <mergeCell ref="B13:F13"/>
    <mergeCell ref="G13:G15"/>
    <mergeCell ref="H13:H15"/>
    <mergeCell ref="I13:I15"/>
    <mergeCell ref="J13:J15"/>
    <mergeCell ref="K13:K15"/>
    <mergeCell ref="L13:M13"/>
    <mergeCell ref="N13:O13"/>
    <mergeCell ref="P13:X13"/>
    <mergeCell ref="Y13:Z13"/>
    <mergeCell ref="B14:B15"/>
    <mergeCell ref="C14:C15"/>
    <mergeCell ref="D14:D15"/>
    <mergeCell ref="E14:E15"/>
    <mergeCell ref="F14:F15"/>
    <mergeCell ref="L14:L15"/>
    <mergeCell ref="M14:M15"/>
    <mergeCell ref="N14:N15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P3:S3"/>
    <mergeCell ref="T3:T4"/>
    <mergeCell ref="U3:U4"/>
  </mergeCells>
  <pageMargins left="0.7" right="0.7" top="0.78749999999999998" bottom="0.78749999999999998" header="0.51180555555555496" footer="0.51180555555555496"/>
  <pageSetup paperSize="9" scale="21" firstPageNumber="0" fitToHeight="0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58"/>
  <sheetViews>
    <sheetView tabSelected="1" topLeftCell="B1" zoomScale="75" zoomScaleNormal="75" workbookViewId="0">
      <selection activeCell="E48" sqref="E48"/>
    </sheetView>
  </sheetViews>
  <sheetFormatPr baseColWidth="10" defaultColWidth="8.83203125" defaultRowHeight="15" x14ac:dyDescent="0.2"/>
  <cols>
    <col min="1" max="1" width="0" style="37" hidden="1"/>
    <col min="2" max="2" width="8.83203125" style="170"/>
    <col min="3" max="3" width="22.5" style="170"/>
    <col min="4" max="4" width="21.33203125" style="170"/>
    <col min="5" max="5" width="11.1640625" style="170"/>
    <col min="6" max="6" width="27.6640625" style="170"/>
    <col min="7" max="8" width="16.1640625" style="170"/>
    <col min="9" max="9" width="20.33203125" style="170"/>
    <col min="10" max="10" width="49.5" style="170"/>
    <col min="11" max="11" width="14.6640625" style="170"/>
    <col min="12" max="12" width="15.33203125" style="170"/>
    <col min="13" max="13" width="10.6640625" style="170"/>
    <col min="14" max="14" width="10.33203125" style="170"/>
    <col min="15" max="18" width="13.33203125" style="170"/>
    <col min="19" max="20" width="12.1640625" style="170"/>
    <col min="21" max="1025" width="10.33203125" style="37"/>
  </cols>
  <sheetData>
    <row r="1" spans="1:20" ht="21.75" customHeight="1" x14ac:dyDescent="0.25">
      <c r="A1" s="148" t="s">
        <v>463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0" ht="30" customHeight="1" x14ac:dyDescent="0.2">
      <c r="A2" s="149" t="s">
        <v>464</v>
      </c>
      <c r="B2" s="11" t="s">
        <v>40</v>
      </c>
      <c r="C2" s="150" t="s">
        <v>465</v>
      </c>
      <c r="D2" s="150"/>
      <c r="E2" s="150"/>
      <c r="F2" s="127" t="s">
        <v>42</v>
      </c>
      <c r="G2" s="125" t="s">
        <v>43</v>
      </c>
      <c r="H2" s="8" t="s">
        <v>44</v>
      </c>
      <c r="I2" s="9" t="s">
        <v>45</v>
      </c>
      <c r="J2" s="151" t="s">
        <v>46</v>
      </c>
      <c r="K2" s="173" t="s">
        <v>47</v>
      </c>
      <c r="L2" s="173"/>
      <c r="M2" s="7" t="s">
        <v>48</v>
      </c>
      <c r="N2" s="7"/>
      <c r="O2" s="472" t="s">
        <v>49</v>
      </c>
      <c r="P2" s="472"/>
      <c r="Q2" s="472"/>
      <c r="R2" s="472"/>
      <c r="S2" s="5" t="s">
        <v>50</v>
      </c>
      <c r="T2" s="5"/>
    </row>
    <row r="3" spans="1:20" ht="22.5" customHeight="1" x14ac:dyDescent="0.2">
      <c r="A3" s="149"/>
      <c r="B3" s="11"/>
      <c r="C3" s="152" t="s">
        <v>466</v>
      </c>
      <c r="D3" s="153" t="s">
        <v>467</v>
      </c>
      <c r="E3" s="153" t="s">
        <v>468</v>
      </c>
      <c r="F3" s="127"/>
      <c r="G3" s="125"/>
      <c r="H3" s="8"/>
      <c r="I3" s="9"/>
      <c r="J3" s="151"/>
      <c r="K3" s="133" t="s">
        <v>56</v>
      </c>
      <c r="L3" s="133" t="s">
        <v>57</v>
      </c>
      <c r="M3" s="140" t="s">
        <v>58</v>
      </c>
      <c r="N3" s="141" t="s">
        <v>59</v>
      </c>
      <c r="O3" s="154" t="s">
        <v>186</v>
      </c>
      <c r="P3" s="154"/>
      <c r="Q3" s="154"/>
      <c r="R3" s="154"/>
      <c r="S3" s="140" t="s">
        <v>469</v>
      </c>
      <c r="T3" s="141" t="s">
        <v>63</v>
      </c>
    </row>
    <row r="4" spans="1:20" ht="68.25" customHeight="1" x14ac:dyDescent="0.2">
      <c r="A4" s="149"/>
      <c r="B4" s="11"/>
      <c r="C4" s="152"/>
      <c r="D4" s="153"/>
      <c r="E4" s="153"/>
      <c r="F4" s="127"/>
      <c r="G4" s="125"/>
      <c r="H4" s="8"/>
      <c r="I4" s="9"/>
      <c r="J4" s="151"/>
      <c r="K4" s="133"/>
      <c r="L4" s="133"/>
      <c r="M4" s="140"/>
      <c r="N4" s="141"/>
      <c r="O4" s="97" t="s">
        <v>192</v>
      </c>
      <c r="P4" s="98" t="s">
        <v>193</v>
      </c>
      <c r="Q4" s="99" t="s">
        <v>194</v>
      </c>
      <c r="R4" s="100" t="s">
        <v>470</v>
      </c>
      <c r="S4" s="140"/>
      <c r="T4" s="141"/>
    </row>
    <row r="5" spans="1:20" ht="16" x14ac:dyDescent="0.2">
      <c r="A5" s="37">
        <v>1</v>
      </c>
      <c r="B5" s="182">
        <v>1</v>
      </c>
      <c r="C5" s="183" t="s">
        <v>471</v>
      </c>
      <c r="D5" s="184" t="s">
        <v>146</v>
      </c>
      <c r="E5" s="61">
        <v>71235132</v>
      </c>
      <c r="F5" s="162" t="s">
        <v>79</v>
      </c>
      <c r="G5" s="162" t="s">
        <v>67</v>
      </c>
      <c r="H5" s="162" t="s">
        <v>68</v>
      </c>
      <c r="I5" s="162" t="s">
        <v>146</v>
      </c>
      <c r="J5" s="162" t="s">
        <v>79</v>
      </c>
      <c r="K5" s="473">
        <v>1000000</v>
      </c>
      <c r="L5" s="474">
        <f>K5/100*70</f>
        <v>700000</v>
      </c>
      <c r="M5" s="183">
        <v>2022</v>
      </c>
      <c r="N5" s="61">
        <v>2027</v>
      </c>
      <c r="O5" s="187"/>
      <c r="P5" s="296"/>
      <c r="Q5" s="296"/>
      <c r="R5" s="188"/>
      <c r="S5" s="187" t="s">
        <v>74</v>
      </c>
      <c r="T5" s="188" t="s">
        <v>70</v>
      </c>
    </row>
    <row r="6" spans="1:20" x14ac:dyDescent="0.2">
      <c r="A6" s="37">
        <v>2</v>
      </c>
      <c r="B6" s="189">
        <v>2</v>
      </c>
      <c r="C6" s="211"/>
      <c r="D6" s="212"/>
      <c r="E6" s="213"/>
      <c r="F6" s="163"/>
      <c r="G6" s="163"/>
      <c r="H6" s="163"/>
      <c r="I6" s="163"/>
      <c r="J6" s="163"/>
      <c r="K6" s="475"/>
      <c r="L6" s="476"/>
      <c r="M6" s="211"/>
      <c r="N6" s="213"/>
      <c r="O6" s="207"/>
      <c r="P6" s="294"/>
      <c r="Q6" s="294"/>
      <c r="R6" s="208"/>
      <c r="S6" s="207"/>
      <c r="T6" s="208"/>
    </row>
    <row r="7" spans="1:20" x14ac:dyDescent="0.2">
      <c r="A7" s="37">
        <v>3</v>
      </c>
      <c r="B7" s="189">
        <v>3</v>
      </c>
      <c r="C7" s="211"/>
      <c r="D7" s="212"/>
      <c r="E7" s="213"/>
      <c r="F7" s="163"/>
      <c r="G7" s="163"/>
      <c r="H7" s="163"/>
      <c r="I7" s="163"/>
      <c r="J7" s="163"/>
      <c r="K7" s="475"/>
      <c r="L7" s="476"/>
      <c r="M7" s="211"/>
      <c r="N7" s="213"/>
      <c r="O7" s="207"/>
      <c r="P7" s="294"/>
      <c r="Q7" s="294"/>
      <c r="R7" s="208"/>
      <c r="S7" s="207"/>
      <c r="T7" s="208"/>
    </row>
    <row r="8" spans="1:20" ht="16" x14ac:dyDescent="0.2">
      <c r="B8" s="193" t="s">
        <v>117</v>
      </c>
      <c r="C8" s="215"/>
      <c r="D8" s="216"/>
      <c r="E8" s="217"/>
      <c r="F8" s="165"/>
      <c r="G8" s="165"/>
      <c r="H8" s="165"/>
      <c r="I8" s="165"/>
      <c r="J8" s="165"/>
      <c r="K8" s="477"/>
      <c r="L8" s="478"/>
      <c r="M8" s="215"/>
      <c r="N8" s="217"/>
      <c r="O8" s="209"/>
      <c r="P8" s="295"/>
      <c r="Q8" s="295"/>
      <c r="R8" s="210"/>
      <c r="S8" s="209"/>
      <c r="T8" s="210"/>
    </row>
    <row r="9" spans="1:20" x14ac:dyDescent="0.2">
      <c r="B9" s="479"/>
      <c r="K9" s="480"/>
      <c r="L9" s="480"/>
    </row>
    <row r="10" spans="1:20" ht="30" customHeight="1" x14ac:dyDescent="0.2">
      <c r="A10" s="155" t="s">
        <v>464</v>
      </c>
      <c r="B10" s="4" t="s">
        <v>40</v>
      </c>
      <c r="C10" s="156" t="s">
        <v>465</v>
      </c>
      <c r="D10" s="156"/>
      <c r="E10" s="156"/>
      <c r="F10" s="107" t="s">
        <v>42</v>
      </c>
      <c r="G10" s="1" t="s">
        <v>43</v>
      </c>
      <c r="H10" s="119" t="s">
        <v>44</v>
      </c>
      <c r="I10" s="118" t="s">
        <v>45</v>
      </c>
      <c r="J10" s="157" t="s">
        <v>46</v>
      </c>
      <c r="K10" s="206" t="s">
        <v>47</v>
      </c>
      <c r="L10" s="206"/>
      <c r="M10" s="120" t="s">
        <v>48</v>
      </c>
      <c r="N10" s="120"/>
      <c r="O10" s="481" t="s">
        <v>49</v>
      </c>
      <c r="P10" s="481"/>
      <c r="Q10" s="481"/>
      <c r="R10" s="481"/>
      <c r="S10" s="122" t="s">
        <v>50</v>
      </c>
      <c r="T10" s="122"/>
    </row>
    <row r="11" spans="1:20" ht="22.5" customHeight="1" x14ac:dyDescent="0.2">
      <c r="A11" s="155"/>
      <c r="B11" s="4"/>
      <c r="C11" s="158" t="s">
        <v>466</v>
      </c>
      <c r="D11" s="159" t="s">
        <v>467</v>
      </c>
      <c r="E11" s="159" t="s">
        <v>468</v>
      </c>
      <c r="F11" s="107"/>
      <c r="G11" s="1"/>
      <c r="H11" s="119"/>
      <c r="I11" s="118"/>
      <c r="J11" s="157"/>
      <c r="K11" s="113" t="s">
        <v>56</v>
      </c>
      <c r="L11" s="113" t="s">
        <v>57</v>
      </c>
      <c r="M11" s="146" t="s">
        <v>58</v>
      </c>
      <c r="N11" s="147" t="s">
        <v>59</v>
      </c>
      <c r="O11" s="160" t="s">
        <v>186</v>
      </c>
      <c r="P11" s="160"/>
      <c r="Q11" s="160"/>
      <c r="R11" s="160"/>
      <c r="S11" s="146" t="s">
        <v>469</v>
      </c>
      <c r="T11" s="147" t="s">
        <v>63</v>
      </c>
    </row>
    <row r="12" spans="1:20" ht="68.25" customHeight="1" x14ac:dyDescent="0.2">
      <c r="A12" s="155"/>
      <c r="B12" s="4"/>
      <c r="C12" s="158"/>
      <c r="D12" s="159"/>
      <c r="E12" s="159"/>
      <c r="F12" s="107"/>
      <c r="G12" s="1"/>
      <c r="H12" s="119"/>
      <c r="I12" s="118"/>
      <c r="J12" s="157"/>
      <c r="K12" s="113"/>
      <c r="L12" s="113"/>
      <c r="M12" s="146"/>
      <c r="N12" s="147"/>
      <c r="O12" s="101" t="s">
        <v>192</v>
      </c>
      <c r="P12" s="102" t="s">
        <v>193</v>
      </c>
      <c r="Q12" s="103" t="s">
        <v>194</v>
      </c>
      <c r="R12" s="104" t="s">
        <v>470</v>
      </c>
      <c r="S12" s="146"/>
      <c r="T12" s="147"/>
    </row>
    <row r="13" spans="1:20" ht="32" x14ac:dyDescent="0.2">
      <c r="A13" s="37">
        <v>1</v>
      </c>
      <c r="B13" s="182">
        <v>1</v>
      </c>
      <c r="C13" s="183" t="s">
        <v>472</v>
      </c>
      <c r="D13" s="184" t="s">
        <v>473</v>
      </c>
      <c r="E13" s="61">
        <v>26552361</v>
      </c>
      <c r="F13" s="162" t="s">
        <v>474</v>
      </c>
      <c r="G13" s="162" t="s">
        <v>67</v>
      </c>
      <c r="H13" s="162" t="s">
        <v>68</v>
      </c>
      <c r="I13" s="162" t="s">
        <v>146</v>
      </c>
      <c r="J13" s="162" t="s">
        <v>475</v>
      </c>
      <c r="K13" s="473">
        <v>1000000</v>
      </c>
      <c r="L13" s="474">
        <f t="shared" ref="L13:L18" si="0">K13/100*70</f>
        <v>700000</v>
      </c>
      <c r="M13" s="183">
        <v>2022</v>
      </c>
      <c r="N13" s="61">
        <v>2027</v>
      </c>
      <c r="O13" s="183"/>
      <c r="P13" s="184"/>
      <c r="Q13" s="184"/>
      <c r="R13" s="61"/>
      <c r="S13" s="187" t="s">
        <v>74</v>
      </c>
      <c r="T13" s="188" t="s">
        <v>70</v>
      </c>
    </row>
    <row r="14" spans="1:20" ht="16" x14ac:dyDescent="0.2">
      <c r="A14" s="37">
        <v>2</v>
      </c>
      <c r="B14" s="189">
        <v>2</v>
      </c>
      <c r="C14" s="183" t="s">
        <v>472</v>
      </c>
      <c r="D14" s="184" t="s">
        <v>473</v>
      </c>
      <c r="E14" s="61">
        <v>26552361</v>
      </c>
      <c r="F14" s="163" t="s">
        <v>476</v>
      </c>
      <c r="G14" s="162" t="s">
        <v>67</v>
      </c>
      <c r="H14" s="162" t="s">
        <v>68</v>
      </c>
      <c r="I14" s="162" t="s">
        <v>146</v>
      </c>
      <c r="J14" s="163" t="s">
        <v>477</v>
      </c>
      <c r="K14" s="475">
        <v>500000</v>
      </c>
      <c r="L14" s="474">
        <f t="shared" si="0"/>
        <v>350000</v>
      </c>
      <c r="M14" s="183">
        <v>2022</v>
      </c>
      <c r="N14" s="61">
        <v>2027</v>
      </c>
      <c r="O14" s="211"/>
      <c r="P14" s="212"/>
      <c r="Q14" s="212"/>
      <c r="R14" s="213"/>
      <c r="S14" s="207" t="s">
        <v>74</v>
      </c>
      <c r="T14" s="208" t="s">
        <v>70</v>
      </c>
    </row>
    <row r="15" spans="1:20" ht="32" x14ac:dyDescent="0.2">
      <c r="A15" s="37">
        <v>3</v>
      </c>
      <c r="B15" s="189">
        <v>3</v>
      </c>
      <c r="C15" s="183" t="s">
        <v>472</v>
      </c>
      <c r="D15" s="184" t="s">
        <v>473</v>
      </c>
      <c r="E15" s="61">
        <v>26552361</v>
      </c>
      <c r="F15" s="163" t="s">
        <v>478</v>
      </c>
      <c r="G15" s="162" t="s">
        <v>67</v>
      </c>
      <c r="H15" s="162" t="s">
        <v>68</v>
      </c>
      <c r="I15" s="162" t="s">
        <v>146</v>
      </c>
      <c r="J15" s="163" t="s">
        <v>479</v>
      </c>
      <c r="K15" s="475">
        <v>1500000</v>
      </c>
      <c r="L15" s="474">
        <f t="shared" si="0"/>
        <v>1050000</v>
      </c>
      <c r="M15" s="183">
        <v>2022</v>
      </c>
      <c r="N15" s="61">
        <v>2027</v>
      </c>
      <c r="O15" s="211"/>
      <c r="P15" s="212"/>
      <c r="Q15" s="212"/>
      <c r="R15" s="213"/>
      <c r="S15" s="207" t="s">
        <v>74</v>
      </c>
      <c r="T15" s="208" t="s">
        <v>70</v>
      </c>
    </row>
    <row r="16" spans="1:20" ht="16" x14ac:dyDescent="0.2">
      <c r="B16" s="191">
        <v>4</v>
      </c>
      <c r="C16" s="183" t="s">
        <v>472</v>
      </c>
      <c r="D16" s="184" t="s">
        <v>473</v>
      </c>
      <c r="E16" s="61">
        <v>26552361</v>
      </c>
      <c r="F16" s="164" t="s">
        <v>480</v>
      </c>
      <c r="G16" s="162" t="s">
        <v>67</v>
      </c>
      <c r="H16" s="162" t="s">
        <v>68</v>
      </c>
      <c r="I16" s="162" t="s">
        <v>146</v>
      </c>
      <c r="J16" s="164" t="s">
        <v>481</v>
      </c>
      <c r="K16" s="482">
        <v>1000000</v>
      </c>
      <c r="L16" s="474">
        <f t="shared" si="0"/>
        <v>700000</v>
      </c>
      <c r="M16" s="183">
        <v>2022</v>
      </c>
      <c r="N16" s="61">
        <v>2027</v>
      </c>
      <c r="O16" s="483"/>
      <c r="P16" s="484"/>
      <c r="Q16" s="484"/>
      <c r="R16" s="485"/>
      <c r="S16" s="297" t="s">
        <v>74</v>
      </c>
      <c r="T16" s="299" t="s">
        <v>70</v>
      </c>
    </row>
    <row r="17" spans="1:20" ht="16" x14ac:dyDescent="0.2">
      <c r="B17" s="193">
        <v>5</v>
      </c>
      <c r="C17" s="183" t="s">
        <v>472</v>
      </c>
      <c r="D17" s="184" t="s">
        <v>473</v>
      </c>
      <c r="E17" s="61">
        <v>26552361</v>
      </c>
      <c r="F17" s="165" t="s">
        <v>482</v>
      </c>
      <c r="G17" s="162" t="s">
        <v>67</v>
      </c>
      <c r="H17" s="162" t="s">
        <v>68</v>
      </c>
      <c r="I17" s="162" t="s">
        <v>146</v>
      </c>
      <c r="J17" s="165" t="s">
        <v>482</v>
      </c>
      <c r="K17" s="477">
        <v>500000</v>
      </c>
      <c r="L17" s="474">
        <f t="shared" si="0"/>
        <v>350000</v>
      </c>
      <c r="M17" s="183">
        <v>2022</v>
      </c>
      <c r="N17" s="61">
        <v>2027</v>
      </c>
      <c r="O17" s="215"/>
      <c r="P17" s="216"/>
      <c r="Q17" s="216"/>
      <c r="R17" s="217"/>
      <c r="S17" s="209" t="s">
        <v>74</v>
      </c>
      <c r="T17" s="210" t="s">
        <v>70</v>
      </c>
    </row>
    <row r="18" spans="1:20" ht="16" x14ac:dyDescent="0.2">
      <c r="B18" s="479">
        <v>6</v>
      </c>
      <c r="C18" s="183" t="s">
        <v>472</v>
      </c>
      <c r="D18" s="184" t="s">
        <v>473</v>
      </c>
      <c r="E18" s="61">
        <v>26552361</v>
      </c>
      <c r="F18" s="165" t="s">
        <v>483</v>
      </c>
      <c r="G18" s="162" t="s">
        <v>67</v>
      </c>
      <c r="H18" s="162" t="s">
        <v>68</v>
      </c>
      <c r="I18" s="162" t="s">
        <v>146</v>
      </c>
      <c r="J18" s="165" t="s">
        <v>483</v>
      </c>
      <c r="K18" s="477">
        <v>15000000</v>
      </c>
      <c r="L18" s="474">
        <f t="shared" si="0"/>
        <v>10500000</v>
      </c>
      <c r="M18" s="183">
        <v>2022</v>
      </c>
      <c r="N18" s="61">
        <v>2027</v>
      </c>
      <c r="O18" s="215"/>
      <c r="P18" s="216"/>
      <c r="Q18" s="216"/>
      <c r="R18" s="217"/>
      <c r="S18" s="209" t="s">
        <v>74</v>
      </c>
      <c r="T18" s="210" t="s">
        <v>70</v>
      </c>
    </row>
    <row r="19" spans="1:20" x14ac:dyDescent="0.2">
      <c r="B19" s="479"/>
      <c r="K19" s="480"/>
      <c r="L19" s="480"/>
    </row>
    <row r="20" spans="1:20" ht="30" customHeight="1" x14ac:dyDescent="0.2">
      <c r="A20" s="155" t="s">
        <v>464</v>
      </c>
      <c r="B20" s="4" t="s">
        <v>40</v>
      </c>
      <c r="C20" s="156" t="s">
        <v>465</v>
      </c>
      <c r="D20" s="156"/>
      <c r="E20" s="156"/>
      <c r="F20" s="107" t="s">
        <v>42</v>
      </c>
      <c r="G20" s="1" t="s">
        <v>43</v>
      </c>
      <c r="H20" s="119" t="s">
        <v>44</v>
      </c>
      <c r="I20" s="118" t="s">
        <v>45</v>
      </c>
      <c r="J20" s="157" t="s">
        <v>46</v>
      </c>
      <c r="K20" s="206" t="s">
        <v>47</v>
      </c>
      <c r="L20" s="206"/>
      <c r="M20" s="120" t="s">
        <v>48</v>
      </c>
      <c r="N20" s="120"/>
      <c r="O20" s="481" t="s">
        <v>49</v>
      </c>
      <c r="P20" s="481"/>
      <c r="Q20" s="481"/>
      <c r="R20" s="481"/>
      <c r="S20" s="122" t="s">
        <v>50</v>
      </c>
      <c r="T20" s="122"/>
    </row>
    <row r="21" spans="1:20" ht="22.5" customHeight="1" x14ac:dyDescent="0.2">
      <c r="A21" s="155"/>
      <c r="B21" s="4"/>
      <c r="C21" s="158" t="s">
        <v>466</v>
      </c>
      <c r="D21" s="159" t="s">
        <v>467</v>
      </c>
      <c r="E21" s="159" t="s">
        <v>468</v>
      </c>
      <c r="F21" s="107"/>
      <c r="G21" s="1"/>
      <c r="H21" s="119"/>
      <c r="I21" s="118"/>
      <c r="J21" s="157"/>
      <c r="K21" s="113" t="s">
        <v>56</v>
      </c>
      <c r="L21" s="113" t="s">
        <v>57</v>
      </c>
      <c r="M21" s="146" t="s">
        <v>58</v>
      </c>
      <c r="N21" s="147" t="s">
        <v>59</v>
      </c>
      <c r="O21" s="160" t="s">
        <v>186</v>
      </c>
      <c r="P21" s="160"/>
      <c r="Q21" s="160"/>
      <c r="R21" s="160"/>
      <c r="S21" s="146" t="s">
        <v>469</v>
      </c>
      <c r="T21" s="147" t="s">
        <v>63</v>
      </c>
    </row>
    <row r="22" spans="1:20" ht="68.25" customHeight="1" x14ac:dyDescent="0.2">
      <c r="A22" s="155"/>
      <c r="B22" s="4"/>
      <c r="C22" s="158"/>
      <c r="D22" s="159"/>
      <c r="E22" s="159"/>
      <c r="F22" s="107"/>
      <c r="G22" s="1"/>
      <c r="H22" s="119"/>
      <c r="I22" s="118"/>
      <c r="J22" s="157"/>
      <c r="K22" s="113"/>
      <c r="L22" s="113"/>
      <c r="M22" s="146"/>
      <c r="N22" s="147"/>
      <c r="O22" s="101" t="s">
        <v>192</v>
      </c>
      <c r="P22" s="102" t="s">
        <v>193</v>
      </c>
      <c r="Q22" s="103" t="s">
        <v>194</v>
      </c>
      <c r="R22" s="104" t="s">
        <v>470</v>
      </c>
      <c r="S22" s="146"/>
      <c r="T22" s="147"/>
    </row>
    <row r="23" spans="1:20" ht="32" x14ac:dyDescent="0.2">
      <c r="A23" s="37">
        <v>1</v>
      </c>
      <c r="B23" s="228">
        <v>1</v>
      </c>
      <c r="C23" s="229" t="s">
        <v>484</v>
      </c>
      <c r="D23" s="230" t="s">
        <v>125</v>
      </c>
      <c r="E23" s="231">
        <v>72050918</v>
      </c>
      <c r="F23" s="167" t="s">
        <v>485</v>
      </c>
      <c r="G23" s="167" t="s">
        <v>67</v>
      </c>
      <c r="H23" s="167" t="s">
        <v>68</v>
      </c>
      <c r="I23" s="167" t="s">
        <v>152</v>
      </c>
      <c r="J23" s="167" t="s">
        <v>486</v>
      </c>
      <c r="K23" s="486">
        <f>16000000*1.07</f>
        <v>17120000</v>
      </c>
      <c r="L23" s="487">
        <f>K23/100*70</f>
        <v>11984000</v>
      </c>
      <c r="M23" s="229">
        <v>2023</v>
      </c>
      <c r="N23" s="231">
        <v>2027</v>
      </c>
      <c r="O23" s="234"/>
      <c r="P23" s="488"/>
      <c r="Q23" s="488" t="s">
        <v>74</v>
      </c>
      <c r="R23" s="235" t="s">
        <v>74</v>
      </c>
      <c r="S23" s="234" t="s">
        <v>74</v>
      </c>
      <c r="T23" s="235" t="s">
        <v>70</v>
      </c>
    </row>
    <row r="24" spans="1:20" ht="32" x14ac:dyDescent="0.2">
      <c r="A24" s="37">
        <v>2</v>
      </c>
      <c r="B24" s="228">
        <v>2</v>
      </c>
      <c r="C24" s="229" t="s">
        <v>484</v>
      </c>
      <c r="D24" s="230" t="s">
        <v>125</v>
      </c>
      <c r="E24" s="231">
        <v>72050918</v>
      </c>
      <c r="F24" s="167" t="s">
        <v>487</v>
      </c>
      <c r="G24" s="167" t="s">
        <v>67</v>
      </c>
      <c r="H24" s="167" t="s">
        <v>68</v>
      </c>
      <c r="I24" s="167" t="s">
        <v>125</v>
      </c>
      <c r="J24" s="167" t="s">
        <v>488</v>
      </c>
      <c r="K24" s="486">
        <f>5000000*1.07</f>
        <v>5350000</v>
      </c>
      <c r="L24" s="487">
        <f>K24/100*70</f>
        <v>3745000</v>
      </c>
      <c r="M24" s="229">
        <v>2023</v>
      </c>
      <c r="N24" s="231">
        <v>2027</v>
      </c>
      <c r="O24" s="234"/>
      <c r="P24" s="488"/>
      <c r="Q24" s="488" t="s">
        <v>74</v>
      </c>
      <c r="R24" s="235" t="s">
        <v>74</v>
      </c>
      <c r="S24" s="234" t="s">
        <v>74</v>
      </c>
      <c r="T24" s="235" t="s">
        <v>70</v>
      </c>
    </row>
    <row r="25" spans="1:20" ht="32" x14ac:dyDescent="0.2">
      <c r="A25" s="37">
        <v>3</v>
      </c>
      <c r="B25" s="228">
        <v>3</v>
      </c>
      <c r="C25" s="229" t="s">
        <v>484</v>
      </c>
      <c r="D25" s="230" t="s">
        <v>125</v>
      </c>
      <c r="E25" s="231">
        <v>72050918</v>
      </c>
      <c r="F25" s="167" t="s">
        <v>489</v>
      </c>
      <c r="G25" s="167" t="s">
        <v>67</v>
      </c>
      <c r="H25" s="167" t="s">
        <v>68</v>
      </c>
      <c r="I25" s="167" t="s">
        <v>89</v>
      </c>
      <c r="J25" s="167" t="s">
        <v>488</v>
      </c>
      <c r="K25" s="486">
        <f>5000000*1.07</f>
        <v>5350000</v>
      </c>
      <c r="L25" s="487">
        <f>K25/100*70</f>
        <v>3745000</v>
      </c>
      <c r="M25" s="229">
        <v>2023</v>
      </c>
      <c r="N25" s="231">
        <v>2027</v>
      </c>
      <c r="O25" s="234"/>
      <c r="P25" s="488"/>
      <c r="Q25" s="488" t="s">
        <v>74</v>
      </c>
      <c r="R25" s="235" t="s">
        <v>74</v>
      </c>
      <c r="S25" s="234" t="s">
        <v>74</v>
      </c>
      <c r="T25" s="235" t="s">
        <v>70</v>
      </c>
    </row>
    <row r="26" spans="1:20" ht="16" x14ac:dyDescent="0.2">
      <c r="B26" s="236">
        <v>4</v>
      </c>
      <c r="C26" s="229" t="s">
        <v>484</v>
      </c>
      <c r="D26" s="230" t="s">
        <v>125</v>
      </c>
      <c r="E26" s="231">
        <v>72050918</v>
      </c>
      <c r="F26" s="167" t="s">
        <v>490</v>
      </c>
      <c r="G26" s="167" t="s">
        <v>67</v>
      </c>
      <c r="H26" s="167" t="s">
        <v>68</v>
      </c>
      <c r="I26" s="167" t="s">
        <v>125</v>
      </c>
      <c r="J26" s="167" t="s">
        <v>491</v>
      </c>
      <c r="K26" s="486">
        <f>8000000*1.07</f>
        <v>8560000</v>
      </c>
      <c r="L26" s="487">
        <f>K26/100*70</f>
        <v>5992000</v>
      </c>
      <c r="M26" s="229">
        <v>2023</v>
      </c>
      <c r="N26" s="231">
        <v>2027</v>
      </c>
      <c r="O26" s="234"/>
      <c r="P26" s="488"/>
      <c r="Q26" s="488" t="s">
        <v>74</v>
      </c>
      <c r="R26" s="235" t="s">
        <v>74</v>
      </c>
      <c r="S26" s="234" t="s">
        <v>74</v>
      </c>
      <c r="T26" s="235" t="s">
        <v>70</v>
      </c>
    </row>
    <row r="27" spans="1:20" x14ac:dyDescent="0.2">
      <c r="B27" s="193"/>
      <c r="C27" s="183"/>
      <c r="D27" s="184"/>
      <c r="E27" s="61"/>
      <c r="F27" s="165"/>
      <c r="G27" s="162"/>
      <c r="H27" s="162"/>
      <c r="I27" s="162"/>
      <c r="J27" s="165"/>
      <c r="K27" s="477"/>
      <c r="L27" s="474"/>
      <c r="M27" s="183"/>
      <c r="N27" s="61"/>
      <c r="O27" s="215"/>
      <c r="P27" s="216"/>
      <c r="Q27" s="216"/>
      <c r="R27" s="217"/>
      <c r="S27" s="209"/>
      <c r="T27" s="210"/>
    </row>
    <row r="28" spans="1:20" x14ac:dyDescent="0.2">
      <c r="B28" s="479"/>
      <c r="C28" s="183"/>
      <c r="D28" s="184"/>
      <c r="E28" s="61"/>
      <c r="F28" s="165"/>
      <c r="G28" s="162"/>
      <c r="H28" s="162"/>
      <c r="I28" s="162"/>
      <c r="J28" s="165"/>
      <c r="K28" s="477"/>
      <c r="L28" s="474"/>
      <c r="M28" s="183"/>
      <c r="N28" s="61"/>
      <c r="O28" s="215"/>
      <c r="P28" s="216"/>
      <c r="Q28" s="216"/>
      <c r="R28" s="217"/>
      <c r="S28" s="209"/>
      <c r="T28" s="210"/>
    </row>
    <row r="29" spans="1:20" ht="26.5" customHeight="1" x14ac:dyDescent="0.2">
      <c r="B29" s="4" t="s">
        <v>40</v>
      </c>
      <c r="C29" s="156" t="s">
        <v>465</v>
      </c>
      <c r="D29" s="156"/>
      <c r="E29" s="156"/>
      <c r="F29" s="107" t="s">
        <v>42</v>
      </c>
      <c r="G29" s="1" t="s">
        <v>43</v>
      </c>
      <c r="H29" s="119" t="s">
        <v>44</v>
      </c>
      <c r="I29" s="118" t="s">
        <v>45</v>
      </c>
      <c r="J29" s="157" t="s">
        <v>46</v>
      </c>
      <c r="K29" s="206" t="s">
        <v>47</v>
      </c>
      <c r="L29" s="206"/>
      <c r="M29" s="120" t="s">
        <v>48</v>
      </c>
      <c r="N29" s="120"/>
      <c r="O29" s="481" t="s">
        <v>49</v>
      </c>
      <c r="P29" s="481"/>
      <c r="Q29" s="481"/>
      <c r="R29" s="481"/>
      <c r="S29" s="122" t="s">
        <v>50</v>
      </c>
      <c r="T29" s="122"/>
    </row>
    <row r="30" spans="1:20" ht="13.75" customHeight="1" x14ac:dyDescent="0.2">
      <c r="B30" s="4"/>
      <c r="C30" s="158" t="s">
        <v>466</v>
      </c>
      <c r="D30" s="159" t="s">
        <v>467</v>
      </c>
      <c r="E30" s="159" t="s">
        <v>468</v>
      </c>
      <c r="F30" s="107"/>
      <c r="G30" s="1"/>
      <c r="H30" s="119"/>
      <c r="I30" s="118"/>
      <c r="J30" s="157"/>
      <c r="K30" s="113" t="s">
        <v>56</v>
      </c>
      <c r="L30" s="113" t="s">
        <v>57</v>
      </c>
      <c r="M30" s="146" t="s">
        <v>58</v>
      </c>
      <c r="N30" s="147" t="s">
        <v>59</v>
      </c>
      <c r="O30" s="160" t="s">
        <v>186</v>
      </c>
      <c r="P30" s="160"/>
      <c r="Q30" s="160"/>
      <c r="R30" s="160"/>
      <c r="S30" s="146" t="s">
        <v>469</v>
      </c>
      <c r="T30" s="147" t="s">
        <v>63</v>
      </c>
    </row>
    <row r="31" spans="1:20" ht="30" x14ac:dyDescent="0.2">
      <c r="B31" s="4"/>
      <c r="C31" s="158"/>
      <c r="D31" s="159"/>
      <c r="E31" s="159"/>
      <c r="F31" s="107"/>
      <c r="G31" s="1"/>
      <c r="H31" s="119"/>
      <c r="I31" s="118"/>
      <c r="J31" s="157"/>
      <c r="K31" s="113"/>
      <c r="L31" s="113"/>
      <c r="M31" s="146"/>
      <c r="N31" s="147"/>
      <c r="O31" s="101" t="s">
        <v>192</v>
      </c>
      <c r="P31" s="102" t="s">
        <v>193</v>
      </c>
      <c r="Q31" s="103" t="s">
        <v>194</v>
      </c>
      <c r="R31" s="104" t="s">
        <v>470</v>
      </c>
      <c r="S31" s="146"/>
      <c r="T31" s="147"/>
    </row>
    <row r="32" spans="1:20" ht="32" x14ac:dyDescent="0.2">
      <c r="B32" s="489">
        <v>1</v>
      </c>
      <c r="C32" s="490" t="s">
        <v>492</v>
      </c>
      <c r="D32" s="491" t="s">
        <v>453</v>
      </c>
      <c r="E32" s="491">
        <v>49056972</v>
      </c>
      <c r="F32" s="167" t="s">
        <v>489</v>
      </c>
      <c r="G32" s="167" t="s">
        <v>67</v>
      </c>
      <c r="H32" s="167" t="s">
        <v>68</v>
      </c>
      <c r="I32" s="167" t="s">
        <v>453</v>
      </c>
      <c r="J32" s="167" t="s">
        <v>488</v>
      </c>
      <c r="K32" s="486">
        <f>2000000*1.07</f>
        <v>2140000</v>
      </c>
      <c r="L32" s="487">
        <f>K32/100*70</f>
        <v>1498000</v>
      </c>
      <c r="M32" s="229">
        <v>2023</v>
      </c>
      <c r="N32" s="231">
        <v>2027</v>
      </c>
      <c r="O32" s="234"/>
      <c r="P32" s="488"/>
      <c r="Q32" s="488" t="s">
        <v>74</v>
      </c>
      <c r="R32" s="235" t="s">
        <v>74</v>
      </c>
      <c r="S32" s="234" t="s">
        <v>74</v>
      </c>
      <c r="T32" s="235" t="s">
        <v>70</v>
      </c>
    </row>
    <row r="33" spans="1:12" x14ac:dyDescent="0.2">
      <c r="A33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</row>
    <row r="34" spans="1:12" x14ac:dyDescent="0.2">
      <c r="A34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</row>
    <row r="35" spans="1:12" x14ac:dyDescent="0.2">
      <c r="A35"/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</row>
    <row r="36" spans="1:12" x14ac:dyDescent="0.2">
      <c r="A36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</row>
    <row r="37" spans="1:12" x14ac:dyDescent="0.2">
      <c r="A37" s="37" t="s">
        <v>493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</row>
    <row r="38" spans="1:12" x14ac:dyDescent="0.2">
      <c r="C38" s="166"/>
      <c r="D38" s="166"/>
      <c r="E38" s="166"/>
      <c r="F38" s="166"/>
      <c r="G38" s="166"/>
      <c r="H38" s="166"/>
      <c r="I38" s="166"/>
      <c r="J38" s="166"/>
      <c r="K38" s="166"/>
      <c r="L38" s="166"/>
    </row>
    <row r="39" spans="1:12" ht="16.25" customHeight="1" x14ac:dyDescent="0.2">
      <c r="A39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</row>
    <row r="40" spans="1:12" x14ac:dyDescent="0.2">
      <c r="A40"/>
      <c r="C40" s="166"/>
      <c r="D40" s="166"/>
      <c r="E40" s="166"/>
      <c r="F40" s="166"/>
      <c r="G40" s="166"/>
      <c r="H40" s="166"/>
      <c r="I40" s="166"/>
      <c r="J40" s="166"/>
      <c r="K40" s="166"/>
      <c r="L40" s="166"/>
    </row>
    <row r="41" spans="1:12" x14ac:dyDescent="0.2">
      <c r="A41"/>
      <c r="C41" s="166"/>
      <c r="D41" s="166"/>
      <c r="E41" s="166"/>
      <c r="F41" s="166"/>
      <c r="G41" s="166"/>
      <c r="H41" s="166"/>
      <c r="I41" s="166"/>
      <c r="J41" s="166"/>
      <c r="K41" s="166"/>
      <c r="L41" s="166"/>
    </row>
    <row r="42" spans="1:12" x14ac:dyDescent="0.2">
      <c r="A42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</row>
    <row r="43" spans="1:12" x14ac:dyDescent="0.2">
      <c r="A43"/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</row>
    <row r="44" spans="1:12" x14ac:dyDescent="0.2">
      <c r="A44"/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</row>
    <row r="45" spans="1:12" x14ac:dyDescent="0.2">
      <c r="A45" s="105" t="s">
        <v>494</v>
      </c>
      <c r="B45" s="492"/>
      <c r="C45" s="492"/>
      <c r="D45" s="492"/>
      <c r="E45" s="492"/>
      <c r="F45" s="492"/>
      <c r="G45" s="492"/>
      <c r="H45" s="492"/>
      <c r="I45" s="492"/>
      <c r="J45" s="492"/>
      <c r="K45" s="493"/>
      <c r="L45" s="493"/>
    </row>
    <row r="46" spans="1:12" x14ac:dyDescent="0.2">
      <c r="A46" s="105" t="s">
        <v>495</v>
      </c>
      <c r="B46" s="492"/>
      <c r="C46" s="492"/>
      <c r="D46" s="492"/>
      <c r="E46" s="492"/>
      <c r="F46" s="492"/>
      <c r="G46" s="492"/>
      <c r="H46" s="492"/>
      <c r="I46" s="492"/>
      <c r="J46" s="492"/>
      <c r="K46" s="493"/>
      <c r="L46" s="493"/>
    </row>
    <row r="58" ht="16.25" customHeight="1" x14ac:dyDescent="0.2"/>
  </sheetData>
  <sheetProtection sheet="1" objects="1" scenarios="1" formatCells="0" formatRows="0" insertRows="0" insertHyperlinks="0" sort="0" autoFilter="0" pivotTables="0"/>
  <mergeCells count="88">
    <mergeCell ref="N30:N31"/>
    <mergeCell ref="O30:R30"/>
    <mergeCell ref="S30:S31"/>
    <mergeCell ref="T30:T31"/>
    <mergeCell ref="D30:D31"/>
    <mergeCell ref="E30:E31"/>
    <mergeCell ref="K30:K31"/>
    <mergeCell ref="L30:L31"/>
    <mergeCell ref="M30:M31"/>
    <mergeCell ref="N21:N22"/>
    <mergeCell ref="O21:R21"/>
    <mergeCell ref="S21:S22"/>
    <mergeCell ref="T21:T22"/>
    <mergeCell ref="B29:B31"/>
    <mergeCell ref="C29:E29"/>
    <mergeCell ref="F29:F31"/>
    <mergeCell ref="G29:G31"/>
    <mergeCell ref="H29:H31"/>
    <mergeCell ref="I29:I31"/>
    <mergeCell ref="J29:J31"/>
    <mergeCell ref="K29:L29"/>
    <mergeCell ref="M29:N29"/>
    <mergeCell ref="O29:R29"/>
    <mergeCell ref="S29:T29"/>
    <mergeCell ref="C30:C31"/>
    <mergeCell ref="D21:D22"/>
    <mergeCell ref="E21:E22"/>
    <mergeCell ref="K21:K22"/>
    <mergeCell ref="L21:L22"/>
    <mergeCell ref="M21:M22"/>
    <mergeCell ref="O11:R11"/>
    <mergeCell ref="S11:S12"/>
    <mergeCell ref="T11:T12"/>
    <mergeCell ref="A20:A22"/>
    <mergeCell ref="B20:B22"/>
    <mergeCell ref="C20:E20"/>
    <mergeCell ref="F20:F22"/>
    <mergeCell ref="G20:G22"/>
    <mergeCell ref="H20:H22"/>
    <mergeCell ref="I20:I22"/>
    <mergeCell ref="J20:J22"/>
    <mergeCell ref="K20:L20"/>
    <mergeCell ref="M20:N20"/>
    <mergeCell ref="O20:R20"/>
    <mergeCell ref="S20:T20"/>
    <mergeCell ref="C21:C22"/>
    <mergeCell ref="E11:E12"/>
    <mergeCell ref="K11:K12"/>
    <mergeCell ref="L11:L12"/>
    <mergeCell ref="M11:M12"/>
    <mergeCell ref="N11:N12"/>
    <mergeCell ref="S3:S4"/>
    <mergeCell ref="T3:T4"/>
    <mergeCell ref="A10:A12"/>
    <mergeCell ref="B10:B12"/>
    <mergeCell ref="C10:E10"/>
    <mergeCell ref="F10:F12"/>
    <mergeCell ref="G10:G12"/>
    <mergeCell ref="H10:H12"/>
    <mergeCell ref="I10:I12"/>
    <mergeCell ref="J10:J12"/>
    <mergeCell ref="K10:L10"/>
    <mergeCell ref="M10:N10"/>
    <mergeCell ref="O10:R10"/>
    <mergeCell ref="S10:T10"/>
    <mergeCell ref="C11:C12"/>
    <mergeCell ref="D11:D12"/>
    <mergeCell ref="K3:K4"/>
    <mergeCell ref="L3:L4"/>
    <mergeCell ref="M3:M4"/>
    <mergeCell ref="N3:N4"/>
    <mergeCell ref="O3:R3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M2:N2"/>
    <mergeCell ref="O2:R2"/>
    <mergeCell ref="S2:T2"/>
    <mergeCell ref="C3:C4"/>
    <mergeCell ref="D3:D4"/>
    <mergeCell ref="E3:E4"/>
  </mergeCells>
  <pageMargins left="0.7" right="0.7" top="0.78749999999999998" bottom="0.78749999999999998" header="0.51180555555555496" footer="0.51180555555555496"/>
  <pageSetup paperSize="9" scale="25" firstPageNumber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Jakub Černý</cp:lastModifiedBy>
  <cp:revision>14</cp:revision>
  <cp:lastPrinted>2024-01-31T14:31:27Z</cp:lastPrinted>
  <dcterms:created xsi:type="dcterms:W3CDTF">2020-07-22T07:46:04Z</dcterms:created>
  <dcterms:modified xsi:type="dcterms:W3CDTF">2024-01-31T14:31:31Z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Ministerstvo školství, mládeže a tělovýchovy</vt:lpwstr>
  </property>
  <property fmtid="{D5CDD505-2E9C-101B-9397-08002B2CF9AE}" pid="4" name="ContentTypeId">
    <vt:lpwstr>0x010100810CA98376D84445B27235C23C5DAEEA</vt:lpwstr>
  </property>
  <property fmtid="{D5CDD505-2E9C-101B-9397-08002B2CF9AE}" pid="5" name="DocSecurity">
    <vt:i4>0</vt:i4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  <property fmtid="{D5CDD505-2E9C-101B-9397-08002B2CF9AE}" pid="10" name="_dlc_DocIdItemGuid">
    <vt:lpwstr>67cb6407-7dbd-4381-91f1-68d114aebd57</vt:lpwstr>
  </property>
</Properties>
</file>