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1DF05ABE-3CB3-4642-BA07-599D7B8F515D}" xr6:coauthVersionLast="47" xr6:coauthVersionMax="47" xr10:uidLastSave="{00000000-0000-0000-0000-000000000000}"/>
  <bookViews>
    <workbookView xWindow="-110" yWindow="-110" windowWidth="19420" windowHeight="10420" tabRatio="761" xr2:uid="{00000000-000D-0000-FFFF-FFFF00000000}"/>
  </bookViews>
  <sheets>
    <sheet name="Silnice_II_tridy" sheetId="18" r:id="rId1"/>
    <sheet name="IZS_ZZS" sheetId="29" r:id="rId2"/>
    <sheet name="SŠ-VOŠ-Konzervatoře" sheetId="26" r:id="rId3"/>
    <sheet name="Specialni skoly" sheetId="27" r:id="rId4"/>
    <sheet name="Deinstitucionalizace" sheetId="28" r:id="rId5"/>
  </sheets>
  <definedNames>
    <definedName name="_xlnm._FilterDatabase" localSheetId="3" hidden="1">'Specialni skoly'!$B$5:$R$30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9" l="1"/>
  <c r="G5" i="29"/>
  <c r="G6" i="29"/>
  <c r="G7" i="29"/>
  <c r="F8" i="29"/>
  <c r="G8" i="29"/>
  <c r="G6" i="28" l="1"/>
  <c r="F6" i="28"/>
  <c r="L28" i="27" l="1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K19" i="26" l="1"/>
  <c r="L16" i="26"/>
  <c r="L14" i="26"/>
  <c r="L11" i="26"/>
  <c r="L9" i="26"/>
  <c r="L5" i="26"/>
  <c r="L19" i="26" s="1"/>
  <c r="F11" i="18" l="1"/>
  <c r="G10" i="18"/>
  <c r="G9" i="18"/>
  <c r="G8" i="18"/>
  <c r="G7" i="18"/>
  <c r="G6" i="18"/>
  <c r="G5" i="18"/>
  <c r="G4" i="18"/>
  <c r="G11" i="18" l="1"/>
</calcChain>
</file>

<file path=xl/sharedStrings.xml><?xml version="1.0" encoding="utf-8"?>
<sst xmlns="http://schemas.openxmlformats.org/spreadsheetml/2006/main" count="598" uniqueCount="347">
  <si>
    <t>Silnice II. třídy</t>
  </si>
  <si>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</si>
  <si>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</si>
  <si>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</si>
  <si>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</si>
  <si>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</si>
  <si>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</si>
  <si>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</si>
  <si>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začátek</t>
  </si>
  <si>
    <t>konec</t>
  </si>
  <si>
    <t xml:space="preserve">celkové výdaje projektu 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</si>
  <si>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</si>
  <si>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</si>
  <si>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</si>
  <si>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</si>
  <si>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</si>
  <si>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Integrovaný záchranný systém - zdravotní služby</t>
  </si>
  <si>
    <t>Stručný obsah projektu</t>
  </si>
  <si>
    <t xml:space="preserve">Žadatel </t>
  </si>
  <si>
    <t>Adresa žadatele, kontaktní údaje žadatele</t>
  </si>
  <si>
    <t>vydané stavební povolení ano/ne/nerelevantní</t>
  </si>
  <si>
    <t>Žadatel</t>
  </si>
  <si>
    <t>Identifikace organizace (školy či školského zařízení)</t>
  </si>
  <si>
    <t>Obec realizace</t>
  </si>
  <si>
    <t>Stručný popis investic projektu</t>
  </si>
  <si>
    <t>Zřizovatel (název, IČ)</t>
  </si>
  <si>
    <t>IČ školy či školského zařízení</t>
  </si>
  <si>
    <t>IZO</t>
  </si>
  <si>
    <t>REDIZO</t>
  </si>
  <si>
    <t>celkové výdaje projektu</t>
  </si>
  <si>
    <t>s vazbou na podporovanou oblast IROP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</si>
  <si>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</si>
  <si>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</si>
  <si>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7) Vnitřní/venkovní zázemí pro komunitní aktivity vedoucí k sociální inkluzi bude možné v IROP realizovat pouze jakou součást projektu s dalšími aktivitami, nikoliv jako samostatný projekt.</t>
  </si>
  <si>
    <t xml:space="preserve">budování zázemí školních klubů pro žáky nižšího stupně víceletých gymnázií  </t>
  </si>
  <si>
    <t xml:space="preserve">cizí jazyky
</t>
  </si>
  <si>
    <t>Zohledněte v předpokládaných výdajích. Pro způsobilost výdajů musí být zaškrtnuto.</t>
  </si>
  <si>
    <t>stručný popis, např. zpracovaná PD, zajištěné výkupy, výběr dodavatele</t>
  </si>
  <si>
    <r>
      <rPr>
        <sz val="11"/>
        <color theme="1"/>
        <rFont val="Calibri"/>
        <family val="2"/>
        <charset val="238"/>
        <scheme val="minor"/>
      </rPr>
      <t>6) Zázemí pro školní poradenské pracoviště bude možné v IROP realizovat pouze jakou součást projektu s dalšími aktivitami, nikoliv jako samostatný projekt, musí být však uvedeno v RAP.</t>
    </r>
  </si>
  <si>
    <r>
      <rPr>
        <sz val="11"/>
        <color theme="1"/>
        <rFont val="Calibri"/>
        <family val="2"/>
        <charset val="238"/>
        <scheme val="minor"/>
      </rPr>
      <t>5) Schopnost práce s digitálními technologiemi bude podporována prostřednictvím odborných učeben pro výuku informatiky a dále pouze ve vazbě na cizí jazyk, přírodní vědy, technické a řemeslné obory.</t>
    </r>
  </si>
  <si>
    <r>
      <t xml:space="preserve">Souhrnný rámec pro investice do infrastruktury středních a vyšších odborných škol </t>
    </r>
    <r>
      <rPr>
        <b/>
        <vertAlign val="superscript"/>
        <sz val="14"/>
        <color theme="1"/>
        <rFont val="Calibri"/>
        <family val="2"/>
        <charset val="238"/>
        <scheme val="minor"/>
      </rPr>
      <t>9)</t>
    </r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</si>
  <si>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  <r>
      <rPr>
        <b/>
        <sz val="10"/>
        <color theme="1"/>
        <rFont val="Calibri"/>
        <family val="2"/>
        <charset val="238"/>
        <scheme val="minor"/>
      </rPr>
      <t>:</t>
    </r>
  </si>
  <si>
    <t>Název organizace</t>
  </si>
  <si>
    <r>
      <t xml:space="preserve">z toho podíl EFRR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</si>
  <si>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Zázemí pro školní poradenské pracoviště 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6)</t>
    </r>
  </si>
  <si>
    <r>
      <t xml:space="preserve">Vnitřní/venkovní zázemí pro komunitní aktivity vedoucí k sociální inkluzi  </t>
    </r>
    <r>
      <rPr>
        <vertAlign val="superscript"/>
        <sz val="10"/>
        <color theme="1"/>
        <rFont val="Calibri"/>
        <family val="2"/>
        <charset val="238"/>
        <scheme val="minor"/>
      </rPr>
      <t>7)</t>
    </r>
  </si>
  <si>
    <r>
      <t xml:space="preserve">přírodní vědy 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</si>
  <si>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polytechnické vzdělávání 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</si>
  <si>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práce s digitálními tech. 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</si>
  <si>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r>
      <t xml:space="preserve">max. do výše </t>
    </r>
    <r>
      <rPr>
        <sz val="11"/>
        <color theme="1"/>
        <rFont val="Calibri"/>
        <family val="2"/>
        <charset val="238"/>
        <scheme val="minor"/>
      </rPr>
      <t>130 % stanovené alokace</t>
    </r>
  </si>
  <si>
    <t>Naplňování indikátorů</t>
  </si>
  <si>
    <t>stručný popis např. zpracovaná PD, zajištěné výkupy, výběr dodavatele</t>
  </si>
  <si>
    <t>konektivita</t>
  </si>
  <si>
    <t>8) Z IROP nebudou podpořeny samostatné VOŠ, budou podpořeny jen VOŠ, které jsou součástí SŠ. Dále budou podporovány i konzervatoře.</t>
  </si>
  <si>
    <t>9) Zázemí pro pedagogické i nepedagogické pracovníky škol bude možné v IROP realizovat pouze jakou součást projektu s dalšími aktivitami, nikoliv jako samostatný projekt, nemusí být tedy uvedeno v RAP. Zohledněte v předpokládaných výdajích.</t>
  </si>
  <si>
    <t>3) 4) Viz. soubor "Podporované obory klíčových kompetencí"</t>
  </si>
  <si>
    <t xml:space="preserve">Naplňování indikátorů </t>
  </si>
  <si>
    <t>stručný popis např. zpracovaná PD, zajištěné výkupy, výber dodavatele</t>
  </si>
  <si>
    <t>Přivaděč k průmyslové zóně Prosmyky II. část</t>
  </si>
  <si>
    <t>x</t>
  </si>
  <si>
    <t>II/247</t>
  </si>
  <si>
    <t>zatím pouze 2/3 vypořádaných pozemků, nutná EIA</t>
  </si>
  <si>
    <t>NE</t>
  </si>
  <si>
    <t>II/613</t>
  </si>
  <si>
    <t>Rekonstrukce mostu E. Beneše, Ústí nad Labem</t>
  </si>
  <si>
    <t>ne</t>
  </si>
  <si>
    <t>chybí souhlas Povodí Labe</t>
  </si>
  <si>
    <t>Rekonstrukce mostního objektu 240 - 031, 031A v Roudnici nad Labem</t>
  </si>
  <si>
    <t>II/240</t>
  </si>
  <si>
    <t>probíhá majetkové vypořádání</t>
  </si>
  <si>
    <t>II/261</t>
  </si>
  <si>
    <t>Rekonstrukce mostu 246-02 Louny</t>
  </si>
  <si>
    <t>II/246</t>
  </si>
  <si>
    <t>Rekonstrukce mostu ev.č. 246 – 005 Počedělice</t>
  </si>
  <si>
    <t>Rekonstrukce mostu ev.č. 225 – 008 Trnovany přes trať ČD</t>
  </si>
  <si>
    <t>II/225</t>
  </si>
  <si>
    <t xml:space="preserve">součet </t>
  </si>
  <si>
    <t>Ústecký kraj</t>
  </si>
  <si>
    <t>suma</t>
  </si>
  <si>
    <t>Naplňování indikátorů IROP</t>
  </si>
  <si>
    <t xml:space="preserve">ZZS ÚK, Sociální Péče 799/7a, Severní Terasa, 400 01 ÚL, urban.michal@zzsuk.cz, 475 234 122 </t>
  </si>
  <si>
    <t>Pořízení sanitních vozidel ZZS</t>
  </si>
  <si>
    <t xml:space="preserve">ZZS ÚK, Sociální Péče 799/7a, Severní Terasa, 400 01 ÚL, vlkova.alice@zzsuk.cz, 475 234 122 </t>
  </si>
  <si>
    <t>Obnova přístrojového vybavení</t>
  </si>
  <si>
    <t>max do výše 130 % alokace</t>
  </si>
  <si>
    <t>Ústecký kraj, Velká Hradební 3118/48, 400 02 Ústí nad Labem, IČ 70892156</t>
  </si>
  <si>
    <t>nerelevantní</t>
  </si>
  <si>
    <t>TS dle podmínek výzvy</t>
  </si>
  <si>
    <t>uzavřena Rámcová smlouva</t>
  </si>
  <si>
    <t>Nové či zodolněné objekty sloužící složkám IZS</t>
  </si>
  <si>
    <t>Ústí nad Labem</t>
  </si>
  <si>
    <t>Pedagogicko-psychologická poradna Ústeckého kraje a zařízení pro DVPP</t>
  </si>
  <si>
    <t>Dodávka a montáž výtahu, výtahové šachty a šikmé invalidní plošiny</t>
  </si>
  <si>
    <t>Teplice</t>
  </si>
  <si>
    <t>Vyhotovení projektové dokumentace výtahu a plošiny, statické posouzení výtahu, posouzení inspektora ITI</t>
  </si>
  <si>
    <t>2021/22</t>
  </si>
  <si>
    <t>2022/23</t>
  </si>
  <si>
    <t>nabídka dodavatele</t>
  </si>
  <si>
    <t>Náklady na projekt pro sloučené stavební a územní řízení, stav. arch. část, technologie, statické posouzení stavební části, zpráva PBR, elektro, projednání projektu a zajištění sloučeného stav. povolení a územního rozhodnutí, správní poplatek, kolaudační souhlas</t>
  </si>
  <si>
    <t>Dodávka a montáž výtahového zařízení včetně prosklené výtahové šachty</t>
  </si>
  <si>
    <t>Dodávka a montáž invalidní schodišťové plošiny</t>
  </si>
  <si>
    <t>Technický dozor investora</t>
  </si>
  <si>
    <t>Logopedická základní škola, Měcholupy 1, příspěvková organizace</t>
  </si>
  <si>
    <t>Měcholupy u Žatce</t>
  </si>
  <si>
    <t>Euroinstitut, praktická škola aodborné učiliště Panenský Týnec 29</t>
  </si>
  <si>
    <t xml:space="preserve">Obecně prospěšná společnost Euroinstitut, Pražská 398, 274 01 Slaný, IČO 24274038
</t>
  </si>
  <si>
    <t>03855007</t>
  </si>
  <si>
    <t>181068281</t>
  </si>
  <si>
    <t>691007969</t>
  </si>
  <si>
    <t>Rekonstrukce objektu střední školy zřízené pro žáky se speciálními vzdělávacími potřebami</t>
  </si>
  <si>
    <t>Panenský Týnec</t>
  </si>
  <si>
    <t>Jde o komplexní projekt zaměřený na rekonstrukci a vybavení objektu školy. Vybudování a vybavení odborných učeben SŠ ve vazbě na polytechnické vzdělávání a práce s digitálními technologiemi. Vytvoření nových odborných  učeben a zázemí včetně učebny IT využívané v návaznosti na podporované klíčové kompetence. S tím souvisí i dovybavení ICT (síť a datové rozvody v souladu s pravidly kyberbezpečnosti).</t>
  </si>
  <si>
    <t xml:space="preserve"> 4/2023</t>
  </si>
  <si>
    <t xml:space="preserve"> 12/2024</t>
  </si>
  <si>
    <t>zpracovaná studie, probíhá zpracování DSP a příprava podání sloučené žádosti o ÚR a stavební povolení (podání na SÚ na přelomu roku 2020/2021)</t>
  </si>
  <si>
    <t>Speciální ZŠ, Speciální MŠ a PrŠ Děčín, příspěvková organizace</t>
  </si>
  <si>
    <t>Úprava hygienického zázemí SPC</t>
  </si>
  <si>
    <t>SPC Děčín</t>
  </si>
  <si>
    <t>Oprava a úprava hygienického zázemí SPC dle hygienického výměru</t>
  </si>
  <si>
    <t>březen 2021</t>
  </si>
  <si>
    <t>srpen 2021</t>
  </si>
  <si>
    <t>ERGO + ART terapeutická dílna</t>
  </si>
  <si>
    <t>SPC - Rumburk</t>
  </si>
  <si>
    <t>Terapeutická dílna pro děti se zdravotním postižením</t>
  </si>
  <si>
    <t>září 2021</t>
  </si>
  <si>
    <t>červen 2022</t>
  </si>
  <si>
    <t>Metodické centrum</t>
  </si>
  <si>
    <t>materiální vybavení centra metodické podpory pro rodiče dětí/žáků s PAS a pedagogy/asistenty žáků s PAS - kompenzační pomůcky pro práci s dětmi/žáky s PAS (autikoutek, pomůcky pro strukturované učení a vedení aj.)</t>
  </si>
  <si>
    <t>Vybavení SPC</t>
  </si>
  <si>
    <t>úpravy zázemí pro poskytování služeb ŠPZ (materiální vybavení čekárny pro klienty, jednotlivých pracoven odborných pracovníků pro práci s klienty se zdravotním postižením, vybavení zázemí edukačního centra)</t>
  </si>
  <si>
    <r>
      <t xml:space="preserve">Výdaje projektu  </t>
    </r>
    <r>
      <rPr>
        <b/>
        <i/>
        <sz val="10"/>
        <color theme="1"/>
        <rFont val="Calibri"/>
        <family val="2"/>
        <charset val="238"/>
        <scheme val="minor"/>
      </rPr>
      <t>v Kč</t>
    </r>
  </si>
  <si>
    <t>křiž. s D8</t>
  </si>
  <si>
    <t>křiž. s II/261</t>
  </si>
  <si>
    <t>Délka rekonstruovaných silnic</t>
  </si>
  <si>
    <t>křiž. s II/262</t>
  </si>
  <si>
    <t>hranice kraje</t>
  </si>
  <si>
    <t>křiž. s I/13</t>
  </si>
  <si>
    <t>křiž. s I/28</t>
  </si>
  <si>
    <t>křiž. s II/227</t>
  </si>
  <si>
    <t>křiž. s I/7</t>
  </si>
  <si>
    <t>křiž. s II/246</t>
  </si>
  <si>
    <t>Délka nových silnic</t>
  </si>
  <si>
    <t>Rekonstrukce silnice II/261 HO Mělník – Štětí – Polepy – Libochovany - HO UL (etapizováno)</t>
  </si>
  <si>
    <r>
      <t xml:space="preserve">celkové </t>
    </r>
    <r>
      <rPr>
        <sz val="10"/>
        <color theme="1"/>
        <rFont val="Calibri"/>
        <family val="2"/>
        <charset val="238"/>
        <scheme val="minor"/>
      </rPr>
      <t xml:space="preserve"> výdaje projektu  </t>
    </r>
  </si>
  <si>
    <t>Limit alokace</t>
  </si>
  <si>
    <r>
      <t xml:space="preserve">celkové </t>
    </r>
    <r>
      <rPr>
        <sz val="10"/>
        <color theme="1"/>
        <rFont val="Calibri"/>
        <family val="2"/>
        <charset val="238"/>
        <scheme val="minor"/>
      </rPr>
      <t>výdaje projektu</t>
    </r>
  </si>
  <si>
    <t>100 % = 140 324 524 mil. Kč, 130 % = 182,4 mil. Kč</t>
  </si>
  <si>
    <t>alokace pro Ústecký kraj 100 % = 277 mil. (+SR 293 mil.); RAP 130 % = 360 mil.</t>
  </si>
  <si>
    <t xml:space="preserve">Projekt je zaměřen na budování konektivity na páteřních školách Ústeckého kraje v postupných etapách. Na těchto středních školách bude v rámci konektivity zajištěno jako softwarové, tak hardwarové vybavení. Cílem akce je provedení komplexního digitálního vybavení, které bude odpovídat stávajícím normovým požadavkům a standardům. </t>
  </si>
  <si>
    <t>Alokace ÚK 893,6 mil. Kč (EFRR), 130 % = 1,1 mld. Kč</t>
  </si>
  <si>
    <t>z toho podíl EFRR</t>
  </si>
  <si>
    <t>Gymnázium a Střední odborná škola, Podbořany, příspěvková organizace</t>
  </si>
  <si>
    <t>Podkrušnohorské gymnázium, Most, příspěvková organizace</t>
  </si>
  <si>
    <t>Střední škola technická, Most, příspěvková organizace</t>
  </si>
  <si>
    <t>Vyšší odborná škola, Střední průmyslová škola a Střední odborná škola, Varnsdorf, příspěvková organizace</t>
  </si>
  <si>
    <t>Vyšší odborná škola ekonomická, sociální a zdravotnická, Obchodní akademie, Střední pedagogická škola a Střední zdravotnická škola, Most, příspěvková organizace</t>
  </si>
  <si>
    <t>Gymnázium, Teplice, Čs. dobrovolců 11, příspěvková organizace</t>
  </si>
  <si>
    <t>Hotelová škola, Obchodní akademie a Střední průmyslová škola, Teplice, Benešovo náměstí 1, příspěvková organizace</t>
  </si>
  <si>
    <t>Střední škola stavební a strojní, Teplice, příspěvková organizace</t>
  </si>
  <si>
    <t>Střední průmyslová škola, Ústí nad Labem, Resslova 5, příspěvková organizace</t>
  </si>
  <si>
    <t>Střední odborná škola energetická a stavební, Obchodní akademie a Střední zdravotnická škola, Chomutov, příspěvková organizace</t>
  </si>
  <si>
    <t>Střední škola technická, gastronomická a automobilní, Chomutov, příspěvková organizace</t>
  </si>
  <si>
    <t>Střední škola obchodu, řemesel, služeb a Základní škola, Ústí nad Labem, příspěvková organizace</t>
  </si>
  <si>
    <t>Vyšší odborná škola zdravotnická a Střední škola zdravotnická, Ústí nad Labem, Palachova 35, příspěvková organizace</t>
  </si>
  <si>
    <t>108006948 </t>
  </si>
  <si>
    <t>108006891 </t>
  </si>
  <si>
    <t>018383874 </t>
  </si>
  <si>
    <t xml:space="preserve">108006972, 108006981 </t>
  </si>
  <si>
    <t>000081922 </t>
  </si>
  <si>
    <t>102000638 </t>
  </si>
  <si>
    <t>107850486 </t>
  </si>
  <si>
    <t>000082201 </t>
  </si>
  <si>
    <t>130001767 </t>
  </si>
  <si>
    <t>130002054 </t>
  </si>
  <si>
    <t>107850079 </t>
  </si>
  <si>
    <t>000082627 </t>
  </si>
  <si>
    <t xml:space="preserve">110031229, 110031237 </t>
  </si>
  <si>
    <t>byla podána žádost o SP; 2022 zahájení VZ na stavbu</t>
  </si>
  <si>
    <t>probíhá IČ na vydání SP</t>
  </si>
  <si>
    <t>probíhá zpracování PD</t>
  </si>
  <si>
    <t>probíhá VZ na PD</t>
  </si>
  <si>
    <t>ZZS ÚK - výstavba výjezdové základny ZZS Úk Litvínov</t>
  </si>
  <si>
    <t>ÚK</t>
  </si>
  <si>
    <t>IZ</t>
  </si>
  <si>
    <t>Jedná se o výstavbu výjezdové základny ZZSÚK  v Litvínově. V rámci výstavby bude stavebně realizována základna pro dvě výjezdové skupiny RZP v Litvínově. Stávající výjezdová základna je provozována v pronajatých prostorech. Budou nuté výkupy pozemků.</t>
  </si>
  <si>
    <t>Střední průmyslová škola stavební a Střední odborná škola stavební a technická,  Čelakovského 5,Ústí nad Labem, příspěvková organizace</t>
  </si>
  <si>
    <t>Podbořany</t>
  </si>
  <si>
    <t>Most</t>
  </si>
  <si>
    <t>Varnsdorf</t>
  </si>
  <si>
    <t>Ústí</t>
  </si>
  <si>
    <t>Chomutov</t>
  </si>
  <si>
    <t>Trmice</t>
  </si>
  <si>
    <t>v přípravě</t>
  </si>
  <si>
    <t>Kapacita nových nebo modernizovaných zařízení sociální péče (kromě bydlení)</t>
  </si>
  <si>
    <t>Ústecký kraj, Velká Hradební 3118/48, 400 02 Ústí nad Labem</t>
  </si>
  <si>
    <t>Rekonstrukce objektu CHB Děčín s cílem částečné transformace.</t>
  </si>
  <si>
    <t>stručný popis, např. zpracovaná PD, zajištěné výkupy, výber dodavatele</t>
  </si>
  <si>
    <t>z toho předpokládané způsobilé výdaje EFRR</t>
  </si>
  <si>
    <t>Deinstitucionalizace sociálních služeb</t>
  </si>
  <si>
    <t>ne, nerelevantní</t>
  </si>
  <si>
    <t>aktualizována studie a finanční rozpočet</t>
  </si>
  <si>
    <t>druhá polovina roku 2026</t>
  </si>
  <si>
    <t>druhá polovina roku 2024</t>
  </si>
  <si>
    <t>DOZP Oleška-Kamenice, p.o. – rekonstrukce objektu CHB Děčín</t>
  </si>
  <si>
    <t>395,91 m</t>
  </si>
  <si>
    <t>38,799 km</t>
  </si>
  <si>
    <t>53 m</t>
  </si>
  <si>
    <t>347 m</t>
  </si>
  <si>
    <t>445,30 m</t>
  </si>
  <si>
    <t>2,183 km</t>
  </si>
  <si>
    <t>206 m</t>
  </si>
  <si>
    <t>ZZS ÚK</t>
  </si>
  <si>
    <t>10.2022/2023+</t>
  </si>
  <si>
    <t xml:space="preserve">Obnova přístrojového vybavení  (např. přenosné defibrilátory s monitorem, přenosné přístroje pro umělou plicní ventilaci aj.), pro zajištění event. vybavení dalších výjezdových prostředků ZZS ÚK (RV a RZP posádek) a pro zajištění dostatečného poolu těchto přístrojů pro řešení mimořádné události. </t>
  </si>
  <si>
    <r>
      <t xml:space="preserve">Pořízení sanitních vozidel ZZS -  24 ks (3 x 8 ks ) sanitních vozidel RLP a RZP typu B dle ČSN 1789, vč. elektrohydraulických nosítek, pořizovaných rámci každoroční obnovy vozového parku. Možnost úpravy specifikace u části vozidel na speciální sanitní vozidla ZZS pro převoz pacientů s vysoce infekční nákazou. </t>
    </r>
    <r>
      <rPr>
        <i/>
        <sz val="10"/>
        <rFont val="Calibri"/>
        <family val="2"/>
        <charset val="238"/>
        <scheme val="minor"/>
      </rPr>
      <t xml:space="preserve">Pozn.: Celkem může být pořízeno za roky 2023-2027 cca 24 vozidel á 4,25 mil Kč tj. celkem 144 mil. Kč, případně část dle možností.
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</si>
  <si>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1. etapa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</si>
  <si>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3. etapa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</si>
  <si>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4. etapa</t>
    </r>
  </si>
  <si>
    <t>7 / 2581</t>
  </si>
  <si>
    <t>5 / 1557</t>
  </si>
  <si>
    <t>12 / 2860</t>
  </si>
  <si>
    <t>počet škol-objketů / počet žáků</t>
  </si>
  <si>
    <t>počet škol-objektů / počet žáků</t>
  </si>
  <si>
    <t>Schváleno na RSK ÚK dne 31. 8. 2022</t>
  </si>
  <si>
    <t>č. usn. 4/35RSK/2022</t>
  </si>
  <si>
    <t>7 / 2231</t>
  </si>
  <si>
    <t>7 / 2886</t>
  </si>
  <si>
    <r>
      <t xml:space="preserve">Konektivita, SW, HW na SŠ v ÚK </t>
    </r>
    <r>
      <rPr>
        <b/>
        <sz val="11"/>
        <rFont val="Calibri"/>
        <family val="2"/>
        <charset val="238"/>
        <scheme val="minor"/>
      </rPr>
      <t>2. etapa</t>
    </r>
  </si>
  <si>
    <r>
      <t xml:space="preserve">Konektivita, SW, HW na SŠ v ÚK </t>
    </r>
    <r>
      <rPr>
        <b/>
        <sz val="11"/>
        <rFont val="Calibri"/>
        <family val="2"/>
        <charset val="238"/>
        <scheme val="minor"/>
      </rPr>
      <t>5. etapa</t>
    </r>
  </si>
  <si>
    <t>Poprvé schváleno na RSK ÚK dne 31. 8. 2022</t>
  </si>
  <si>
    <t>Aktualizováno: 4. 11. 2022, usnesení RSK: 1/37RSK/2022</t>
  </si>
  <si>
    <r>
      <t>Souhrnný rámec pro investice do infrastruktury školských poradenských zařízení a vzdělávání ve školách a třídách zřízených dle § 16, odst. 9 školského zákona
- sběr dat: listopad 2022 -</t>
    </r>
    <r>
      <rPr>
        <b/>
        <sz val="16"/>
        <color rgb="FFFF0000"/>
        <rFont val="Arial"/>
        <family val="2"/>
        <charset val="238"/>
      </rPr>
      <t xml:space="preserve"> aktualizace pro RAP/speciální školy</t>
    </r>
  </si>
  <si>
    <r>
      <t xml:space="preserve">Výdaje projektu  </t>
    </r>
    <r>
      <rPr>
        <i/>
        <sz val="10"/>
        <rFont val="Arial"/>
        <family val="2"/>
        <charset val="238"/>
      </rPr>
      <t>v Kč</t>
    </r>
  </si>
  <si>
    <r>
      <t xml:space="preserve">Předpokládaný termín realizace </t>
    </r>
    <r>
      <rPr>
        <i/>
        <sz val="10"/>
        <rFont val="Arial"/>
        <family val="2"/>
        <charset val="238"/>
      </rPr>
      <t>měsíc, rok</t>
    </r>
  </si>
  <si>
    <r>
      <t xml:space="preserve">z toho podíl EFRR </t>
    </r>
    <r>
      <rPr>
        <vertAlign val="superscript"/>
        <sz val="10"/>
        <rFont val="Arial"/>
        <family val="2"/>
        <charset val="238"/>
      </rPr>
      <t>1)</t>
    </r>
  </si>
  <si>
    <t>PPP ÚK a Zařízení pro DVPP Teplice p.o. / Ústecký kraj</t>
  </si>
  <si>
    <t>Ústecký kraj, Velká Hradební 3118/48 Ústí nad Labem - 70892156</t>
  </si>
  <si>
    <t>Ústecký kraj, Velká Hradební 3118/48 Ústí nad Labem - 70892157</t>
  </si>
  <si>
    <t>Oprava fasády</t>
  </si>
  <si>
    <t>Odstranění havarijního stavu fasády budovy PPP UK Teplice</t>
  </si>
  <si>
    <t>Zpracovaná PD</t>
  </si>
  <si>
    <t xml:space="preserve">Rozhodnutí SPP 35/2019 z Magistrátu města Teplice pod č.j. MgMt/021471/2019, kdy   
   je vydáno souhlasné stanovisko  
</t>
  </si>
  <si>
    <t>Speciální základní, Speciální mateřská a Praktická škola, Děčín, p.o.                                      .                                                                                  / Ústecký kraj</t>
  </si>
  <si>
    <t xml:space="preserve"> Vybudovat ERGO + ART terapeutickou dílnu (bez stavebních úprav, využití 1 kanceláře v suterénu nově zrekonstruované budovy); Využití  - individuálníální a skupinové terapie pro klienty s mentálním postižením, motorickým oslabením (především hrubé a jemné motoriky), PAS</t>
  </si>
  <si>
    <r>
      <t xml:space="preserve">materiální vybavení terapeutické dílny pro dětské klienty se zdravotním postižením (nástroje pro </t>
    </r>
    <r>
      <rPr>
        <u/>
        <sz val="11"/>
        <color theme="1"/>
        <rFont val="Arial"/>
        <family val="2"/>
        <charset val="238"/>
      </rPr>
      <t>ergoterapii</t>
    </r>
    <r>
      <rPr>
        <sz val="11"/>
        <color theme="1"/>
        <rFont val="Arial"/>
        <family val="2"/>
        <charset val="238"/>
      </rPr>
      <t xml:space="preserve"> - práce s ovčí vlnou - kolovrat, stolní stav, tkací rámy, vřetena, hřebeny, mýdlovou hmotou, </t>
    </r>
    <r>
      <rPr>
        <u/>
        <sz val="11"/>
        <color theme="1"/>
        <rFont val="Arial"/>
        <family val="2"/>
        <charset val="238"/>
      </rPr>
      <t>arteterapii</t>
    </r>
    <r>
      <rPr>
        <sz val="11"/>
        <color theme="1"/>
        <rFont val="Arial"/>
        <family val="2"/>
        <charset val="238"/>
      </rPr>
      <t xml:space="preserve"> - voskové kameny, bločky, akvarelové barvy, ochranné pomůcky pro děti a </t>
    </r>
    <r>
      <rPr>
        <u/>
        <sz val="11"/>
        <color theme="1"/>
        <rFont val="Arial"/>
        <family val="2"/>
        <charset val="238"/>
      </rPr>
      <t>muzikoterapii</t>
    </r>
    <r>
      <rPr>
        <sz val="11"/>
        <color theme="1"/>
        <rFont val="Arial"/>
        <family val="2"/>
        <charset val="238"/>
      </rPr>
      <t xml:space="preserve"> - klávesy, Orfovy nástroje, měděné zvonky, kovové trubice, rozeznívací nástroje, ocean drums, kinogi, zvonky koshi, velká muzikoterapeutická sestava</t>
    </r>
  </si>
  <si>
    <t>ZŠ a MŠ při nemocnici, Kadaň</t>
  </si>
  <si>
    <t>město Kadaň - 00261912</t>
  </si>
  <si>
    <t>Realizace vnitřního a venkovního zázemí</t>
  </si>
  <si>
    <t>Kadaň</t>
  </si>
  <si>
    <t>úprava školního pozemku - Zahrada všemi smysly, modernizace počítačové učebny</t>
  </si>
  <si>
    <t>dle projektové dokumentace</t>
  </si>
  <si>
    <t xml:space="preserve">dle projektové dokumentace do výše 2 x 4 000 000 </t>
  </si>
  <si>
    <t>témě plně připraveno - realizace venkovních prostor, ve fázi přípravy</t>
  </si>
  <si>
    <t>Speciální základní škola a Praktická škola, Česká Kamenice, Jakubské nám. 113, příspěvková organizace                                       .                                                                                  / Ústecký kraj</t>
  </si>
  <si>
    <t>Speciální základní škola a Praktická škola, Česká Kamenice, Jakubské nám. 113, příspěvková organizace</t>
  </si>
  <si>
    <t>ZŠ - 102577421, SŠ - 181042771</t>
  </si>
  <si>
    <t>Dispoziční změna stávající budovy a přístavba včetně výtahu</t>
  </si>
  <si>
    <t>Česká Kamenice</t>
  </si>
  <si>
    <t>Hlavním cílem IN je přístavba, která bude přímo napojená na stávající objekt školy. V přístavbě vzniknou dvě zcela nové učebny, dílna pro pracovní činnosti, archiv, bezbariérové WC, šatny a výtah překonávající 2 NP. Ve stávajícím objektu školy dojde k dispozičním změnám na jejichž základě vznikne relaxační místnost a zázemí pro učitelský sbor. Dojde k adaptaci půdních prostor stávajícího objektu. V půdních prostorách vznikne kabinet, sklad a učebna.</t>
  </si>
  <si>
    <t>Přístavba a rekonstrukce stávající budovy.</t>
  </si>
  <si>
    <t xml:space="preserve">Schválený IZ Radou ÚK (usnesení číslo 200/45R/2022), v současné době je v řešení odkup pozemku. </t>
  </si>
  <si>
    <t>Onova ICT</t>
  </si>
  <si>
    <t>Tento projekt bude navazovat na Dispoziční změnu stávající budovy, kde vznikne nová počítačová a multimediální učebna a bude potřeba obnovit ICT vybavení a konektivitu školy.</t>
  </si>
  <si>
    <t>Obnova ICT včetně konektivity školy.</t>
  </si>
  <si>
    <t>plánováno - závisí na projektu Dispoziční změna…</t>
  </si>
  <si>
    <t>Základní škola prof. Zdeňka Matějčka, Most, Zdeňka Štěpánka 340                                           .                                                                                  / Ústecký kraj</t>
  </si>
  <si>
    <t>Základní škola prof. Zdeňka Matějčka, Most, Zdeňka Štěpánka 340</t>
  </si>
  <si>
    <t>Zateplení budovy a výměna oken, oprava střechy</t>
  </si>
  <si>
    <t xml:space="preserve">Záměr byl dne 03.08.2022 schválen RÚK, usnesením č. 104/49R/2022 - vyřizuje Jakub Dohnal.
Zateplení budovy a výměna oken, oprava střechy
</t>
  </si>
  <si>
    <t>Záměr byl dne 03.08.2022 schválen RÚK, usnesením č. 104/49R/2022 - vyřizuje Jakub Dohnal.</t>
  </si>
  <si>
    <t>Zateplení budovy a výměna oken, oprava střechy.Záměr byl dne 03.08.2022 schválen RÚK, usnesením č. 104/49R/2022 - vyřizuje Jakub Dohnal.</t>
  </si>
  <si>
    <t xml:space="preserve">projekt - zhotoven 11/2012 ZEFRA PROJEKT/Atelier, Ústí nad Labem </t>
  </si>
  <si>
    <t>Přístavba SPC</t>
  </si>
  <si>
    <t>Děčín</t>
  </si>
  <si>
    <t>Investice budou pravděpodobně vícezdrojové a měly by zahrnovat novou stavbu s 10 praovišti zaměstnanců SPC Děčín</t>
  </si>
  <si>
    <t>01/24</t>
  </si>
  <si>
    <t>12/24</t>
  </si>
  <si>
    <t>pracoviště SPC</t>
  </si>
  <si>
    <t>10 pracovišť SPC</t>
  </si>
  <si>
    <t>Oprava a úprava stávajících staveb.</t>
  </si>
  <si>
    <t>Základní škola speciální a Praktická škola Litvínov, Šafaříkova 991, okres Most</t>
  </si>
  <si>
    <t>Město Litvínov - 00266027</t>
  </si>
  <si>
    <t>Stavební úpravy vedoucí k bezbariérovosti objektu ZŠ speciální a Praktické školy č.p. 991, ul. Šafaříkova v Litvínově</t>
  </si>
  <si>
    <t>Litvínov</t>
  </si>
  <si>
    <t>V rámci projektu bude realizováno - rekonstrukce cvičné učebny - školní kuchyňka – tréninkové pracoviště; bezbariérové stavební úpravy - přístavba výtahu, bezbariérové úpravy sociálních zařízení.</t>
  </si>
  <si>
    <t>06/23</t>
  </si>
  <si>
    <t>dle výzvy - výtah, cvičná učebna - školní kuchyňka – tréninkové pracoviště; sociální zařízení</t>
  </si>
  <si>
    <t>výtah - 1, cvičná učebna - 1, sociální zařízení - 9</t>
  </si>
  <si>
    <t>studie proveditelnosti, zpracovaná PD</t>
  </si>
  <si>
    <t>ano</t>
  </si>
  <si>
    <t>Logopedická základní škola, Měcholupy 1, příspěvková organizace                                                   .                                                                                  / Ústecký kraj</t>
  </si>
  <si>
    <t>061357286</t>
  </si>
  <si>
    <t>Krajské speciálně pedagogické centrum – rekonstrukce a přístavba historické budovy sýpky</t>
  </si>
  <si>
    <t>Měcholupy</t>
  </si>
  <si>
    <t>V rámci investiční akce bude zrekonstruován interiér památkově chráněné budovy sýpky a bude přistavěna nová budova, která s historickou budovou bude propojena výtahovým a schodišťovým tubusem. V budově sýpky vzniknou prostory pro školní družinu, ergoterapii, fyzioterapii, cvičná kuchyňka, snoezelen (multisenzorická místnost) a výstavní prostory. V přístavbě by bylo sídlo speciálně pedagogického centra, které se nyní nachází v nevyhovujících prostorech. Současně by v nové budově vznikla malá tělocvična a konferenční prostory určené pro vzdělávací akce (kurzy primární logopedické prevence, specializační studium logopedů ve školství a další).</t>
  </si>
  <si>
    <t>07/22</t>
  </si>
  <si>
    <t>12/27</t>
  </si>
  <si>
    <t>Vybudování zázemí pro speciálně pedagogické centrum Měcholupy.</t>
  </si>
  <si>
    <t>Vybudované zázemí pro speciálně pedagogické centrum Měcholupy.</t>
  </si>
  <si>
    <t>Zpracována studie proveditelnosti, příprava výběrového řízení na PD</t>
  </si>
  <si>
    <t>Snížení energetické náročnosti budovy</t>
  </si>
  <si>
    <t>V rámci investiční akce by byla snížena celková energetická náročnost budovy a vyměněn kotel na lehký topný olej za výhodnější zdroj tepla. V celé budově by došlo k výměně oken. Současná okna jsou v havarijním stavu, tím dochází ke značným energetickým ztrátám. V rámci projektu by bylo opraveno i opláštění budovy a okenice.</t>
  </si>
  <si>
    <t>07/23</t>
  </si>
  <si>
    <t>08/27</t>
  </si>
  <si>
    <t>snížení energetické náročnosti budovy školy</t>
  </si>
  <si>
    <t>Zhotoveno odborné posouzení a rozpočet výměny oken, jednání s památkovým úřadem, příprava k podání žádosti do OPŽP</t>
  </si>
  <si>
    <t>Speciální základní škola a praktická škola Ústí nad Labem, Pod Parkem 2788, příspěvková organizace                                               .                                                                                  / Ústecký kraj</t>
  </si>
  <si>
    <t>Speciální základní škola a praktická škola Ústí nad Labem, Pod Parkem 2788, příspěvková organizace</t>
  </si>
  <si>
    <t>Kompletní rekonstrukce vnitřních instalací a úprav dle potřeb nově vzniklého centra</t>
  </si>
  <si>
    <t>Kompletní oprava budovy pro práci speciálně pedagogického centra - jedná se o elektroinstalaci, zdravotnětechnickou instalaci, rozvody vody a topení, výměna osvětlení a zabezpečení, výměna oken, oprava vzduchotechniky dále vnitřní úpravy. Rekonstrukce zahrnuje také opravu tělocvičny.</t>
  </si>
  <si>
    <t>11/2022 zahájení projektování, 11/2023 zahájení</t>
  </si>
  <si>
    <t>rekonstrukce</t>
  </si>
  <si>
    <t>zřizuje se pracoviště, které chybí v soustavě se specializací na poruchy autistického spektra.</t>
  </si>
  <si>
    <t>investiční záměr</t>
  </si>
  <si>
    <t>Speciální základní škola a Speciální mateřská škola, Teplice, Trnovanská 1331, příspěvková organizace                                          .                                                                                  / Ústecký kraj</t>
  </si>
  <si>
    <t>Speciální základní škola a Speciální mateřská škola, Teplice, Trnovanská 1331, příspěvková organizace</t>
  </si>
  <si>
    <t>Výstavba nového pavilonu Speciálně pedagogického centra</t>
  </si>
  <si>
    <t xml:space="preserve">Výstavba nového pavilonu řeší nedostatečné prostorové kapacity školského poradenského zařízení – speciálně pedagogického centra. 
Zabezpečení provozu školského poradenského zařízení – speciálně pedagogického centra -  odborné pracovny speciálních pedagogů, psychologů a sociální pracovnice určené k práci s klienty, kartotéka, archiv pro všechny součásti školy (v současné době nedostatečné prostory pro výkon spisové a archivní služby), prostorové kapacity pro individuální a skupinové činnosti s klienty SPC (ergoterapie, herna, instruktážní rehabilitace, Snoezellen, muzikoterapie, logopedie, atd., v souladu s předmětem činnosti SPC), malá konferenční místnost – metodická vedení pedagogů, intervence pro pedagogy a zákonné zástupce klientů. Cílový stav: Vybudování 1 nového pavilonu pro zajištění činností školského poradenského zařízení – speciálně pedagogického centra splňující současné potřeby. 
</t>
  </si>
  <si>
    <t>12/2025</t>
  </si>
  <si>
    <t>nedostatečné prostorové kapacity školského poradenského zařízení – speciálně pedagogického centra.</t>
  </si>
  <si>
    <t>Vybudování 1 nového pavilonu pro zajištění činností školského poradenského zařízení – speciálně pedagogického centra splňující současné potřeby.</t>
  </si>
  <si>
    <t xml:space="preserve">Základní škola a Mateřská škola, Chomutov, 17. listopadu 4728, p. o.                                                  </t>
  </si>
  <si>
    <t>Statutární město Chomutov - 00261891</t>
  </si>
  <si>
    <t>Vybudování, modernizace a vybavení odborných učeben, školní družiny školního poradenského pracoviště</t>
  </si>
  <si>
    <t xml:space="preserve">Vybudování, modernizace a vybavení 2 učeben pro práci s digitálními technologiemi, 1 učebny pro výuku přírodních věd, 3 oddělení školní družiny, zázemí pro školní poradenské pracoviště, zázemí pro práci se žáky se SVP - reedukační a relaxační učebna, zázemí pro pedagogické pracovníky - sborovna </t>
  </si>
  <si>
    <t>Zřizovatel Statutární město Chomutov začíná připravovat projektovou dokumentaci</t>
  </si>
  <si>
    <t>Speciální základní škola a Praktická škola, Šluknov, Tyršova 710, příspěvková organizace                                         .                                                                                  / Ústecký kraj</t>
  </si>
  <si>
    <t>Speciální základní škola a Praktická škola, Šluknov, Tyršova 710, příspěvková organizace</t>
  </si>
  <si>
    <t>Šikmá zvedací  plošina</t>
  </si>
  <si>
    <t>Rumburk , Náměstí Dobrovského 378/12</t>
  </si>
  <si>
    <t>Stávající šikmá zvedací plošina je již 12 let v denním užívání a je značně zastaralá, často poruchová (Na základě revizní zprávy doporučena výměna ). 
Pokud je plošina z důvodu závady nepojízdná, pedagogové vynáší žáky do prvního patra
( hmotnost žáků je cca od  40 do 80 kg ).  
 Budova školy má dvě patra. Plošina zajištuje dopravu immobilních žáků, s těžším stupněm tělesného  postižením, do prvního patra.Z výše uvedeného je výměna stávající plošiny nutná.</t>
  </si>
  <si>
    <t>08/24</t>
  </si>
  <si>
    <t>šikmá zvedací plošina</t>
  </si>
  <si>
    <t>nabídka dodavatele - předpokládaná realizace - 07/2023 - 08/2024</t>
  </si>
  <si>
    <t>max. do výše 130 % stanovené alokace</t>
  </si>
  <si>
    <t>Původní verze schválena na RSK ÚK dne 31. 8. 2022</t>
  </si>
  <si>
    <t xml:space="preserve">Aktualizováno: </t>
  </si>
  <si>
    <t>usn. RSK</t>
  </si>
  <si>
    <t>4/38RSK/2023</t>
  </si>
  <si>
    <t>usn. PSV</t>
  </si>
  <si>
    <t>2/PSV/020123</t>
  </si>
  <si>
    <t>Aktuální verze:</t>
  </si>
  <si>
    <t>schválena v RSK dne 29. 3. 2023 pod č. usn. 8/39RSK/2023</t>
  </si>
  <si>
    <t>Historie předchozích verzí:</t>
  </si>
  <si>
    <t xml:space="preserve">Obnova a modernizace výcvikových vzdělávacích středisek  a pořízení technického a technologického vybavení (např. porodnický trenažér včetně příslušenství, simulátory pro obtížné zajištění dýchycích cest, model ultrasonografie aj.) </t>
  </si>
  <si>
    <t>Modernizace vzdělávacích středisek</t>
  </si>
  <si>
    <t>Pořízení materálně-technického vybavení a vytvoření hmotných podmínek pro ZS IZS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</si>
</sst>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_K_č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u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164" fontId="19" fillId="0" borderId="0" applyFont="0" applyFill="0" applyBorder="0" applyAlignment="0" applyProtection="0"/>
  </cellStyleXfs>
  <cellXfs count="365">
    <xf numFmtId="0" fontId="0" fillId="0" borderId="0" xfId="0"/>
    <xf numFmtId="0" fontId="4" fillId="0" borderId="0" xfId="0" applyFont="1" applyFill="1" applyAlignment="1">
      <alignment vertical="top"/>
    </xf>
    <xf numFmtId="0" fontId="0" fillId="0" borderId="0" xfId="0" applyBorder="1"/>
    <xf numFmtId="0" fontId="0" fillId="2" borderId="0" xfId="0" applyFill="1"/>
    <xf numFmtId="0" fontId="10" fillId="0" borderId="0" xfId="0" applyFont="1"/>
    <xf numFmtId="0" fontId="4" fillId="0" borderId="16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vertical="top" wrapText="1"/>
    </xf>
    <xf numFmtId="0" fontId="0" fillId="2" borderId="0" xfId="0" applyFont="1" applyFill="1"/>
    <xf numFmtId="0" fontId="0" fillId="0" borderId="0" xfId="0" applyFont="1"/>
    <xf numFmtId="0" fontId="0" fillId="0" borderId="0" xfId="0" applyFont="1" applyAlignment="1">
      <alignment horizontal="left" vertical="center" indent="4"/>
    </xf>
    <xf numFmtId="0" fontId="0" fillId="0" borderId="0" xfId="0" applyFont="1" applyBorder="1"/>
    <xf numFmtId="9" fontId="0" fillId="0" borderId="0" xfId="0" applyNumberFormat="1"/>
    <xf numFmtId="3" fontId="0" fillId="0" borderId="0" xfId="0" applyNumberFormat="1"/>
    <xf numFmtId="3" fontId="18" fillId="0" borderId="0" xfId="0" applyNumberFormat="1" applyFont="1"/>
    <xf numFmtId="0" fontId="0" fillId="2" borderId="17" xfId="0" applyFill="1" applyBorder="1"/>
    <xf numFmtId="165" fontId="4" fillId="0" borderId="4" xfId="0" applyNumberFormat="1" applyFont="1" applyFill="1" applyBorder="1" applyAlignment="1">
      <alignment horizontal="center" vertical="top" wrapText="1"/>
    </xf>
    <xf numFmtId="14" fontId="4" fillId="0" borderId="4" xfId="0" applyNumberFormat="1" applyFont="1" applyFill="1" applyBorder="1" applyAlignment="1">
      <alignment vertical="top" wrapText="1"/>
    </xf>
    <xf numFmtId="14" fontId="4" fillId="0" borderId="6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14" fontId="8" fillId="0" borderId="18" xfId="0" applyNumberFormat="1" applyFont="1" applyFill="1" applyBorder="1" applyAlignment="1">
      <alignment vertical="top" wrapText="1"/>
    </xf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4" fillId="0" borderId="20" xfId="0" applyFont="1" applyFill="1" applyBorder="1" applyAlignment="1">
      <alignment vertical="top" wrapText="1"/>
    </xf>
    <xf numFmtId="0" fontId="15" fillId="0" borderId="0" xfId="0" applyFont="1"/>
    <xf numFmtId="0" fontId="5" fillId="0" borderId="0" xfId="0" applyFont="1" applyFill="1" applyBorder="1" applyAlignment="1">
      <alignment vertical="center"/>
    </xf>
    <xf numFmtId="165" fontId="0" fillId="0" borderId="0" xfId="0" applyNumberFormat="1" applyFill="1" applyAlignment="1">
      <alignment horizontal="center"/>
    </xf>
    <xf numFmtId="0" fontId="4" fillId="2" borderId="1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3" fontId="15" fillId="0" borderId="0" xfId="0" applyNumberFormat="1" applyFont="1"/>
    <xf numFmtId="0" fontId="1" fillId="0" borderId="0" xfId="0" applyFont="1"/>
    <xf numFmtId="0" fontId="0" fillId="0" borderId="0" xfId="0" applyFill="1"/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3" fontId="16" fillId="0" borderId="18" xfId="0" applyNumberFormat="1" applyFont="1" applyFill="1" applyBorder="1" applyAlignment="1">
      <alignment vertical="center"/>
    </xf>
    <xf numFmtId="0" fontId="16" fillId="0" borderId="18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6" fillId="0" borderId="5" xfId="0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vertical="center" wrapText="1"/>
    </xf>
    <xf numFmtId="2" fontId="16" fillId="0" borderId="5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right" vertical="center"/>
    </xf>
    <xf numFmtId="0" fontId="16" fillId="0" borderId="18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2" fontId="16" fillId="0" borderId="26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Continuous" vertical="center"/>
    </xf>
    <xf numFmtId="0" fontId="8" fillId="0" borderId="26" xfId="0" applyFont="1" applyFill="1" applyBorder="1" applyAlignment="1">
      <alignment horizontal="left" vertical="center" wrapText="1"/>
    </xf>
    <xf numFmtId="3" fontId="8" fillId="0" borderId="26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2" fontId="16" fillId="0" borderId="18" xfId="0" applyNumberFormat="1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centerContinuous" vertical="center"/>
    </xf>
    <xf numFmtId="0" fontId="8" fillId="0" borderId="18" xfId="0" applyFont="1" applyFill="1" applyBorder="1" applyAlignment="1">
      <alignment horizontal="left" vertical="center" wrapText="1"/>
    </xf>
    <xf numFmtId="2" fontId="16" fillId="0" borderId="18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right" vertical="top" wrapText="1"/>
    </xf>
    <xf numFmtId="9" fontId="0" fillId="0" borderId="0" xfId="0" applyNumberFormat="1" applyFill="1"/>
    <xf numFmtId="165" fontId="18" fillId="0" borderId="0" xfId="0" applyNumberFormat="1" applyFont="1" applyFill="1" applyAlignment="1">
      <alignment horizontal="right"/>
    </xf>
    <xf numFmtId="0" fontId="4" fillId="0" borderId="18" xfId="0" applyFont="1" applyFill="1" applyBorder="1" applyAlignment="1">
      <alignment vertical="center" wrapText="1"/>
    </xf>
    <xf numFmtId="0" fontId="16" fillId="0" borderId="0" xfId="0" applyFont="1"/>
    <xf numFmtId="0" fontId="22" fillId="0" borderId="0" xfId="0" applyFont="1" applyFill="1" applyAlignment="1">
      <alignment horizontal="right"/>
    </xf>
    <xf numFmtId="0" fontId="21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18" fillId="4" borderId="0" xfId="0" applyFont="1" applyFill="1"/>
    <xf numFmtId="9" fontId="15" fillId="0" borderId="0" xfId="0" applyNumberFormat="1" applyFont="1"/>
    <xf numFmtId="0" fontId="25" fillId="4" borderId="0" xfId="0" applyFont="1" applyFill="1"/>
    <xf numFmtId="3" fontId="23" fillId="0" borderId="0" xfId="0" applyNumberFormat="1" applyFont="1" applyFill="1" applyBorder="1"/>
    <xf numFmtId="49" fontId="16" fillId="0" borderId="2" xfId="0" applyNumberFormat="1" applyFont="1" applyFill="1" applyBorder="1" applyAlignment="1">
      <alignment wrapText="1"/>
    </xf>
    <xf numFmtId="0" fontId="16" fillId="0" borderId="3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 wrapText="1"/>
    </xf>
    <xf numFmtId="4" fontId="16" fillId="0" borderId="6" xfId="0" applyNumberFormat="1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vertical="center"/>
    </xf>
    <xf numFmtId="3" fontId="1" fillId="0" borderId="0" xfId="0" applyNumberFormat="1" applyFont="1"/>
    <xf numFmtId="0" fontId="5" fillId="0" borderId="1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26" fillId="0" borderId="0" xfId="0" applyFont="1"/>
    <xf numFmtId="0" fontId="16" fillId="0" borderId="2" xfId="0" applyFont="1" applyFill="1" applyBorder="1" applyAlignment="1">
      <alignment horizontal="right" vertical="center" wrapText="1"/>
    </xf>
    <xf numFmtId="0" fontId="16" fillId="0" borderId="18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vertical="top" wrapText="1"/>
    </xf>
    <xf numFmtId="0" fontId="8" fillId="2" borderId="26" xfId="0" applyFont="1" applyFill="1" applyBorder="1" applyAlignment="1">
      <alignment vertical="top" wrapText="1"/>
    </xf>
    <xf numFmtId="14" fontId="8" fillId="2" borderId="18" xfId="0" applyNumberFormat="1" applyFont="1" applyFill="1" applyBorder="1" applyAlignment="1">
      <alignment horizontal="right" vertical="top" wrapText="1"/>
    </xf>
    <xf numFmtId="14" fontId="8" fillId="2" borderId="18" xfId="0" applyNumberFormat="1" applyFont="1" applyFill="1" applyBorder="1" applyAlignment="1">
      <alignment vertical="top" wrapText="1"/>
    </xf>
    <xf numFmtId="3" fontId="8" fillId="0" borderId="5" xfId="0" applyNumberFormat="1" applyFont="1" applyFill="1" applyBorder="1" applyAlignment="1">
      <alignment vertical="center"/>
    </xf>
    <xf numFmtId="3" fontId="8" fillId="2" borderId="26" xfId="0" applyNumberFormat="1" applyFont="1" applyFill="1" applyBorder="1" applyAlignment="1">
      <alignment horizontal="center" vertical="top"/>
    </xf>
    <xf numFmtId="14" fontId="8" fillId="2" borderId="26" xfId="0" applyNumberFormat="1" applyFont="1" applyFill="1" applyBorder="1" applyAlignment="1">
      <alignment vertical="top"/>
    </xf>
    <xf numFmtId="0" fontId="24" fillId="2" borderId="3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left" vertical="center" wrapText="1"/>
    </xf>
    <xf numFmtId="0" fontId="24" fillId="2" borderId="44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 wrapText="1"/>
    </xf>
    <xf numFmtId="3" fontId="16" fillId="2" borderId="27" xfId="0" applyNumberFormat="1" applyFont="1" applyFill="1" applyBorder="1" applyAlignment="1">
      <alignment horizontal="left" vertical="center"/>
    </xf>
    <xf numFmtId="3" fontId="16" fillId="2" borderId="20" xfId="0" applyNumberFormat="1" applyFont="1" applyFill="1" applyBorder="1" applyAlignment="1">
      <alignment horizontal="left" vertical="center"/>
    </xf>
    <xf numFmtId="3" fontId="16" fillId="2" borderId="37" xfId="0" applyNumberFormat="1" applyFont="1" applyFill="1" applyBorder="1" applyAlignment="1">
      <alignment horizontal="left" vertical="center"/>
    </xf>
    <xf numFmtId="0" fontId="16" fillId="2" borderId="40" xfId="0" applyFont="1" applyFill="1" applyBorder="1" applyAlignment="1">
      <alignment horizontal="left" vertical="center" wrapText="1"/>
    </xf>
    <xf numFmtId="0" fontId="0" fillId="2" borderId="42" xfId="0" applyFont="1" applyFill="1" applyBorder="1" applyAlignment="1">
      <alignment vertical="center" wrapText="1"/>
    </xf>
    <xf numFmtId="0" fontId="0" fillId="2" borderId="45" xfId="0" applyFont="1" applyFill="1" applyBorder="1" applyAlignment="1">
      <alignment vertical="center" wrapText="1"/>
    </xf>
    <xf numFmtId="0" fontId="0" fillId="2" borderId="47" xfId="0" applyFont="1" applyFill="1" applyBorder="1" applyAlignment="1">
      <alignment vertical="center" wrapText="1"/>
    </xf>
    <xf numFmtId="0" fontId="24" fillId="2" borderId="40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3" fontId="7" fillId="0" borderId="26" xfId="0" applyNumberFormat="1" applyFont="1" applyFill="1" applyBorder="1" applyAlignment="1">
      <alignment horizontal="right" vertical="center" wrapText="1"/>
    </xf>
    <xf numFmtId="3" fontId="23" fillId="0" borderId="18" xfId="0" applyNumberFormat="1" applyFont="1" applyFill="1" applyBorder="1" applyAlignment="1">
      <alignment vertical="center"/>
    </xf>
    <xf numFmtId="3" fontId="23" fillId="0" borderId="5" xfId="0" applyNumberFormat="1" applyFont="1" applyFill="1" applyBorder="1" applyAlignment="1">
      <alignment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65" fontId="7" fillId="2" borderId="26" xfId="0" applyNumberFormat="1" applyFont="1" applyFill="1" applyBorder="1" applyAlignment="1">
      <alignment horizontal="center" vertical="top"/>
    </xf>
    <xf numFmtId="165" fontId="7" fillId="0" borderId="26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/>
    <xf numFmtId="165" fontId="3" fillId="0" borderId="0" xfId="0" applyNumberFormat="1" applyFont="1" applyFill="1" applyAlignment="1"/>
    <xf numFmtId="0" fontId="0" fillId="0" borderId="18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0" fillId="0" borderId="35" xfId="0" applyFont="1" applyBorder="1"/>
    <xf numFmtId="0" fontId="16" fillId="0" borderId="35" xfId="0" applyFont="1" applyFill="1" applyBorder="1" applyAlignment="1">
      <alignment horizontal="right"/>
    </xf>
    <xf numFmtId="3" fontId="23" fillId="0" borderId="35" xfId="0" applyNumberFormat="1" applyFont="1" applyFill="1" applyBorder="1" applyAlignment="1">
      <alignment horizontal="center"/>
    </xf>
    <xf numFmtId="0" fontId="16" fillId="0" borderId="35" xfId="0" applyFont="1" applyBorder="1"/>
    <xf numFmtId="0" fontId="1" fillId="0" borderId="1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14" fontId="0" fillId="0" borderId="18" xfId="0" applyNumberFormat="1" applyFont="1" applyFill="1" applyBorder="1" applyAlignment="1">
      <alignment vertical="center" wrapText="1"/>
    </xf>
    <xf numFmtId="3" fontId="16" fillId="0" borderId="18" xfId="0" applyNumberFormat="1" applyFont="1" applyBorder="1" applyAlignment="1">
      <alignment horizontal="center" vertical="center"/>
    </xf>
    <xf numFmtId="38" fontId="23" fillId="0" borderId="18" xfId="0" applyNumberFormat="1" applyFont="1" applyBorder="1" applyAlignment="1">
      <alignment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5" fontId="18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16" fillId="2" borderId="47" xfId="0" applyFont="1" applyFill="1" applyBorder="1" applyAlignment="1">
      <alignment vertical="center" wrapText="1"/>
    </xf>
    <xf numFmtId="0" fontId="28" fillId="2" borderId="47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42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2" borderId="42" xfId="0" applyFont="1" applyFill="1" applyBorder="1" applyAlignment="1">
      <alignment horizontal="center" vertical="center" wrapText="1"/>
    </xf>
    <xf numFmtId="0" fontId="0" fillId="6" borderId="0" xfId="0" applyFill="1"/>
    <xf numFmtId="3" fontId="0" fillId="6" borderId="0" xfId="0" applyNumberFormat="1" applyFill="1"/>
    <xf numFmtId="0" fontId="16" fillId="6" borderId="0" xfId="0" applyFont="1" applyFill="1"/>
    <xf numFmtId="0" fontId="18" fillId="6" borderId="0" xfId="0" applyFont="1" applyFill="1"/>
    <xf numFmtId="0" fontId="15" fillId="6" borderId="0" xfId="0" applyFont="1" applyFill="1"/>
    <xf numFmtId="0" fontId="31" fillId="0" borderId="0" xfId="0" applyFont="1" applyAlignment="1">
      <alignment vertical="top"/>
    </xf>
    <xf numFmtId="0" fontId="31" fillId="0" borderId="0" xfId="0" applyFont="1"/>
    <xf numFmtId="0" fontId="37" fillId="2" borderId="18" xfId="0" applyFont="1" applyFill="1" applyBorder="1" applyAlignment="1" applyProtection="1">
      <alignment horizontal="left" vertical="top" wrapText="1"/>
      <protection locked="0"/>
    </xf>
    <xf numFmtId="0" fontId="31" fillId="0" borderId="18" xfId="0" applyFont="1" applyFill="1" applyBorder="1" applyAlignment="1">
      <alignment horizontal="left" vertical="top" wrapText="1"/>
    </xf>
    <xf numFmtId="0" fontId="31" fillId="0" borderId="18" xfId="0" applyFont="1" applyBorder="1" applyAlignment="1">
      <alignment horizontal="left" vertical="top" wrapText="1"/>
    </xf>
    <xf numFmtId="0" fontId="38" fillId="0" borderId="18" xfId="0" applyFont="1" applyFill="1" applyBorder="1" applyAlignment="1">
      <alignment horizontal="left" vertical="top" wrapText="1"/>
    </xf>
    <xf numFmtId="0" fontId="39" fillId="0" borderId="18" xfId="0" applyFont="1" applyFill="1" applyBorder="1" applyAlignment="1">
      <alignment horizontal="left" vertical="top" wrapText="1"/>
    </xf>
    <xf numFmtId="3" fontId="31" fillId="0" borderId="18" xfId="0" applyNumberFormat="1" applyFont="1" applyFill="1" applyBorder="1" applyAlignment="1">
      <alignment horizontal="left" vertical="top" wrapText="1"/>
    </xf>
    <xf numFmtId="0" fontId="40" fillId="0" borderId="18" xfId="0" applyFont="1" applyFill="1" applyBorder="1" applyAlignment="1">
      <alignment horizontal="left" vertical="top" wrapText="1"/>
    </xf>
    <xf numFmtId="49" fontId="38" fillId="0" borderId="18" xfId="0" applyNumberFormat="1" applyFont="1" applyFill="1" applyBorder="1" applyAlignment="1">
      <alignment horizontal="left" vertical="top" wrapText="1"/>
    </xf>
    <xf numFmtId="0" fontId="41" fillId="0" borderId="18" xfId="0" applyFont="1" applyFill="1" applyBorder="1" applyAlignment="1">
      <alignment horizontal="left" vertical="top" wrapText="1"/>
    </xf>
    <xf numFmtId="3" fontId="38" fillId="0" borderId="18" xfId="2" applyNumberFormat="1" applyFont="1" applyFill="1" applyBorder="1" applyAlignment="1" applyProtection="1">
      <alignment horizontal="left" vertical="top" wrapText="1"/>
    </xf>
    <xf numFmtId="49" fontId="31" fillId="0" borderId="18" xfId="0" applyNumberFormat="1" applyFont="1" applyFill="1" applyBorder="1" applyAlignment="1">
      <alignment horizontal="left" vertical="top" wrapText="1"/>
    </xf>
    <xf numFmtId="0" fontId="31" fillId="0" borderId="53" xfId="0" applyFont="1" applyFill="1" applyBorder="1" applyAlignment="1" applyProtection="1">
      <alignment horizontal="left" vertical="top"/>
      <protection locked="0"/>
    </xf>
    <xf numFmtId="0" fontId="31" fillId="0" borderId="18" xfId="0" applyFont="1" applyBorder="1" applyAlignment="1">
      <alignment horizontal="left" vertical="top"/>
    </xf>
    <xf numFmtId="0" fontId="39" fillId="0" borderId="18" xfId="0" applyFont="1" applyBorder="1" applyAlignment="1">
      <alignment horizontal="left" vertical="top" wrapText="1"/>
    </xf>
    <xf numFmtId="3" fontId="31" fillId="0" borderId="18" xfId="0" applyNumberFormat="1" applyFont="1" applyBorder="1" applyAlignment="1">
      <alignment horizontal="left" vertical="top" wrapText="1"/>
    </xf>
    <xf numFmtId="3" fontId="31" fillId="0" borderId="18" xfId="0" applyNumberFormat="1" applyFont="1" applyBorder="1" applyAlignment="1">
      <alignment horizontal="left" vertical="top"/>
    </xf>
    <xf numFmtId="0" fontId="31" fillId="2" borderId="18" xfId="0" applyFont="1" applyFill="1" applyBorder="1" applyAlignment="1">
      <alignment horizontal="left" vertical="center" wrapText="1"/>
    </xf>
    <xf numFmtId="17" fontId="31" fillId="0" borderId="18" xfId="0" quotePrefix="1" applyNumberFormat="1" applyFont="1" applyBorder="1" applyAlignment="1">
      <alignment horizontal="left" vertical="top" wrapText="1"/>
    </xf>
    <xf numFmtId="0" fontId="31" fillId="2" borderId="18" xfId="0" applyFont="1" applyFill="1" applyBorder="1" applyAlignment="1">
      <alignment horizontal="left" vertical="top" wrapText="1"/>
    </xf>
    <xf numFmtId="0" fontId="31" fillId="0" borderId="18" xfId="0" quotePrefix="1" applyFont="1" applyBorder="1" applyAlignment="1">
      <alignment horizontal="left" vertical="top"/>
    </xf>
    <xf numFmtId="0" fontId="38" fillId="0" borderId="18" xfId="0" applyFont="1" applyBorder="1" applyAlignment="1">
      <alignment horizontal="left" vertical="top"/>
    </xf>
    <xf numFmtId="0" fontId="31" fillId="0" borderId="18" xfId="0" applyNumberFormat="1" applyFont="1" applyBorder="1" applyAlignment="1">
      <alignment horizontal="left" vertical="top"/>
    </xf>
    <xf numFmtId="0" fontId="31" fillId="0" borderId="18" xfId="0" quotePrefix="1" applyFont="1" applyBorder="1" applyAlignment="1">
      <alignment horizontal="left" vertical="top" wrapText="1"/>
    </xf>
    <xf numFmtId="0" fontId="16" fillId="0" borderId="0" xfId="0" applyFont="1" applyFill="1"/>
    <xf numFmtId="0" fontId="31" fillId="2" borderId="17" xfId="0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vertical="top" wrapText="1"/>
    </xf>
    <xf numFmtId="0" fontId="0" fillId="8" borderId="0" xfId="0" applyFill="1"/>
    <xf numFmtId="0" fontId="16" fillId="0" borderId="0" xfId="0" applyFont="1" applyBorder="1"/>
    <xf numFmtId="0" fontId="16" fillId="0" borderId="50" xfId="0" applyFont="1" applyBorder="1"/>
    <xf numFmtId="0" fontId="0" fillId="0" borderId="50" xfId="0" applyBorder="1"/>
    <xf numFmtId="0" fontId="18" fillId="0" borderId="0" xfId="0" applyFont="1" applyBorder="1" applyAlignment="1">
      <alignment horizontal="left"/>
    </xf>
    <xf numFmtId="14" fontId="18" fillId="0" borderId="0" xfId="0" applyNumberFormat="1" applyFont="1" applyBorder="1" applyAlignment="1">
      <alignment horizontal="left"/>
    </xf>
    <xf numFmtId="0" fontId="18" fillId="0" borderId="50" xfId="0" applyFont="1" applyBorder="1" applyAlignment="1">
      <alignment horizontal="left"/>
    </xf>
    <xf numFmtId="14" fontId="10" fillId="0" borderId="50" xfId="0" applyNumberFormat="1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0" fillId="0" borderId="50" xfId="0" applyFill="1" applyBorder="1"/>
    <xf numFmtId="4" fontId="0" fillId="0" borderId="0" xfId="0" applyNumberFormat="1" applyFill="1"/>
    <xf numFmtId="0" fontId="6" fillId="0" borderId="0" xfId="0" applyFont="1" applyFill="1" applyBorder="1" applyAlignment="1">
      <alignment horizontal="left" vertical="center" wrapText="1"/>
    </xf>
    <xf numFmtId="14" fontId="0" fillId="0" borderId="0" xfId="0" applyNumberFormat="1" applyFill="1"/>
    <xf numFmtId="4" fontId="0" fillId="0" borderId="0" xfId="0" applyNumberFormat="1" applyFill="1" applyAlignment="1">
      <alignment horizontal="center"/>
    </xf>
    <xf numFmtId="165" fontId="23" fillId="0" borderId="0" xfId="0" applyNumberFormat="1" applyFont="1" applyFill="1" applyAlignment="1"/>
    <xf numFmtId="0" fontId="15" fillId="0" borderId="0" xfId="0" applyFont="1" applyFill="1"/>
    <xf numFmtId="3" fontId="8" fillId="0" borderId="18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2" borderId="26" xfId="0" applyFont="1" applyFill="1" applyBorder="1" applyAlignment="1">
      <alignment vertical="center" wrapText="1"/>
    </xf>
    <xf numFmtId="0" fontId="18" fillId="0" borderId="0" xfId="0" applyFont="1"/>
    <xf numFmtId="0" fontId="18" fillId="0" borderId="0" xfId="0" applyFont="1" applyFill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/>
    <xf numFmtId="0" fontId="5" fillId="0" borderId="36" xfId="0" applyFont="1" applyFill="1" applyBorder="1" applyAlignment="1">
      <alignment horizontal="right" vertical="center"/>
    </xf>
    <xf numFmtId="0" fontId="6" fillId="0" borderId="3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49" fontId="16" fillId="2" borderId="47" xfId="0" applyNumberFormat="1" applyFont="1" applyFill="1" applyBorder="1" applyAlignment="1">
      <alignment horizontal="center" vertical="center" wrapText="1"/>
    </xf>
    <xf numFmtId="49" fontId="16" fillId="2" borderId="42" xfId="0" applyNumberFormat="1" applyFont="1" applyFill="1" applyBorder="1" applyAlignment="1">
      <alignment horizontal="center" vertical="center" wrapText="1"/>
    </xf>
    <xf numFmtId="49" fontId="16" fillId="2" borderId="45" xfId="0" applyNumberFormat="1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3" fontId="23" fillId="2" borderId="37" xfId="0" applyNumberFormat="1" applyFont="1" applyFill="1" applyBorder="1" applyAlignment="1">
      <alignment horizontal="center" vertical="center"/>
    </xf>
    <xf numFmtId="3" fontId="23" fillId="2" borderId="20" xfId="0" applyNumberFormat="1" applyFont="1" applyFill="1" applyBorder="1" applyAlignment="1">
      <alignment horizontal="center" vertical="center"/>
    </xf>
    <xf numFmtId="3" fontId="23" fillId="2" borderId="27" xfId="0" applyNumberFormat="1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6" fillId="2" borderId="37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3" fontId="16" fillId="2" borderId="37" xfId="0" applyNumberFormat="1" applyFont="1" applyFill="1" applyBorder="1" applyAlignment="1">
      <alignment horizontal="center" vertical="center"/>
    </xf>
    <xf numFmtId="3" fontId="16" fillId="2" borderId="20" xfId="0" applyNumberFormat="1" applyFont="1" applyFill="1" applyBorder="1" applyAlignment="1">
      <alignment horizontal="center" vertical="center"/>
    </xf>
    <xf numFmtId="3" fontId="16" fillId="2" borderId="27" xfId="0" applyNumberFormat="1" applyFont="1" applyFill="1" applyBorder="1" applyAlignment="1">
      <alignment horizontal="center" vertical="center"/>
    </xf>
    <xf numFmtId="49" fontId="0" fillId="2" borderId="47" xfId="0" applyNumberFormat="1" applyFont="1" applyFill="1" applyBorder="1" applyAlignment="1">
      <alignment horizontal="center" vertical="center" wrapText="1"/>
    </xf>
    <xf numFmtId="49" fontId="0" fillId="2" borderId="45" xfId="0" applyNumberFormat="1" applyFont="1" applyFill="1" applyBorder="1" applyAlignment="1">
      <alignment horizontal="center" vertical="center" wrapText="1"/>
    </xf>
    <xf numFmtId="49" fontId="0" fillId="2" borderId="42" xfId="0" applyNumberFormat="1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3" fontId="0" fillId="2" borderId="37" xfId="0" applyNumberForma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3" fontId="0" fillId="2" borderId="27" xfId="0" applyNumberForma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49" fontId="0" fillId="2" borderId="40" xfId="0" applyNumberFormat="1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3" fontId="23" fillId="2" borderId="17" xfId="0" applyNumberFormat="1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 wrapText="1"/>
    </xf>
    <xf numFmtId="0" fontId="0" fillId="2" borderId="17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3" fontId="0" fillId="2" borderId="17" xfId="0" applyNumberForma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4" fillId="5" borderId="18" xfId="0" applyNumberFormat="1" applyFont="1" applyFill="1" applyBorder="1" applyAlignment="1">
      <alignment horizontal="center" vertical="center" wrapText="1"/>
    </xf>
    <xf numFmtId="0" fontId="4" fillId="5" borderId="17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 applyProtection="1">
      <alignment horizontal="center" vertical="center" wrapText="1"/>
      <protection locked="0"/>
    </xf>
    <xf numFmtId="0" fontId="35" fillId="2" borderId="21" xfId="0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22" xfId="0" applyFont="1" applyFill="1" applyBorder="1" applyAlignment="1" applyProtection="1">
      <alignment horizontal="center" vertical="center" wrapText="1"/>
      <protection locked="0"/>
    </xf>
    <xf numFmtId="0" fontId="35" fillId="2" borderId="40" xfId="0" applyFont="1" applyFill="1" applyBorder="1" applyAlignment="1" applyProtection="1">
      <alignment horizontal="center" vertical="center" wrapText="1"/>
      <protection locked="0"/>
    </xf>
    <xf numFmtId="0" fontId="35" fillId="2" borderId="51" xfId="0" applyFont="1" applyFill="1" applyBorder="1" applyAlignment="1" applyProtection="1">
      <alignment horizontal="center" vertical="center" wrapText="1"/>
      <protection locked="0"/>
    </xf>
    <xf numFmtId="0" fontId="35" fillId="2" borderId="15" xfId="0" applyFont="1" applyFill="1" applyBorder="1" applyAlignment="1" applyProtection="1">
      <alignment horizontal="center" vertical="center" wrapText="1"/>
      <protection locked="0"/>
    </xf>
    <xf numFmtId="0" fontId="35" fillId="2" borderId="52" xfId="0" applyFont="1" applyFill="1" applyBorder="1" applyAlignment="1" applyProtection="1">
      <alignment horizontal="center" vertical="center" wrapText="1"/>
      <protection locked="0"/>
    </xf>
    <xf numFmtId="0" fontId="29" fillId="7" borderId="23" xfId="0" applyFont="1" applyFill="1" applyBorder="1" applyAlignment="1">
      <alignment horizontal="center" vertical="center" wrapText="1"/>
    </xf>
    <xf numFmtId="0" fontId="29" fillId="7" borderId="24" xfId="0" applyFont="1" applyFill="1" applyBorder="1" applyAlignment="1">
      <alignment horizontal="center" vertical="center"/>
    </xf>
    <xf numFmtId="0" fontId="29" fillId="7" borderId="25" xfId="0" applyFont="1" applyFill="1" applyBorder="1" applyAlignment="1">
      <alignment horizontal="center" vertical="center"/>
    </xf>
    <xf numFmtId="0" fontId="32" fillId="2" borderId="12" xfId="0" applyFont="1" applyFill="1" applyBorder="1" applyAlignment="1" applyProtection="1">
      <alignment horizontal="center" vertical="center" wrapText="1"/>
      <protection locked="0"/>
    </xf>
    <xf numFmtId="0" fontId="32" fillId="2" borderId="38" xfId="0" applyFont="1" applyFill="1" applyBorder="1" applyAlignment="1" applyProtection="1">
      <alignment horizontal="center" vertical="center" wrapText="1"/>
      <protection locked="0"/>
    </xf>
    <xf numFmtId="0" fontId="32" fillId="2" borderId="48" xfId="0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 applyProtection="1">
      <alignment horizontal="center" vertical="top" wrapText="1"/>
      <protection locked="0"/>
    </xf>
    <xf numFmtId="0" fontId="32" fillId="2" borderId="2" xfId="0" applyFont="1" applyFill="1" applyBorder="1" applyAlignment="1" applyProtection="1">
      <alignment horizontal="center" vertical="top" wrapText="1"/>
      <protection locked="0"/>
    </xf>
    <xf numFmtId="0" fontId="32" fillId="2" borderId="30" xfId="0" applyFont="1" applyFill="1" applyBorder="1" applyAlignment="1" applyProtection="1">
      <alignment horizontal="center" vertical="top" wrapText="1"/>
      <protection locked="0"/>
    </xf>
    <xf numFmtId="0" fontId="32" fillId="2" borderId="11" xfId="0" applyFont="1" applyFill="1" applyBorder="1" applyAlignment="1" applyProtection="1">
      <alignment horizontal="center" vertical="center" wrapText="1"/>
      <protection locked="0"/>
    </xf>
    <xf numFmtId="0" fontId="32" fillId="2" borderId="49" xfId="0" applyFont="1" applyFill="1" applyBorder="1" applyAlignment="1" applyProtection="1">
      <alignment horizontal="center" vertical="center" wrapText="1"/>
      <protection locked="0"/>
    </xf>
    <xf numFmtId="0" fontId="32" fillId="2" borderId="29" xfId="0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 applyProtection="1">
      <alignment horizontal="center" vertical="center" wrapText="1"/>
      <protection locked="0"/>
    </xf>
    <xf numFmtId="0" fontId="32" fillId="2" borderId="50" xfId="0" applyFont="1" applyFill="1" applyBorder="1" applyAlignment="1" applyProtection="1">
      <alignment horizontal="center" vertical="center" wrapText="1"/>
      <protection locked="0"/>
    </xf>
    <xf numFmtId="0" fontId="32" fillId="2" borderId="14" xfId="0" applyFont="1" applyFill="1" applyBorder="1" applyAlignment="1" applyProtection="1">
      <alignment horizontal="center" vertical="top"/>
      <protection locked="0"/>
    </xf>
    <xf numFmtId="0" fontId="32" fillId="2" borderId="29" xfId="0" applyFont="1" applyFill="1" applyBorder="1" applyAlignment="1" applyProtection="1">
      <alignment horizontal="center" vertical="top"/>
      <protection locked="0"/>
    </xf>
    <xf numFmtId="0" fontId="32" fillId="2" borderId="3" xfId="0" applyFont="1" applyFill="1" applyBorder="1" applyAlignment="1" applyProtection="1">
      <alignment horizontal="center" vertical="top" wrapText="1"/>
      <protection locked="0"/>
    </xf>
    <xf numFmtId="0" fontId="34" fillId="2" borderId="17" xfId="0" applyFont="1" applyFill="1" applyBorder="1" applyAlignment="1" applyProtection="1">
      <alignment horizontal="center" vertical="center" wrapText="1"/>
      <protection locked="0"/>
    </xf>
    <xf numFmtId="0" fontId="32" fillId="2" borderId="26" xfId="0" applyFont="1" applyFill="1" applyBorder="1" applyAlignment="1" applyProtection="1">
      <alignment horizontal="center" vertical="center" wrapText="1"/>
      <protection locked="0"/>
    </xf>
    <xf numFmtId="0" fontId="32" fillId="2" borderId="17" xfId="0" applyFont="1" applyFill="1" applyBorder="1" applyAlignment="1" applyProtection="1">
      <alignment horizontal="center" vertical="center" wrapText="1"/>
      <protection locked="0"/>
    </xf>
    <xf numFmtId="0" fontId="32" fillId="2" borderId="39" xfId="0" applyFont="1" applyFill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horizontal="center" vertical="center" wrapText="1"/>
      <protection locked="0"/>
    </xf>
    <xf numFmtId="0" fontId="35" fillId="2" borderId="16" xfId="0" applyFont="1" applyFill="1" applyBorder="1" applyAlignment="1" applyProtection="1">
      <alignment horizontal="center" vertical="center" wrapText="1"/>
      <protection locked="0"/>
    </xf>
    <xf numFmtId="0" fontId="35" fillId="2" borderId="32" xfId="0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3">
    <cellStyle name="Čárka 2" xfId="2" xr:uid="{00000000-0005-0000-0000-000000000000}"/>
    <cellStyle name="Normal" xfId="1" xr:uid="{00000000-0005-0000-0000-000001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zoomScale="85" zoomScaleNormal="85" workbookViewId="0">
      <pane ySplit="3" topLeftCell="A10" activePane="bottomLeft" state="frozen"/>
      <selection pane="bottomLeft" activeCell="C18" sqref="C18"/>
    </sheetView>
  </sheetViews>
  <sheetFormatPr defaultRowHeight="14.5" x14ac:dyDescent="0.35"/>
  <cols>
    <col min="1" max="1" width="17.453125" customWidth="1"/>
    <col min="2" max="2" width="35.453125" customWidth="1"/>
    <col min="3" max="3" width="14.453125" customWidth="1"/>
    <col min="4" max="5" width="11" customWidth="1"/>
    <col min="6" max="6" width="14.54296875" customWidth="1"/>
    <col min="7" max="7" width="13.453125" customWidth="1"/>
    <col min="10" max="10" width="17.54296875" customWidth="1"/>
    <col min="11" max="11" width="9.81640625" bestFit="1" customWidth="1"/>
    <col min="12" max="12" width="28.7265625" customWidth="1"/>
    <col min="13" max="13" width="14.453125" customWidth="1"/>
  </cols>
  <sheetData>
    <row r="1" spans="1:16" ht="15" thickBot="1" x14ac:dyDescent="0.4">
      <c r="A1" s="212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6" s="1" customFormat="1" ht="57" customHeight="1" x14ac:dyDescent="0.35">
      <c r="A2" s="214" t="s">
        <v>1</v>
      </c>
      <c r="B2" s="216" t="s">
        <v>2</v>
      </c>
      <c r="C2" s="218" t="s">
        <v>3</v>
      </c>
      <c r="D2" s="220" t="s">
        <v>4</v>
      </c>
      <c r="E2" s="221"/>
      <c r="F2" s="222" t="s">
        <v>130</v>
      </c>
      <c r="G2" s="223"/>
      <c r="H2" s="220" t="s">
        <v>6</v>
      </c>
      <c r="I2" s="221"/>
      <c r="J2" s="220" t="s">
        <v>56</v>
      </c>
      <c r="K2" s="221"/>
      <c r="L2" s="220" t="s">
        <v>7</v>
      </c>
      <c r="M2" s="221"/>
    </row>
    <row r="3" spans="1:16" s="1" customFormat="1" ht="85" customHeight="1" thickBot="1" x14ac:dyDescent="0.4">
      <c r="A3" s="215"/>
      <c r="B3" s="217"/>
      <c r="C3" s="219"/>
      <c r="D3" s="38" t="s">
        <v>8</v>
      </c>
      <c r="E3" s="39" t="s">
        <v>9</v>
      </c>
      <c r="F3" s="40" t="s">
        <v>143</v>
      </c>
      <c r="G3" s="41" t="s">
        <v>150</v>
      </c>
      <c r="H3" s="6" t="s">
        <v>11</v>
      </c>
      <c r="I3" s="7" t="s">
        <v>12</v>
      </c>
      <c r="J3" s="40" t="s">
        <v>13</v>
      </c>
      <c r="K3" s="7" t="s">
        <v>14</v>
      </c>
      <c r="L3" s="5" t="s">
        <v>57</v>
      </c>
      <c r="M3" s="8" t="s">
        <v>15</v>
      </c>
    </row>
    <row r="4" spans="1:16" ht="43.5" x14ac:dyDescent="0.35">
      <c r="A4" s="119">
        <v>1</v>
      </c>
      <c r="B4" s="51" t="s">
        <v>64</v>
      </c>
      <c r="C4" s="52" t="s">
        <v>63</v>
      </c>
      <c r="D4" s="53" t="s">
        <v>131</v>
      </c>
      <c r="E4" s="53" t="s">
        <v>132</v>
      </c>
      <c r="F4" s="54">
        <v>780500000</v>
      </c>
      <c r="G4" s="122">
        <f>F4*0.85</f>
        <v>663425000</v>
      </c>
      <c r="H4" s="48">
        <v>2023</v>
      </c>
      <c r="I4" s="48">
        <v>2026</v>
      </c>
      <c r="J4" s="55" t="s">
        <v>133</v>
      </c>
      <c r="K4" s="88" t="s">
        <v>210</v>
      </c>
      <c r="L4" s="77" t="s">
        <v>177</v>
      </c>
      <c r="M4" s="78" t="s">
        <v>65</v>
      </c>
    </row>
    <row r="5" spans="1:16" ht="43.5" x14ac:dyDescent="0.35">
      <c r="A5" s="120">
        <v>2</v>
      </c>
      <c r="B5" s="56" t="s">
        <v>67</v>
      </c>
      <c r="C5" s="57" t="s">
        <v>68</v>
      </c>
      <c r="D5" s="58" t="s">
        <v>134</v>
      </c>
      <c r="E5" s="58" t="s">
        <v>135</v>
      </c>
      <c r="F5" s="42">
        <v>61000000</v>
      </c>
      <c r="G5" s="123">
        <f t="shared" ref="G5:G10" si="0">F5*0.85</f>
        <v>51850000</v>
      </c>
      <c r="H5" s="43">
        <v>2023</v>
      </c>
      <c r="I5" s="43">
        <v>2025</v>
      </c>
      <c r="J5" s="49" t="s">
        <v>133</v>
      </c>
      <c r="K5" s="89" t="s">
        <v>204</v>
      </c>
      <c r="L5" s="49" t="s">
        <v>66</v>
      </c>
      <c r="M5" s="79" t="s">
        <v>65</v>
      </c>
    </row>
    <row r="6" spans="1:16" ht="43.5" x14ac:dyDescent="0.35">
      <c r="A6" s="120">
        <v>3</v>
      </c>
      <c r="B6" s="56" t="s">
        <v>142</v>
      </c>
      <c r="C6" s="57" t="s">
        <v>70</v>
      </c>
      <c r="D6" s="58" t="s">
        <v>136</v>
      </c>
      <c r="E6" s="58" t="s">
        <v>135</v>
      </c>
      <c r="F6" s="42">
        <v>150000000</v>
      </c>
      <c r="G6" s="123">
        <f t="shared" si="0"/>
        <v>127500000</v>
      </c>
      <c r="H6" s="43">
        <v>2024</v>
      </c>
      <c r="I6" s="43">
        <v>2027</v>
      </c>
      <c r="J6" s="49" t="s">
        <v>133</v>
      </c>
      <c r="K6" s="89" t="s">
        <v>205</v>
      </c>
      <c r="L6" s="49" t="s">
        <v>69</v>
      </c>
      <c r="M6" s="79" t="s">
        <v>65</v>
      </c>
    </row>
    <row r="7" spans="1:16" ht="43.5" x14ac:dyDescent="0.35">
      <c r="A7" s="120">
        <v>4</v>
      </c>
      <c r="B7" s="59" t="s">
        <v>71</v>
      </c>
      <c r="C7" s="57" t="s">
        <v>72</v>
      </c>
      <c r="D7" s="58" t="s">
        <v>137</v>
      </c>
      <c r="E7" s="58" t="s">
        <v>135</v>
      </c>
      <c r="F7" s="42">
        <v>46000000</v>
      </c>
      <c r="G7" s="123">
        <f t="shared" si="0"/>
        <v>39100000</v>
      </c>
      <c r="H7" s="43">
        <v>2024</v>
      </c>
      <c r="I7" s="43">
        <v>2025</v>
      </c>
      <c r="J7" s="49" t="s">
        <v>133</v>
      </c>
      <c r="K7" s="89" t="s">
        <v>206</v>
      </c>
      <c r="L7" s="49" t="s">
        <v>180</v>
      </c>
      <c r="M7" s="79" t="s">
        <v>65</v>
      </c>
    </row>
    <row r="8" spans="1:16" ht="43.5" x14ac:dyDescent="0.35">
      <c r="A8" s="120">
        <v>5</v>
      </c>
      <c r="B8" s="56" t="s">
        <v>73</v>
      </c>
      <c r="C8" s="57" t="s">
        <v>72</v>
      </c>
      <c r="D8" s="58" t="s">
        <v>137</v>
      </c>
      <c r="E8" s="58" t="s">
        <v>135</v>
      </c>
      <c r="F8" s="42">
        <v>37300000</v>
      </c>
      <c r="G8" s="123">
        <f t="shared" si="0"/>
        <v>31705000</v>
      </c>
      <c r="H8" s="43">
        <v>2024</v>
      </c>
      <c r="I8" s="43">
        <v>2025</v>
      </c>
      <c r="J8" s="49" t="s">
        <v>133</v>
      </c>
      <c r="K8" s="89" t="s">
        <v>207</v>
      </c>
      <c r="L8" s="49" t="s">
        <v>179</v>
      </c>
      <c r="M8" s="79" t="s">
        <v>65</v>
      </c>
    </row>
    <row r="9" spans="1:16" ht="43.5" x14ac:dyDescent="0.35">
      <c r="A9" s="120">
        <v>6</v>
      </c>
      <c r="B9" s="56" t="s">
        <v>74</v>
      </c>
      <c r="C9" s="57" t="s">
        <v>75</v>
      </c>
      <c r="D9" s="58" t="s">
        <v>138</v>
      </c>
      <c r="E9" s="58" t="s">
        <v>139</v>
      </c>
      <c r="F9" s="42">
        <v>25200000</v>
      </c>
      <c r="G9" s="123">
        <f t="shared" si="0"/>
        <v>21420000</v>
      </c>
      <c r="H9" s="43">
        <v>2023</v>
      </c>
      <c r="I9" s="43">
        <v>2024</v>
      </c>
      <c r="J9" s="49" t="s">
        <v>133</v>
      </c>
      <c r="K9" s="89" t="s">
        <v>208</v>
      </c>
      <c r="L9" s="49" t="s">
        <v>178</v>
      </c>
      <c r="M9" s="79" t="s">
        <v>65</v>
      </c>
    </row>
    <row r="10" spans="1:16" s="37" customFormat="1" ht="29.5" thickBot="1" x14ac:dyDescent="0.4">
      <c r="A10" s="121">
        <v>7</v>
      </c>
      <c r="B10" s="47" t="s">
        <v>58</v>
      </c>
      <c r="C10" s="44" t="s">
        <v>60</v>
      </c>
      <c r="D10" s="60" t="s">
        <v>131</v>
      </c>
      <c r="E10" s="60" t="s">
        <v>140</v>
      </c>
      <c r="F10" s="96">
        <v>180000000</v>
      </c>
      <c r="G10" s="124">
        <f t="shared" si="0"/>
        <v>153000000</v>
      </c>
      <c r="H10" s="45">
        <v>2025</v>
      </c>
      <c r="I10" s="45">
        <v>2027</v>
      </c>
      <c r="J10" s="46" t="s">
        <v>141</v>
      </c>
      <c r="K10" s="45" t="s">
        <v>209</v>
      </c>
      <c r="L10" s="80" t="s">
        <v>61</v>
      </c>
      <c r="M10" s="81" t="s">
        <v>65</v>
      </c>
    </row>
    <row r="11" spans="1:16" x14ac:dyDescent="0.35">
      <c r="A11" s="12" t="s">
        <v>49</v>
      </c>
      <c r="B11" s="2"/>
      <c r="C11" s="2"/>
      <c r="D11" s="2"/>
      <c r="E11" s="2" t="s">
        <v>76</v>
      </c>
      <c r="F11" s="76">
        <f>SUM(F4:F10)</f>
        <v>1280000000</v>
      </c>
      <c r="G11" s="76">
        <f>SUM(G4:G10)</f>
        <v>1088000000</v>
      </c>
      <c r="H11" s="2"/>
      <c r="I11" s="2"/>
      <c r="J11" s="2"/>
      <c r="K11" s="2"/>
      <c r="L11" s="2"/>
      <c r="M11" s="2"/>
      <c r="P11" s="37"/>
    </row>
    <row r="12" spans="1:16" x14ac:dyDescent="0.35">
      <c r="A12" s="36"/>
      <c r="E12" s="13"/>
      <c r="F12" s="15"/>
      <c r="G12" s="37"/>
      <c r="H12" s="37"/>
      <c r="I12" s="37"/>
      <c r="K12" s="37"/>
    </row>
    <row r="13" spans="1:16" x14ac:dyDescent="0.35">
      <c r="D13" s="29"/>
      <c r="E13" s="29"/>
      <c r="G13" s="35"/>
    </row>
    <row r="14" spans="1:16" ht="15.5" x14ac:dyDescent="0.35">
      <c r="A14" s="75" t="s">
        <v>149</v>
      </c>
      <c r="B14" s="73"/>
      <c r="C14" s="37"/>
      <c r="D14" s="37"/>
      <c r="E14" s="37"/>
      <c r="J14" s="50"/>
    </row>
    <row r="16" spans="1:16" x14ac:dyDescent="0.35">
      <c r="A16" s="29" t="s">
        <v>223</v>
      </c>
    </row>
    <row r="17" spans="1:1" x14ac:dyDescent="0.35">
      <c r="A17" s="29" t="s">
        <v>224</v>
      </c>
    </row>
  </sheetData>
  <mergeCells count="9">
    <mergeCell ref="A1:M1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9"/>
  <sheetViews>
    <sheetView zoomScale="85" zoomScaleNormal="85" workbookViewId="0">
      <selection activeCell="C18" sqref="C18"/>
    </sheetView>
  </sheetViews>
  <sheetFormatPr defaultRowHeight="14.5" x14ac:dyDescent="0.35"/>
  <cols>
    <col min="1" max="1" width="8.7265625" customWidth="1"/>
    <col min="2" max="2" width="15.54296875" customWidth="1"/>
    <col min="3" max="3" width="64.1796875" customWidth="1"/>
    <col min="4" max="4" width="7.1796875" bestFit="1" customWidth="1"/>
    <col min="5" max="5" width="34.26953125" bestFit="1" customWidth="1"/>
    <col min="6" max="6" width="15.7265625" customWidth="1"/>
    <col min="7" max="7" width="17.54296875" customWidth="1"/>
    <col min="8" max="8" width="13.453125" bestFit="1" customWidth="1"/>
    <col min="9" max="9" width="10.26953125" bestFit="1" customWidth="1"/>
    <col min="10" max="10" width="17" customWidth="1"/>
    <col min="11" max="11" width="8.81640625" bestFit="1" customWidth="1"/>
  </cols>
  <sheetData>
    <row r="1" spans="1:19" ht="19" thickBot="1" x14ac:dyDescent="0.5">
      <c r="A1" s="231" t="s">
        <v>16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  <c r="L1" s="16"/>
      <c r="M1" s="16"/>
    </row>
    <row r="2" spans="1:19" ht="33.75" customHeight="1" x14ac:dyDescent="0.35">
      <c r="A2" s="214" t="s">
        <v>1</v>
      </c>
      <c r="B2" s="216" t="s">
        <v>2</v>
      </c>
      <c r="C2" s="214" t="s">
        <v>17</v>
      </c>
      <c r="D2" s="235" t="s">
        <v>18</v>
      </c>
      <c r="E2" s="237" t="s">
        <v>19</v>
      </c>
      <c r="F2" s="239" t="s">
        <v>5</v>
      </c>
      <c r="G2" s="223"/>
      <c r="H2" s="240" t="s">
        <v>6</v>
      </c>
      <c r="I2" s="241"/>
      <c r="J2" s="220" t="s">
        <v>79</v>
      </c>
      <c r="K2" s="242"/>
      <c r="L2" s="224" t="s">
        <v>7</v>
      </c>
      <c r="M2" s="225"/>
    </row>
    <row r="3" spans="1:19" ht="130.5" thickBot="1" x14ac:dyDescent="0.4">
      <c r="A3" s="234"/>
      <c r="B3" s="217"/>
      <c r="C3" s="234"/>
      <c r="D3" s="236"/>
      <c r="E3" s="238"/>
      <c r="F3" s="17" t="s">
        <v>10</v>
      </c>
      <c r="G3" s="34" t="s">
        <v>150</v>
      </c>
      <c r="H3" s="18" t="s">
        <v>11</v>
      </c>
      <c r="I3" s="19" t="s">
        <v>12</v>
      </c>
      <c r="J3" s="20" t="s">
        <v>13</v>
      </c>
      <c r="K3" s="33" t="s">
        <v>14</v>
      </c>
      <c r="L3" s="21" t="s">
        <v>37</v>
      </c>
      <c r="M3" s="22" t="s">
        <v>20</v>
      </c>
    </row>
    <row r="4" spans="1:19" ht="62.25" customHeight="1" x14ac:dyDescent="0.35">
      <c r="A4" s="125">
        <v>1</v>
      </c>
      <c r="B4" s="209" t="s">
        <v>181</v>
      </c>
      <c r="C4" s="93" t="s">
        <v>184</v>
      </c>
      <c r="D4" s="133" t="s">
        <v>182</v>
      </c>
      <c r="E4" s="93" t="s">
        <v>80</v>
      </c>
      <c r="F4" s="97">
        <v>45000000</v>
      </c>
      <c r="G4" s="127">
        <f>F4*0.85</f>
        <v>38250000</v>
      </c>
      <c r="H4" s="98">
        <v>45658</v>
      </c>
      <c r="I4" s="98">
        <v>46752</v>
      </c>
      <c r="J4" s="90" t="s">
        <v>89</v>
      </c>
      <c r="K4" s="135">
        <v>1</v>
      </c>
      <c r="L4" s="91" t="s">
        <v>183</v>
      </c>
      <c r="M4" s="91" t="s">
        <v>62</v>
      </c>
    </row>
    <row r="5" spans="1:19" ht="82.5" customHeight="1" x14ac:dyDescent="0.35">
      <c r="A5" s="126">
        <v>2</v>
      </c>
      <c r="B5" s="132" t="s">
        <v>81</v>
      </c>
      <c r="C5" s="92" t="s">
        <v>214</v>
      </c>
      <c r="D5" s="134" t="s">
        <v>211</v>
      </c>
      <c r="E5" s="93" t="s">
        <v>80</v>
      </c>
      <c r="F5" s="207">
        <v>148500000</v>
      </c>
      <c r="G5" s="128">
        <f>F5*0.85</f>
        <v>126225000</v>
      </c>
      <c r="H5" s="94" t="s">
        <v>212</v>
      </c>
      <c r="I5" s="23">
        <v>46722</v>
      </c>
      <c r="J5" s="65" t="s">
        <v>89</v>
      </c>
      <c r="K5" s="136">
        <v>22</v>
      </c>
      <c r="L5" s="32" t="s">
        <v>88</v>
      </c>
      <c r="M5" s="32" t="s">
        <v>86</v>
      </c>
      <c r="N5" s="208" t="s">
        <v>346</v>
      </c>
    </row>
    <row r="6" spans="1:19" ht="59.25" customHeight="1" x14ac:dyDescent="0.35">
      <c r="A6" s="126">
        <v>3</v>
      </c>
      <c r="B6" s="132" t="s">
        <v>83</v>
      </c>
      <c r="C6" s="92" t="s">
        <v>213</v>
      </c>
      <c r="D6" s="134" t="s">
        <v>211</v>
      </c>
      <c r="E6" s="92" t="s">
        <v>82</v>
      </c>
      <c r="F6" s="207">
        <v>13000000</v>
      </c>
      <c r="G6" s="128">
        <f>F6*0.85</f>
        <v>11050000</v>
      </c>
      <c r="H6" s="95">
        <v>44927</v>
      </c>
      <c r="I6" s="95">
        <v>46722</v>
      </c>
      <c r="J6" s="65" t="s">
        <v>89</v>
      </c>
      <c r="K6" s="136">
        <v>45</v>
      </c>
      <c r="L6" s="32" t="s">
        <v>87</v>
      </c>
      <c r="M6" s="32" t="s">
        <v>86</v>
      </c>
      <c r="N6" s="208" t="s">
        <v>346</v>
      </c>
    </row>
    <row r="7" spans="1:19" ht="60.75" customHeight="1" thickBot="1" x14ac:dyDescent="0.4">
      <c r="A7" s="126">
        <v>4</v>
      </c>
      <c r="B7" s="132" t="s">
        <v>345</v>
      </c>
      <c r="C7" s="92" t="s">
        <v>344</v>
      </c>
      <c r="D7" s="134" t="s">
        <v>211</v>
      </c>
      <c r="E7" s="92" t="s">
        <v>82</v>
      </c>
      <c r="F7" s="207">
        <v>7000000</v>
      </c>
      <c r="G7" s="128">
        <f>F7*0.85</f>
        <v>5950000</v>
      </c>
      <c r="H7" s="95">
        <v>44927</v>
      </c>
      <c r="I7" s="95">
        <v>46722</v>
      </c>
      <c r="J7" s="65" t="s">
        <v>89</v>
      </c>
      <c r="K7" s="136">
        <v>45</v>
      </c>
      <c r="L7" s="32" t="s">
        <v>87</v>
      </c>
      <c r="M7" s="32" t="s">
        <v>86</v>
      </c>
    </row>
    <row r="8" spans="1:19" x14ac:dyDescent="0.35">
      <c r="A8" s="226" t="s">
        <v>84</v>
      </c>
      <c r="B8" s="227"/>
      <c r="C8" s="25"/>
      <c r="E8" s="28" t="s">
        <v>78</v>
      </c>
      <c r="F8" s="129">
        <f>SUM(F4:F7)</f>
        <v>213500000</v>
      </c>
      <c r="G8" s="130">
        <f>SUM(G4:G7)</f>
        <v>181475000</v>
      </c>
      <c r="H8" s="24"/>
      <c r="I8" s="26"/>
      <c r="J8" s="228"/>
      <c r="K8" s="228"/>
      <c r="L8" s="229"/>
      <c r="M8" s="229"/>
      <c r="R8" s="29"/>
      <c r="S8" s="206"/>
    </row>
    <row r="9" spans="1:19" x14ac:dyDescent="0.35">
      <c r="A9" s="27"/>
      <c r="B9" s="62" t="s">
        <v>144</v>
      </c>
      <c r="C9" s="205" t="s">
        <v>146</v>
      </c>
      <c r="D9" s="63"/>
      <c r="E9" s="63"/>
      <c r="F9" s="64"/>
      <c r="G9" s="31"/>
      <c r="H9" s="24"/>
      <c r="I9" s="26"/>
      <c r="J9" s="30"/>
      <c r="K9" s="30"/>
      <c r="L9" s="230"/>
      <c r="M9" s="230"/>
    </row>
    <row r="10" spans="1:19" x14ac:dyDescent="0.35">
      <c r="A10" s="27"/>
      <c r="C10" s="148"/>
      <c r="D10" s="63"/>
      <c r="E10" s="63"/>
      <c r="F10" s="64"/>
      <c r="G10" s="31"/>
      <c r="H10" s="203"/>
      <c r="I10" s="26"/>
      <c r="J10" s="30"/>
      <c r="K10" s="30"/>
      <c r="L10" s="202"/>
      <c r="M10" s="202"/>
    </row>
    <row r="11" spans="1:19" x14ac:dyDescent="0.35">
      <c r="A11" s="27"/>
      <c r="C11" s="148"/>
      <c r="D11" s="63"/>
      <c r="E11" s="63"/>
      <c r="F11" s="64"/>
      <c r="G11" s="204"/>
      <c r="H11" s="203"/>
      <c r="I11" s="26"/>
      <c r="J11" s="30"/>
      <c r="K11" s="30"/>
      <c r="L11" s="202"/>
      <c r="M11" s="202"/>
    </row>
    <row r="12" spans="1:19" x14ac:dyDescent="0.35">
      <c r="A12" s="2"/>
      <c r="B12" s="210" t="s">
        <v>341</v>
      </c>
      <c r="C12" s="211" t="s">
        <v>342</v>
      </c>
      <c r="F12" s="2"/>
      <c r="G12" s="2"/>
      <c r="H12" s="2"/>
      <c r="L12" s="37"/>
      <c r="M12" s="37"/>
    </row>
    <row r="13" spans="1:19" x14ac:dyDescent="0.35">
      <c r="G13" s="201"/>
      <c r="H13" s="37"/>
      <c r="I13" s="37"/>
    </row>
    <row r="14" spans="1:19" x14ac:dyDescent="0.35">
      <c r="G14" s="201"/>
      <c r="H14" s="37"/>
      <c r="I14" s="37"/>
    </row>
    <row r="15" spans="1:19" x14ac:dyDescent="0.35">
      <c r="B15" s="194" t="s">
        <v>343</v>
      </c>
      <c r="C15" s="194"/>
      <c r="G15" s="37"/>
      <c r="H15" s="37"/>
      <c r="I15" s="37"/>
    </row>
    <row r="16" spans="1:19" x14ac:dyDescent="0.35">
      <c r="B16" s="66" t="s">
        <v>223</v>
      </c>
      <c r="C16" s="66"/>
      <c r="G16" s="37"/>
      <c r="H16" s="37"/>
      <c r="I16" s="37"/>
    </row>
    <row r="17" spans="2:9" x14ac:dyDescent="0.35">
      <c r="B17" s="66" t="s">
        <v>224</v>
      </c>
      <c r="C17" s="66"/>
      <c r="G17" s="201"/>
      <c r="H17" s="37"/>
      <c r="I17" s="37"/>
    </row>
    <row r="18" spans="2:9" x14ac:dyDescent="0.35">
      <c r="G18" s="37"/>
      <c r="H18" s="37"/>
      <c r="I18" s="37"/>
    </row>
    <row r="19" spans="2:9" x14ac:dyDescent="0.35">
      <c r="G19" s="37"/>
      <c r="H19" s="37"/>
      <c r="I19" s="37"/>
    </row>
  </sheetData>
  <mergeCells count="14">
    <mergeCell ref="A1:K1"/>
    <mergeCell ref="A2:A3"/>
    <mergeCell ref="B2:B3"/>
    <mergeCell ref="C2:C3"/>
    <mergeCell ref="D2:D3"/>
    <mergeCell ref="E2:E3"/>
    <mergeCell ref="F2:G2"/>
    <mergeCell ref="H2:I2"/>
    <mergeCell ref="J2:K2"/>
    <mergeCell ref="L2:M2"/>
    <mergeCell ref="A8:B8"/>
    <mergeCell ref="J8:K8"/>
    <mergeCell ref="L8:M8"/>
    <mergeCell ref="L9:M9"/>
  </mergeCells>
  <dataValidations count="1">
    <dataValidation type="list" allowBlank="1" showInputMessage="1" showErrorMessage="1" sqref="J4:J7" xr:uid="{00000000-0002-0000-0100-000000000000}">
      <formula1>$O$1:$O$2</formula1>
    </dataValidation>
  </dataValidations>
  <pageMargins left="0.7" right="0.7" top="0.78740157499999996" bottom="0.78740157499999996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40"/>
  <sheetViews>
    <sheetView topLeftCell="J11" zoomScale="85" zoomScaleNormal="85" workbookViewId="0">
      <selection activeCell="O33" sqref="O33"/>
    </sheetView>
  </sheetViews>
  <sheetFormatPr defaultRowHeight="14.5" x14ac:dyDescent="0.35"/>
  <cols>
    <col min="1" max="1" width="8.1796875" customWidth="1"/>
    <col min="2" max="2" width="14.26953125" customWidth="1"/>
    <col min="3" max="3" width="58.453125" customWidth="1"/>
    <col min="4" max="4" width="21.81640625" customWidth="1"/>
    <col min="5" max="5" width="19" customWidth="1"/>
    <col min="6" max="7" width="14.453125" customWidth="1"/>
    <col min="8" max="8" width="22" customWidth="1"/>
    <col min="9" max="9" width="16.1796875" customWidth="1"/>
    <col min="10" max="10" width="73.453125" customWidth="1"/>
    <col min="11" max="11" width="18.81640625" customWidth="1"/>
    <col min="12" max="12" width="14.81640625" bestFit="1" customWidth="1"/>
    <col min="13" max="13" width="9" customWidth="1"/>
    <col min="15" max="16" width="11.81640625" customWidth="1"/>
    <col min="17" max="17" width="14.453125" customWidth="1"/>
    <col min="18" max="19" width="11.81640625" customWidth="1"/>
    <col min="20" max="21" width="15.1796875" customWidth="1"/>
    <col min="22" max="22" width="14.1796875" customWidth="1"/>
    <col min="23" max="23" width="31.26953125" customWidth="1"/>
    <col min="24" max="24" width="11.453125" customWidth="1"/>
    <col min="25" max="25" width="14.54296875" customWidth="1"/>
    <col min="26" max="26" width="17.1796875" customWidth="1"/>
    <col min="27" max="27" width="9.1796875" customWidth="1"/>
  </cols>
  <sheetData>
    <row r="1" spans="1:27" ht="21" x14ac:dyDescent="0.45">
      <c r="A1" s="313" t="s">
        <v>40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5"/>
    </row>
    <row r="2" spans="1:27" ht="30" customHeight="1" x14ac:dyDescent="0.35">
      <c r="A2" s="316" t="s">
        <v>1</v>
      </c>
      <c r="B2" s="312" t="s">
        <v>21</v>
      </c>
      <c r="C2" s="319" t="s">
        <v>22</v>
      </c>
      <c r="D2" s="319"/>
      <c r="E2" s="319"/>
      <c r="F2" s="319"/>
      <c r="G2" s="319"/>
      <c r="H2" s="320" t="s">
        <v>2</v>
      </c>
      <c r="I2" s="320" t="s">
        <v>23</v>
      </c>
      <c r="J2" s="312" t="s">
        <v>24</v>
      </c>
      <c r="K2" s="322" t="s">
        <v>5</v>
      </c>
      <c r="L2" s="322"/>
      <c r="M2" s="319" t="s">
        <v>6</v>
      </c>
      <c r="N2" s="319"/>
      <c r="O2" s="312" t="s">
        <v>41</v>
      </c>
      <c r="P2" s="312"/>
      <c r="Q2" s="312"/>
      <c r="R2" s="312"/>
      <c r="S2" s="312"/>
      <c r="T2" s="312"/>
      <c r="U2" s="312"/>
      <c r="V2" s="312"/>
      <c r="W2" s="319" t="s">
        <v>50</v>
      </c>
      <c r="X2" s="319"/>
      <c r="Y2" s="319" t="s">
        <v>7</v>
      </c>
      <c r="Z2" s="319"/>
    </row>
    <row r="3" spans="1:27" ht="22.4" customHeight="1" x14ac:dyDescent="0.35">
      <c r="A3" s="316"/>
      <c r="B3" s="312"/>
      <c r="C3" s="312" t="s">
        <v>42</v>
      </c>
      <c r="D3" s="312" t="s">
        <v>25</v>
      </c>
      <c r="E3" s="320" t="s">
        <v>26</v>
      </c>
      <c r="F3" s="320" t="s">
        <v>27</v>
      </c>
      <c r="G3" s="320" t="s">
        <v>28</v>
      </c>
      <c r="H3" s="320"/>
      <c r="I3" s="320"/>
      <c r="J3" s="312"/>
      <c r="K3" s="293" t="s">
        <v>145</v>
      </c>
      <c r="L3" s="310" t="s">
        <v>43</v>
      </c>
      <c r="M3" s="310" t="s">
        <v>11</v>
      </c>
      <c r="N3" s="310" t="s">
        <v>12</v>
      </c>
      <c r="O3" s="312" t="s">
        <v>30</v>
      </c>
      <c r="P3" s="312"/>
      <c r="Q3" s="312"/>
      <c r="R3" s="312"/>
      <c r="S3" s="291" t="s">
        <v>44</v>
      </c>
      <c r="T3" s="291" t="s">
        <v>45</v>
      </c>
      <c r="U3" s="291" t="s">
        <v>34</v>
      </c>
      <c r="V3" s="293" t="s">
        <v>52</v>
      </c>
      <c r="W3" s="293" t="s">
        <v>13</v>
      </c>
      <c r="X3" s="323" t="s">
        <v>14</v>
      </c>
      <c r="Y3" s="293" t="s">
        <v>51</v>
      </c>
      <c r="Z3" s="293" t="s">
        <v>15</v>
      </c>
    </row>
    <row r="4" spans="1:27" ht="120.75" customHeight="1" x14ac:dyDescent="0.35">
      <c r="A4" s="317"/>
      <c r="B4" s="318"/>
      <c r="C4" s="318"/>
      <c r="D4" s="318"/>
      <c r="E4" s="321"/>
      <c r="F4" s="321"/>
      <c r="G4" s="321"/>
      <c r="H4" s="321"/>
      <c r="I4" s="321"/>
      <c r="J4" s="318"/>
      <c r="K4" s="294"/>
      <c r="L4" s="311"/>
      <c r="M4" s="311"/>
      <c r="N4" s="311"/>
      <c r="O4" s="147" t="s">
        <v>35</v>
      </c>
      <c r="P4" s="147" t="s">
        <v>46</v>
      </c>
      <c r="Q4" s="147" t="s">
        <v>47</v>
      </c>
      <c r="R4" s="146" t="s">
        <v>48</v>
      </c>
      <c r="S4" s="292"/>
      <c r="T4" s="292"/>
      <c r="U4" s="292"/>
      <c r="V4" s="294"/>
      <c r="W4" s="294"/>
      <c r="X4" s="324"/>
      <c r="Y4" s="294"/>
      <c r="Z4" s="294"/>
    </row>
    <row r="5" spans="1:27" ht="29" x14ac:dyDescent="0.35">
      <c r="A5" s="305">
        <v>1</v>
      </c>
      <c r="B5" s="298" t="s">
        <v>77</v>
      </c>
      <c r="C5" s="110" t="s">
        <v>151</v>
      </c>
      <c r="D5" s="306" t="s">
        <v>85</v>
      </c>
      <c r="E5" s="114">
        <v>18380824</v>
      </c>
      <c r="F5" s="114">
        <v>18380824</v>
      </c>
      <c r="G5" s="99">
        <v>600011003</v>
      </c>
      <c r="H5" s="307" t="s">
        <v>215</v>
      </c>
      <c r="I5" s="100" t="s">
        <v>186</v>
      </c>
      <c r="J5" s="308" t="s">
        <v>148</v>
      </c>
      <c r="K5" s="309">
        <v>95100000</v>
      </c>
      <c r="L5" s="303">
        <f>K5*0.85</f>
        <v>80835000</v>
      </c>
      <c r="M5" s="298">
        <v>2022</v>
      </c>
      <c r="N5" s="298">
        <v>2023</v>
      </c>
      <c r="O5" s="304"/>
      <c r="P5" s="299"/>
      <c r="Q5" s="299"/>
      <c r="R5" s="298" t="s">
        <v>59</v>
      </c>
      <c r="S5" s="299"/>
      <c r="T5" s="299"/>
      <c r="U5" s="299"/>
      <c r="V5" s="298" t="s">
        <v>59</v>
      </c>
      <c r="W5" s="300" t="s">
        <v>221</v>
      </c>
      <c r="X5" s="295" t="s">
        <v>220</v>
      </c>
      <c r="Y5" s="296" t="s">
        <v>200</v>
      </c>
      <c r="Z5" s="297" t="s">
        <v>199</v>
      </c>
    </row>
    <row r="6" spans="1:27" x14ac:dyDescent="0.35">
      <c r="A6" s="268"/>
      <c r="B6" s="253"/>
      <c r="C6" s="111" t="s">
        <v>152</v>
      </c>
      <c r="D6" s="271"/>
      <c r="E6" s="115">
        <v>49872559</v>
      </c>
      <c r="F6" s="115" t="s">
        <v>164</v>
      </c>
      <c r="G6" s="101">
        <v>600011054</v>
      </c>
      <c r="H6" s="287"/>
      <c r="I6" s="102" t="s">
        <v>187</v>
      </c>
      <c r="J6" s="277"/>
      <c r="K6" s="289"/>
      <c r="L6" s="262"/>
      <c r="M6" s="253"/>
      <c r="N6" s="253"/>
      <c r="O6" s="265"/>
      <c r="P6" s="256"/>
      <c r="Q6" s="256"/>
      <c r="R6" s="253"/>
      <c r="S6" s="256"/>
      <c r="T6" s="256"/>
      <c r="U6" s="256"/>
      <c r="V6" s="253"/>
      <c r="W6" s="301"/>
      <c r="X6" s="284"/>
      <c r="Y6" s="247"/>
      <c r="Z6" s="250"/>
    </row>
    <row r="7" spans="1:27" x14ac:dyDescent="0.35">
      <c r="A7" s="268"/>
      <c r="B7" s="253"/>
      <c r="C7" s="111" t="s">
        <v>153</v>
      </c>
      <c r="D7" s="271"/>
      <c r="E7" s="115">
        <v>125423</v>
      </c>
      <c r="F7" s="115" t="s">
        <v>165</v>
      </c>
      <c r="G7" s="101">
        <v>600170641</v>
      </c>
      <c r="H7" s="287"/>
      <c r="I7" s="102" t="s">
        <v>187</v>
      </c>
      <c r="J7" s="277"/>
      <c r="K7" s="289"/>
      <c r="L7" s="262"/>
      <c r="M7" s="253"/>
      <c r="N7" s="253"/>
      <c r="O7" s="265"/>
      <c r="P7" s="256"/>
      <c r="Q7" s="256"/>
      <c r="R7" s="253"/>
      <c r="S7" s="256"/>
      <c r="T7" s="256"/>
      <c r="U7" s="256"/>
      <c r="V7" s="253"/>
      <c r="W7" s="301"/>
      <c r="X7" s="284"/>
      <c r="Y7" s="247"/>
      <c r="Z7" s="250"/>
    </row>
    <row r="8" spans="1:27" ht="29.5" thickBot="1" x14ac:dyDescent="0.4">
      <c r="A8" s="269"/>
      <c r="B8" s="254"/>
      <c r="C8" s="112" t="s">
        <v>154</v>
      </c>
      <c r="D8" s="272"/>
      <c r="E8" s="116">
        <v>18383874</v>
      </c>
      <c r="F8" s="116" t="s">
        <v>166</v>
      </c>
      <c r="G8" s="103">
        <v>600010210</v>
      </c>
      <c r="H8" s="286"/>
      <c r="I8" s="104" t="s">
        <v>188</v>
      </c>
      <c r="J8" s="278"/>
      <c r="K8" s="290"/>
      <c r="L8" s="263"/>
      <c r="M8" s="254"/>
      <c r="N8" s="254"/>
      <c r="O8" s="266"/>
      <c r="P8" s="257"/>
      <c r="Q8" s="257"/>
      <c r="R8" s="254"/>
      <c r="S8" s="257"/>
      <c r="T8" s="257"/>
      <c r="U8" s="257"/>
      <c r="V8" s="254"/>
      <c r="W8" s="302"/>
      <c r="X8" s="283"/>
      <c r="Y8" s="248"/>
      <c r="Z8" s="251"/>
    </row>
    <row r="9" spans="1:27" ht="29" x14ac:dyDescent="0.35">
      <c r="A9" s="267">
        <v>2</v>
      </c>
      <c r="B9" s="252" t="s">
        <v>77</v>
      </c>
      <c r="C9" s="150" t="s">
        <v>160</v>
      </c>
      <c r="D9" s="270" t="s">
        <v>85</v>
      </c>
      <c r="E9" s="151">
        <v>41324641</v>
      </c>
      <c r="F9" s="151" t="s">
        <v>173</v>
      </c>
      <c r="G9" s="152">
        <v>600170586</v>
      </c>
      <c r="H9" s="273" t="s">
        <v>227</v>
      </c>
      <c r="I9" s="109" t="s">
        <v>190</v>
      </c>
      <c r="J9" s="276" t="s">
        <v>148</v>
      </c>
      <c r="K9" s="279">
        <v>88070000</v>
      </c>
      <c r="L9" s="261">
        <f t="shared" ref="L9" si="0">K9*0.85</f>
        <v>74859500</v>
      </c>
      <c r="M9" s="252">
        <v>2023</v>
      </c>
      <c r="N9" s="252">
        <v>2024</v>
      </c>
      <c r="O9" s="264"/>
      <c r="P9" s="255"/>
      <c r="Q9" s="255"/>
      <c r="R9" s="252" t="s">
        <v>59</v>
      </c>
      <c r="S9" s="255"/>
      <c r="T9" s="255"/>
      <c r="U9" s="255"/>
      <c r="V9" s="252" t="s">
        <v>59</v>
      </c>
      <c r="W9" s="258" t="s">
        <v>221</v>
      </c>
      <c r="X9" s="243" t="s">
        <v>225</v>
      </c>
      <c r="Y9" s="246" t="s">
        <v>200</v>
      </c>
      <c r="Z9" s="249" t="s">
        <v>199</v>
      </c>
      <c r="AA9" s="37"/>
    </row>
    <row r="10" spans="1:27" ht="51" customHeight="1" thickBot="1" x14ac:dyDescent="0.4">
      <c r="A10" s="269"/>
      <c r="B10" s="254"/>
      <c r="C10" s="112" t="s">
        <v>161</v>
      </c>
      <c r="D10" s="272"/>
      <c r="E10" s="153">
        <v>18383696</v>
      </c>
      <c r="F10" s="153" t="s">
        <v>174</v>
      </c>
      <c r="G10" s="154">
        <v>600010368</v>
      </c>
      <c r="H10" s="275"/>
      <c r="I10" s="107" t="s">
        <v>190</v>
      </c>
      <c r="J10" s="278"/>
      <c r="K10" s="281"/>
      <c r="L10" s="263"/>
      <c r="M10" s="254"/>
      <c r="N10" s="254"/>
      <c r="O10" s="266"/>
      <c r="P10" s="257"/>
      <c r="Q10" s="257"/>
      <c r="R10" s="254"/>
      <c r="S10" s="257"/>
      <c r="T10" s="257"/>
      <c r="U10" s="257"/>
      <c r="V10" s="254"/>
      <c r="W10" s="260"/>
      <c r="X10" s="245"/>
      <c r="Y10" s="248"/>
      <c r="Z10" s="251"/>
      <c r="AA10" s="37"/>
    </row>
    <row r="11" spans="1:27" x14ac:dyDescent="0.35">
      <c r="A11" s="267">
        <v>3</v>
      </c>
      <c r="B11" s="252" t="s">
        <v>77</v>
      </c>
      <c r="C11" s="113" t="s">
        <v>156</v>
      </c>
      <c r="D11" s="270" t="s">
        <v>85</v>
      </c>
      <c r="E11" s="117">
        <v>61515451</v>
      </c>
      <c r="F11" s="117" t="s">
        <v>168</v>
      </c>
      <c r="G11" s="105">
        <v>600011216</v>
      </c>
      <c r="H11" s="285" t="s">
        <v>216</v>
      </c>
      <c r="I11" s="106" t="s">
        <v>93</v>
      </c>
      <c r="J11" s="276" t="s">
        <v>148</v>
      </c>
      <c r="K11" s="288">
        <v>80315000</v>
      </c>
      <c r="L11" s="261">
        <f t="shared" ref="L11:L16" si="1">K11*0.85</f>
        <v>68267750</v>
      </c>
      <c r="M11" s="252">
        <v>2024</v>
      </c>
      <c r="N11" s="252">
        <v>2025</v>
      </c>
      <c r="O11" s="264"/>
      <c r="P11" s="255"/>
      <c r="Q11" s="255"/>
      <c r="R11" s="252" t="s">
        <v>59</v>
      </c>
      <c r="S11" s="255"/>
      <c r="T11" s="255"/>
      <c r="U11" s="255"/>
      <c r="V11" s="252" t="s">
        <v>59</v>
      </c>
      <c r="W11" s="258" t="s">
        <v>222</v>
      </c>
      <c r="X11" s="282" t="s">
        <v>218</v>
      </c>
      <c r="Y11" s="246" t="s">
        <v>200</v>
      </c>
      <c r="Z11" s="249" t="s">
        <v>199</v>
      </c>
    </row>
    <row r="12" spans="1:27" ht="29" x14ac:dyDescent="0.35">
      <c r="A12" s="268"/>
      <c r="B12" s="253"/>
      <c r="C12" s="111" t="s">
        <v>157</v>
      </c>
      <c r="D12" s="271"/>
      <c r="E12" s="115">
        <v>555878</v>
      </c>
      <c r="F12" s="115" t="s">
        <v>169</v>
      </c>
      <c r="G12" s="101">
        <v>600170675</v>
      </c>
      <c r="H12" s="287"/>
      <c r="I12" s="108" t="s">
        <v>93</v>
      </c>
      <c r="J12" s="277"/>
      <c r="K12" s="289"/>
      <c r="L12" s="262"/>
      <c r="M12" s="253"/>
      <c r="N12" s="253"/>
      <c r="O12" s="265"/>
      <c r="P12" s="256"/>
      <c r="Q12" s="256"/>
      <c r="R12" s="253"/>
      <c r="S12" s="256"/>
      <c r="T12" s="256"/>
      <c r="U12" s="256"/>
      <c r="V12" s="253"/>
      <c r="W12" s="259"/>
      <c r="X12" s="284"/>
      <c r="Y12" s="247"/>
      <c r="Z12" s="250"/>
    </row>
    <row r="13" spans="1:27" ht="38.25" customHeight="1" thickBot="1" x14ac:dyDescent="0.4">
      <c r="A13" s="269"/>
      <c r="B13" s="254"/>
      <c r="C13" s="112" t="s">
        <v>158</v>
      </c>
      <c r="D13" s="272"/>
      <c r="E13" s="116">
        <v>497088</v>
      </c>
      <c r="F13" s="116" t="s">
        <v>170</v>
      </c>
      <c r="G13" s="103">
        <v>600011283</v>
      </c>
      <c r="H13" s="286"/>
      <c r="I13" s="104" t="s">
        <v>93</v>
      </c>
      <c r="J13" s="278"/>
      <c r="K13" s="290"/>
      <c r="L13" s="263"/>
      <c r="M13" s="254"/>
      <c r="N13" s="254"/>
      <c r="O13" s="266"/>
      <c r="P13" s="257"/>
      <c r="Q13" s="257"/>
      <c r="R13" s="254"/>
      <c r="S13" s="257"/>
      <c r="T13" s="257"/>
      <c r="U13" s="257"/>
      <c r="V13" s="254"/>
      <c r="W13" s="260"/>
      <c r="X13" s="283"/>
      <c r="Y13" s="248"/>
      <c r="Z13" s="251"/>
    </row>
    <row r="14" spans="1:27" ht="43.5" x14ac:dyDescent="0.35">
      <c r="A14" s="267">
        <v>4</v>
      </c>
      <c r="B14" s="252" t="s">
        <v>77</v>
      </c>
      <c r="C14" s="113" t="s">
        <v>185</v>
      </c>
      <c r="D14" s="270" t="s">
        <v>85</v>
      </c>
      <c r="E14" s="117">
        <v>18385061</v>
      </c>
      <c r="F14" s="117" t="s">
        <v>172</v>
      </c>
      <c r="G14" s="105">
        <v>600170691</v>
      </c>
      <c r="H14" s="285" t="s">
        <v>217</v>
      </c>
      <c r="I14" s="106" t="s">
        <v>189</v>
      </c>
      <c r="J14" s="276" t="s">
        <v>148</v>
      </c>
      <c r="K14" s="279">
        <v>65710000</v>
      </c>
      <c r="L14" s="261">
        <f>K14*0.85</f>
        <v>55853500</v>
      </c>
      <c r="M14" s="252">
        <v>2024</v>
      </c>
      <c r="N14" s="252">
        <v>2025</v>
      </c>
      <c r="O14" s="264"/>
      <c r="P14" s="255"/>
      <c r="Q14" s="255"/>
      <c r="R14" s="252" t="s">
        <v>59</v>
      </c>
      <c r="S14" s="255"/>
      <c r="T14" s="255"/>
      <c r="U14" s="255"/>
      <c r="V14" s="252" t="s">
        <v>59</v>
      </c>
      <c r="W14" s="258" t="s">
        <v>222</v>
      </c>
      <c r="X14" s="282" t="s">
        <v>219</v>
      </c>
      <c r="Y14" s="246" t="s">
        <v>200</v>
      </c>
      <c r="Z14" s="249" t="s">
        <v>199</v>
      </c>
    </row>
    <row r="15" spans="1:27" ht="29.5" thickBot="1" x14ac:dyDescent="0.4">
      <c r="A15" s="269"/>
      <c r="B15" s="254"/>
      <c r="C15" s="112" t="s">
        <v>163</v>
      </c>
      <c r="D15" s="272"/>
      <c r="E15" s="116">
        <v>673358</v>
      </c>
      <c r="F15" s="118" t="s">
        <v>176</v>
      </c>
      <c r="G15" s="103">
        <v>600019748</v>
      </c>
      <c r="H15" s="286"/>
      <c r="I15" s="107" t="s">
        <v>189</v>
      </c>
      <c r="J15" s="278"/>
      <c r="K15" s="281"/>
      <c r="L15" s="263"/>
      <c r="M15" s="254"/>
      <c r="N15" s="254"/>
      <c r="O15" s="266"/>
      <c r="P15" s="257"/>
      <c r="Q15" s="257"/>
      <c r="R15" s="254"/>
      <c r="S15" s="257"/>
      <c r="T15" s="257"/>
      <c r="U15" s="257"/>
      <c r="V15" s="254"/>
      <c r="W15" s="260"/>
      <c r="X15" s="283"/>
      <c r="Y15" s="248"/>
      <c r="Z15" s="251"/>
    </row>
    <row r="16" spans="1:27" ht="29" x14ac:dyDescent="0.35">
      <c r="A16" s="267">
        <v>5</v>
      </c>
      <c r="B16" s="252" t="s">
        <v>77</v>
      </c>
      <c r="C16" s="150" t="s">
        <v>159</v>
      </c>
      <c r="D16" s="270" t="s">
        <v>85</v>
      </c>
      <c r="E16" s="151">
        <v>82201</v>
      </c>
      <c r="F16" s="151" t="s">
        <v>171</v>
      </c>
      <c r="G16" s="152">
        <v>600011348</v>
      </c>
      <c r="H16" s="273" t="s">
        <v>228</v>
      </c>
      <c r="I16" s="106" t="s">
        <v>189</v>
      </c>
      <c r="J16" s="276" t="s">
        <v>148</v>
      </c>
      <c r="K16" s="279">
        <v>73800000</v>
      </c>
      <c r="L16" s="261">
        <f t="shared" si="1"/>
        <v>62730000</v>
      </c>
      <c r="M16" s="252">
        <v>2025</v>
      </c>
      <c r="N16" s="252">
        <v>2026</v>
      </c>
      <c r="O16" s="264"/>
      <c r="P16" s="255"/>
      <c r="Q16" s="255"/>
      <c r="R16" s="252" t="s">
        <v>59</v>
      </c>
      <c r="S16" s="255"/>
      <c r="T16" s="255"/>
      <c r="U16" s="255"/>
      <c r="V16" s="252" t="s">
        <v>59</v>
      </c>
      <c r="W16" s="258" t="s">
        <v>222</v>
      </c>
      <c r="X16" s="243" t="s">
        <v>226</v>
      </c>
      <c r="Y16" s="246" t="s">
        <v>200</v>
      </c>
      <c r="Z16" s="249" t="s">
        <v>199</v>
      </c>
    </row>
    <row r="17" spans="1:53" ht="43.5" x14ac:dyDescent="0.35">
      <c r="A17" s="268"/>
      <c r="B17" s="253"/>
      <c r="C17" s="111" t="s">
        <v>155</v>
      </c>
      <c r="D17" s="271"/>
      <c r="E17" s="155">
        <v>49872427</v>
      </c>
      <c r="F17" s="157" t="s">
        <v>167</v>
      </c>
      <c r="G17" s="156">
        <v>600020428</v>
      </c>
      <c r="H17" s="274"/>
      <c r="I17" s="102" t="s">
        <v>187</v>
      </c>
      <c r="J17" s="277"/>
      <c r="K17" s="280"/>
      <c r="L17" s="262"/>
      <c r="M17" s="253"/>
      <c r="N17" s="253"/>
      <c r="O17" s="265"/>
      <c r="P17" s="256"/>
      <c r="Q17" s="256"/>
      <c r="R17" s="253"/>
      <c r="S17" s="256"/>
      <c r="T17" s="256"/>
      <c r="U17" s="256"/>
      <c r="V17" s="253"/>
      <c r="W17" s="259"/>
      <c r="X17" s="244"/>
      <c r="Y17" s="247"/>
      <c r="Z17" s="250"/>
    </row>
    <row r="18" spans="1:53" ht="29.5" thickBot="1" x14ac:dyDescent="0.4">
      <c r="A18" s="269"/>
      <c r="B18" s="254"/>
      <c r="C18" s="112" t="s">
        <v>162</v>
      </c>
      <c r="D18" s="272"/>
      <c r="E18" s="153">
        <v>82627</v>
      </c>
      <c r="F18" s="153" t="s">
        <v>175</v>
      </c>
      <c r="G18" s="154">
        <v>600011429</v>
      </c>
      <c r="H18" s="275"/>
      <c r="I18" s="104" t="s">
        <v>191</v>
      </c>
      <c r="J18" s="278"/>
      <c r="K18" s="281"/>
      <c r="L18" s="263"/>
      <c r="M18" s="254"/>
      <c r="N18" s="254"/>
      <c r="O18" s="266"/>
      <c r="P18" s="257"/>
      <c r="Q18" s="257"/>
      <c r="R18" s="254"/>
      <c r="S18" s="257"/>
      <c r="T18" s="257"/>
      <c r="U18" s="257"/>
      <c r="V18" s="254"/>
      <c r="W18" s="260"/>
      <c r="X18" s="245"/>
      <c r="Y18" s="248"/>
      <c r="Z18" s="251"/>
    </row>
    <row r="19" spans="1:53" x14ac:dyDescent="0.35">
      <c r="A19" s="12" t="s">
        <v>49</v>
      </c>
      <c r="B19" s="10"/>
      <c r="C19" s="10"/>
      <c r="D19" s="10"/>
      <c r="E19" s="10"/>
      <c r="F19" s="10"/>
      <c r="G19" s="10"/>
      <c r="H19" s="137"/>
      <c r="I19" s="137"/>
      <c r="J19" s="138" t="s">
        <v>78</v>
      </c>
      <c r="K19" s="139">
        <f>SUM(K5:K18)</f>
        <v>402995000</v>
      </c>
      <c r="L19" s="139">
        <f>SUM(L5:L18)</f>
        <v>342545750</v>
      </c>
      <c r="M19" s="140"/>
      <c r="N19" s="14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53" x14ac:dyDescent="0.35">
      <c r="A20" s="12"/>
      <c r="B20" s="10"/>
      <c r="C20" s="10"/>
      <c r="D20" s="10"/>
      <c r="E20" s="10"/>
      <c r="F20" s="10"/>
      <c r="G20" s="10"/>
      <c r="H20" s="10"/>
      <c r="I20" s="10"/>
      <c r="J20" s="149" t="s">
        <v>147</v>
      </c>
      <c r="K20" s="67"/>
      <c r="L20" s="68"/>
      <c r="M20" s="66"/>
      <c r="N20" s="66"/>
      <c r="O20" s="10"/>
      <c r="P20" s="10"/>
      <c r="Q20" s="10"/>
      <c r="R20" s="10"/>
      <c r="S20" s="10"/>
      <c r="T20" s="10"/>
      <c r="U20" s="69"/>
      <c r="V20" s="69"/>
      <c r="W20" s="69"/>
      <c r="X20" s="69"/>
      <c r="Y20" s="69"/>
      <c r="Z20" s="69"/>
      <c r="AA20" s="69"/>
      <c r="AB20" s="69"/>
    </row>
    <row r="21" spans="1:53" x14ac:dyDescent="0.35">
      <c r="A21" s="3"/>
      <c r="J21" s="74"/>
      <c r="K21" s="160" t="s">
        <v>229</v>
      </c>
      <c r="L21" s="158"/>
      <c r="M21" s="158"/>
      <c r="N21" s="158"/>
      <c r="O21" s="158"/>
      <c r="P21" s="158"/>
      <c r="U21" s="70"/>
      <c r="V21" s="71"/>
      <c r="W21" s="69"/>
      <c r="X21" s="69"/>
      <c r="Y21" s="69"/>
      <c r="Z21" s="69"/>
      <c r="AA21" s="69"/>
      <c r="AB21" s="69"/>
    </row>
    <row r="22" spans="1:53" x14ac:dyDescent="0.35">
      <c r="A22" s="9" t="s">
        <v>31</v>
      </c>
      <c r="K22" s="160" t="s">
        <v>224</v>
      </c>
      <c r="L22" s="159"/>
      <c r="M22" s="158"/>
      <c r="N22" s="158"/>
      <c r="O22" s="158"/>
      <c r="P22" s="158"/>
      <c r="U22" s="69"/>
      <c r="V22" s="72"/>
      <c r="W22" s="69"/>
      <c r="X22" s="69"/>
      <c r="Y22" s="69"/>
      <c r="Z22" s="69"/>
      <c r="AA22" s="69"/>
      <c r="AB22" s="69"/>
    </row>
    <row r="23" spans="1:53" x14ac:dyDescent="0.35">
      <c r="A23" s="9"/>
      <c r="K23" s="158"/>
      <c r="L23" s="158"/>
      <c r="M23" s="158"/>
      <c r="N23" s="158"/>
      <c r="O23" s="158"/>
      <c r="P23" s="158"/>
      <c r="U23" s="69"/>
      <c r="V23" s="69"/>
      <c r="W23" s="69"/>
      <c r="X23" s="69"/>
      <c r="Y23" s="69"/>
      <c r="Z23" s="69"/>
      <c r="AA23" s="69"/>
      <c r="AB23" s="69"/>
    </row>
    <row r="24" spans="1:53" x14ac:dyDescent="0.35">
      <c r="A24" s="10" t="s">
        <v>32</v>
      </c>
      <c r="B24" s="4"/>
      <c r="K24" s="161" t="s">
        <v>230</v>
      </c>
      <c r="L24" s="162"/>
      <c r="M24" s="162"/>
      <c r="N24" s="162"/>
      <c r="O24" s="162"/>
      <c r="P24" s="162"/>
      <c r="U24" s="69"/>
      <c r="V24" s="72"/>
      <c r="W24" s="69"/>
      <c r="X24" s="69"/>
      <c r="Y24" s="69"/>
      <c r="Z24" s="69"/>
      <c r="AA24" s="69"/>
      <c r="AB24" s="69"/>
    </row>
    <row r="25" spans="1:53" x14ac:dyDescent="0.35">
      <c r="A25" s="9"/>
      <c r="B25" s="4"/>
      <c r="K25" s="161"/>
      <c r="L25" s="162"/>
      <c r="M25" s="162"/>
      <c r="N25" s="162"/>
      <c r="O25" s="162"/>
      <c r="P25" s="162"/>
      <c r="U25" s="69"/>
      <c r="V25" s="72"/>
      <c r="W25" s="69"/>
      <c r="X25" s="69"/>
      <c r="Y25" s="69"/>
      <c r="Z25" s="69"/>
      <c r="AA25" s="69"/>
      <c r="AB25" s="69"/>
    </row>
    <row r="26" spans="1:53" s="10" customFormat="1" x14ac:dyDescent="0.35">
      <c r="A26" s="10" t="s">
        <v>55</v>
      </c>
      <c r="U26" s="69"/>
      <c r="V26" s="72"/>
      <c r="W26" s="69"/>
      <c r="X26" s="69"/>
      <c r="Y26" s="69"/>
      <c r="Z26" s="69"/>
      <c r="AA26" s="69"/>
      <c r="AB26" s="69"/>
    </row>
    <row r="27" spans="1:53" x14ac:dyDescent="0.35">
      <c r="A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69"/>
      <c r="V27" s="72"/>
      <c r="W27" s="69"/>
      <c r="X27" s="69"/>
      <c r="Y27" s="69"/>
      <c r="Z27" s="69"/>
      <c r="AA27" s="69"/>
      <c r="AB27" s="69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 x14ac:dyDescent="0.35">
      <c r="A28" s="9" t="s">
        <v>39</v>
      </c>
      <c r="U28" s="70"/>
      <c r="V28" s="72"/>
      <c r="W28" s="69"/>
      <c r="X28" s="69"/>
      <c r="Y28" s="69"/>
      <c r="Z28" s="69"/>
      <c r="AA28" s="69"/>
      <c r="AB28" s="69"/>
    </row>
    <row r="29" spans="1:53" x14ac:dyDescent="0.35">
      <c r="A29" s="10"/>
      <c r="U29" s="69"/>
      <c r="V29" s="72"/>
      <c r="W29" s="69"/>
      <c r="X29" s="69"/>
      <c r="Y29" s="69"/>
      <c r="Z29" s="69"/>
      <c r="AA29" s="69"/>
      <c r="AB29" s="69"/>
    </row>
    <row r="30" spans="1:53" x14ac:dyDescent="0.35">
      <c r="A30" s="9" t="s">
        <v>38</v>
      </c>
      <c r="B30" s="10"/>
      <c r="U30" s="69"/>
      <c r="V30" s="72"/>
      <c r="W30" s="69"/>
      <c r="X30" s="69"/>
      <c r="Y30" s="69"/>
      <c r="Z30" s="69"/>
      <c r="AA30" s="69"/>
      <c r="AB30" s="69"/>
    </row>
    <row r="31" spans="1:53" x14ac:dyDescent="0.35">
      <c r="A31" s="9"/>
      <c r="B31" s="10" t="s">
        <v>36</v>
      </c>
      <c r="U31" s="69"/>
      <c r="V31" s="72"/>
      <c r="W31" s="69"/>
      <c r="X31" s="69"/>
      <c r="Y31" s="69"/>
      <c r="Z31" s="69"/>
      <c r="AA31" s="69"/>
      <c r="AB31" s="69"/>
    </row>
    <row r="32" spans="1:53" x14ac:dyDescent="0.35">
      <c r="A32" s="10"/>
      <c r="B32" s="10"/>
      <c r="V32" s="61"/>
    </row>
    <row r="33" spans="1:22" x14ac:dyDescent="0.35">
      <c r="A33" s="10" t="s">
        <v>33</v>
      </c>
      <c r="B33" s="10"/>
      <c r="V33" s="61"/>
    </row>
    <row r="34" spans="1:22" x14ac:dyDescent="0.35">
      <c r="A34" s="10"/>
      <c r="B34" s="10" t="s">
        <v>36</v>
      </c>
      <c r="V34" s="61"/>
    </row>
    <row r="35" spans="1:22" x14ac:dyDescent="0.35">
      <c r="A35" s="10"/>
      <c r="B35" s="10"/>
      <c r="V35" s="61"/>
    </row>
    <row r="36" spans="1:22" x14ac:dyDescent="0.35">
      <c r="A36" s="10" t="s">
        <v>53</v>
      </c>
      <c r="B36" s="10"/>
      <c r="V36" s="61"/>
    </row>
    <row r="37" spans="1:22" x14ac:dyDescent="0.35">
      <c r="A37" s="10"/>
      <c r="B37" s="10"/>
      <c r="V37" s="61"/>
    </row>
    <row r="38" spans="1:22" x14ac:dyDescent="0.35">
      <c r="A38" s="10" t="s">
        <v>54</v>
      </c>
      <c r="B38" s="10"/>
    </row>
    <row r="39" spans="1:22" x14ac:dyDescent="0.35">
      <c r="A39" s="10"/>
      <c r="B39" s="10"/>
    </row>
    <row r="40" spans="1:22" x14ac:dyDescent="0.35">
      <c r="B40" s="10"/>
    </row>
  </sheetData>
  <mergeCells count="135">
    <mergeCell ref="A1:Z1"/>
    <mergeCell ref="A2:A4"/>
    <mergeCell ref="B2:B4"/>
    <mergeCell ref="C2:G2"/>
    <mergeCell ref="H2:H4"/>
    <mergeCell ref="I2:I4"/>
    <mergeCell ref="J2:J4"/>
    <mergeCell ref="K2:L2"/>
    <mergeCell ref="M2:N2"/>
    <mergeCell ref="O2:V2"/>
    <mergeCell ref="W2:X2"/>
    <mergeCell ref="Y2:Z2"/>
    <mergeCell ref="C3:C4"/>
    <mergeCell ref="D3:D4"/>
    <mergeCell ref="E3:E4"/>
    <mergeCell ref="F3:F4"/>
    <mergeCell ref="G3:G4"/>
    <mergeCell ref="K3:K4"/>
    <mergeCell ref="L3:L4"/>
    <mergeCell ref="M3:M4"/>
    <mergeCell ref="W3:W4"/>
    <mergeCell ref="X3:X4"/>
    <mergeCell ref="Y3:Y4"/>
    <mergeCell ref="Z3:Z4"/>
    <mergeCell ref="A5:A8"/>
    <mergeCell ref="B5:B8"/>
    <mergeCell ref="D5:D8"/>
    <mergeCell ref="H5:H8"/>
    <mergeCell ref="J5:J8"/>
    <mergeCell ref="K5:K8"/>
    <mergeCell ref="N3:N4"/>
    <mergeCell ref="O3:R3"/>
    <mergeCell ref="S3:S4"/>
    <mergeCell ref="Q5:Q8"/>
    <mergeCell ref="T3:T4"/>
    <mergeCell ref="U3:U4"/>
    <mergeCell ref="V3:V4"/>
    <mergeCell ref="X5:X8"/>
    <mergeCell ref="Y5:Y8"/>
    <mergeCell ref="Z5:Z8"/>
    <mergeCell ref="A9:A10"/>
    <mergeCell ref="B9:B10"/>
    <mergeCell ref="D9:D10"/>
    <mergeCell ref="H9:H10"/>
    <mergeCell ref="J9:J10"/>
    <mergeCell ref="K9:K10"/>
    <mergeCell ref="L9:L10"/>
    <mergeCell ref="R5:R8"/>
    <mergeCell ref="S5:S8"/>
    <mergeCell ref="T5:T8"/>
    <mergeCell ref="U5:U8"/>
    <mergeCell ref="V5:V8"/>
    <mergeCell ref="W5:W8"/>
    <mergeCell ref="L5:L8"/>
    <mergeCell ref="M5:M8"/>
    <mergeCell ref="N5:N8"/>
    <mergeCell ref="O5:O8"/>
    <mergeCell ref="P5:P8"/>
    <mergeCell ref="Y9:Y10"/>
    <mergeCell ref="Z9:Z10"/>
    <mergeCell ref="A11:A13"/>
    <mergeCell ref="B11:B13"/>
    <mergeCell ref="D11:D13"/>
    <mergeCell ref="H11:H13"/>
    <mergeCell ref="J11:J13"/>
    <mergeCell ref="K11:K13"/>
    <mergeCell ref="L11:L13"/>
    <mergeCell ref="M11:M13"/>
    <mergeCell ref="S9:S10"/>
    <mergeCell ref="T9:T10"/>
    <mergeCell ref="U9:U10"/>
    <mergeCell ref="V9:V10"/>
    <mergeCell ref="W9:W10"/>
    <mergeCell ref="X9:X10"/>
    <mergeCell ref="M9:M10"/>
    <mergeCell ref="N9:N10"/>
    <mergeCell ref="O9:O10"/>
    <mergeCell ref="P9:P10"/>
    <mergeCell ref="Q9:Q10"/>
    <mergeCell ref="R9:R10"/>
    <mergeCell ref="Z11:Z13"/>
    <mergeCell ref="T11:T13"/>
    <mergeCell ref="A14:A15"/>
    <mergeCell ref="B14:B15"/>
    <mergeCell ref="D14:D15"/>
    <mergeCell ref="H14:H15"/>
    <mergeCell ref="J14:J15"/>
    <mergeCell ref="K14:K15"/>
    <mergeCell ref="L14:L15"/>
    <mergeCell ref="M14:M15"/>
    <mergeCell ref="N14:N15"/>
    <mergeCell ref="U11:U13"/>
    <mergeCell ref="V11:V13"/>
    <mergeCell ref="W11:W13"/>
    <mergeCell ref="X11:X13"/>
    <mergeCell ref="Y11:Y13"/>
    <mergeCell ref="N11:N13"/>
    <mergeCell ref="O11:O13"/>
    <mergeCell ref="P11:P13"/>
    <mergeCell ref="Q11:Q13"/>
    <mergeCell ref="R11:R13"/>
    <mergeCell ref="S11:S13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L16:L18"/>
    <mergeCell ref="M16:M18"/>
    <mergeCell ref="N16:N18"/>
    <mergeCell ref="O16:O18"/>
    <mergeCell ref="P16:P18"/>
    <mergeCell ref="Q16:Q18"/>
    <mergeCell ref="A16:A18"/>
    <mergeCell ref="B16:B18"/>
    <mergeCell ref="D16:D18"/>
    <mergeCell ref="H16:H18"/>
    <mergeCell ref="J16:J18"/>
    <mergeCell ref="K16:K18"/>
    <mergeCell ref="X16:X18"/>
    <mergeCell ref="Y16:Y18"/>
    <mergeCell ref="Z16:Z18"/>
    <mergeCell ref="R16:R18"/>
    <mergeCell ref="S16:S18"/>
    <mergeCell ref="T16:T18"/>
    <mergeCell ref="U16:U18"/>
    <mergeCell ref="V16:V18"/>
    <mergeCell ref="W16:W18"/>
  </mergeCells>
  <pageMargins left="0.7" right="0.7" top="0.78740157499999996" bottom="0.78740157499999996" header="0.3" footer="0.3"/>
  <pageSetup paperSize="8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6"/>
  <sheetViews>
    <sheetView topLeftCell="A35" zoomScale="71" zoomScaleNormal="71" workbookViewId="0">
      <selection activeCell="F70" sqref="F70"/>
    </sheetView>
  </sheetViews>
  <sheetFormatPr defaultRowHeight="14.5" x14ac:dyDescent="0.35"/>
  <cols>
    <col min="1" max="1" width="9.26953125" bestFit="1" customWidth="1"/>
    <col min="2" max="2" width="22.7265625" customWidth="1"/>
    <col min="3" max="3" width="18.26953125" customWidth="1"/>
    <col min="4" max="4" width="13.54296875" customWidth="1"/>
    <col min="5" max="5" width="13.26953125" customWidth="1"/>
    <col min="6" max="6" width="12.81640625" customWidth="1"/>
    <col min="7" max="7" width="14.7265625" customWidth="1"/>
    <col min="8" max="8" width="17.7265625" customWidth="1"/>
    <col min="9" max="9" width="11.54296875" customWidth="1"/>
    <col min="10" max="10" width="32.453125" customWidth="1"/>
    <col min="11" max="11" width="20.26953125" bestFit="1" customWidth="1"/>
    <col min="12" max="12" width="21.453125" customWidth="1"/>
    <col min="13" max="13" width="12.54296875" customWidth="1"/>
    <col min="14" max="14" width="12.7265625" customWidth="1"/>
    <col min="15" max="15" width="11.7265625" customWidth="1"/>
    <col min="16" max="16" width="19.26953125" customWidth="1"/>
    <col min="17" max="17" width="16.1796875" customWidth="1"/>
    <col min="18" max="18" width="22.26953125" customWidth="1"/>
  </cols>
  <sheetData>
    <row r="1" spans="1:18" s="163" customFormat="1" ht="74.25" customHeight="1" thickBot="1" x14ac:dyDescent="0.4">
      <c r="A1" s="333" t="s">
        <v>231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5"/>
    </row>
    <row r="2" spans="1:18" s="164" customFormat="1" ht="36.75" customHeight="1" thickBot="1" x14ac:dyDescent="0.35">
      <c r="A2" s="336" t="s">
        <v>1</v>
      </c>
      <c r="B2" s="336" t="s">
        <v>21</v>
      </c>
      <c r="C2" s="339" t="s">
        <v>22</v>
      </c>
      <c r="D2" s="340"/>
      <c r="E2" s="340"/>
      <c r="F2" s="340"/>
      <c r="G2" s="341"/>
      <c r="H2" s="342" t="s">
        <v>2</v>
      </c>
      <c r="I2" s="342" t="s">
        <v>23</v>
      </c>
      <c r="J2" s="344" t="s">
        <v>24</v>
      </c>
      <c r="K2" s="347" t="s">
        <v>232</v>
      </c>
      <c r="L2" s="348"/>
      <c r="M2" s="339" t="s">
        <v>233</v>
      </c>
      <c r="N2" s="349"/>
      <c r="O2" s="347" t="s">
        <v>50</v>
      </c>
      <c r="P2" s="348"/>
      <c r="Q2" s="339" t="s">
        <v>7</v>
      </c>
      <c r="R2" s="349"/>
    </row>
    <row r="3" spans="1:18" s="164" customFormat="1" ht="14" x14ac:dyDescent="0.3">
      <c r="A3" s="337"/>
      <c r="B3" s="337"/>
      <c r="C3" s="350" t="s">
        <v>42</v>
      </c>
      <c r="D3" s="352" t="s">
        <v>25</v>
      </c>
      <c r="E3" s="352" t="s">
        <v>26</v>
      </c>
      <c r="F3" s="352" t="s">
        <v>27</v>
      </c>
      <c r="G3" s="353" t="s">
        <v>28</v>
      </c>
      <c r="H3" s="337"/>
      <c r="I3" s="337"/>
      <c r="J3" s="345"/>
      <c r="K3" s="325" t="s">
        <v>29</v>
      </c>
      <c r="L3" s="327" t="s">
        <v>234</v>
      </c>
      <c r="M3" s="329" t="s">
        <v>11</v>
      </c>
      <c r="N3" s="331" t="s">
        <v>12</v>
      </c>
      <c r="O3" s="355" t="s">
        <v>13</v>
      </c>
      <c r="P3" s="331" t="s">
        <v>14</v>
      </c>
      <c r="Q3" s="355" t="s">
        <v>37</v>
      </c>
      <c r="R3" s="331" t="s">
        <v>15</v>
      </c>
    </row>
    <row r="4" spans="1:18" s="164" customFormat="1" ht="95.25" customHeight="1" x14ac:dyDescent="0.3">
      <c r="A4" s="338"/>
      <c r="B4" s="338"/>
      <c r="C4" s="351"/>
      <c r="D4" s="351"/>
      <c r="E4" s="351"/>
      <c r="F4" s="351"/>
      <c r="G4" s="354"/>
      <c r="H4" s="343"/>
      <c r="I4" s="343"/>
      <c r="J4" s="346"/>
      <c r="K4" s="326"/>
      <c r="L4" s="328"/>
      <c r="M4" s="330"/>
      <c r="N4" s="332"/>
      <c r="O4" s="356"/>
      <c r="P4" s="332"/>
      <c r="Q4" s="356"/>
      <c r="R4" s="332"/>
    </row>
    <row r="5" spans="1:18" s="164" customFormat="1" ht="95.25" customHeight="1" x14ac:dyDescent="0.3">
      <c r="A5" s="165">
        <v>1</v>
      </c>
      <c r="B5" s="166" t="s">
        <v>235</v>
      </c>
      <c r="C5" s="166" t="s">
        <v>91</v>
      </c>
      <c r="D5" s="167" t="s">
        <v>236</v>
      </c>
      <c r="E5" s="166">
        <v>61515809</v>
      </c>
      <c r="F5" s="168">
        <v>150029331</v>
      </c>
      <c r="G5" s="168">
        <v>600033741</v>
      </c>
      <c r="H5" s="169" t="s">
        <v>92</v>
      </c>
      <c r="I5" s="166" t="s">
        <v>93</v>
      </c>
      <c r="J5" s="166" t="s">
        <v>94</v>
      </c>
      <c r="K5" s="170">
        <v>34485</v>
      </c>
      <c r="L5" s="170">
        <f t="shared" ref="L5:L16" si="0">K5*0.85</f>
        <v>29312.25</v>
      </c>
      <c r="M5" s="166" t="s">
        <v>95</v>
      </c>
      <c r="N5" s="166" t="s">
        <v>96</v>
      </c>
      <c r="O5" s="166"/>
      <c r="P5" s="166"/>
      <c r="Q5" s="166" t="s">
        <v>97</v>
      </c>
      <c r="R5" s="166" t="s">
        <v>65</v>
      </c>
    </row>
    <row r="6" spans="1:18" s="164" customFormat="1" ht="95.25" customHeight="1" x14ac:dyDescent="0.3">
      <c r="A6" s="165">
        <v>2</v>
      </c>
      <c r="B6" s="166" t="s">
        <v>235</v>
      </c>
      <c r="C6" s="166" t="s">
        <v>91</v>
      </c>
      <c r="D6" s="167" t="s">
        <v>236</v>
      </c>
      <c r="E6" s="166">
        <v>61515809</v>
      </c>
      <c r="F6" s="168">
        <v>150029331</v>
      </c>
      <c r="G6" s="168">
        <v>600033741</v>
      </c>
      <c r="H6" s="169" t="s">
        <v>92</v>
      </c>
      <c r="I6" s="166" t="s">
        <v>93</v>
      </c>
      <c r="J6" s="166" t="s">
        <v>98</v>
      </c>
      <c r="K6" s="170">
        <v>119320</v>
      </c>
      <c r="L6" s="170">
        <f t="shared" si="0"/>
        <v>101422</v>
      </c>
      <c r="M6" s="166" t="s">
        <v>95</v>
      </c>
      <c r="N6" s="166" t="s">
        <v>96</v>
      </c>
      <c r="O6" s="166"/>
      <c r="P6" s="166"/>
      <c r="Q6" s="166" t="s">
        <v>97</v>
      </c>
      <c r="R6" s="166" t="s">
        <v>65</v>
      </c>
    </row>
    <row r="7" spans="1:18" s="164" customFormat="1" ht="95.25" customHeight="1" x14ac:dyDescent="0.3">
      <c r="A7" s="165">
        <v>3</v>
      </c>
      <c r="B7" s="166" t="s">
        <v>235</v>
      </c>
      <c r="C7" s="166" t="s">
        <v>91</v>
      </c>
      <c r="D7" s="167" t="s">
        <v>236</v>
      </c>
      <c r="E7" s="166">
        <v>61515809</v>
      </c>
      <c r="F7" s="168">
        <v>150029331</v>
      </c>
      <c r="G7" s="168">
        <v>600033741</v>
      </c>
      <c r="H7" s="169" t="s">
        <v>92</v>
      </c>
      <c r="I7" s="166" t="s">
        <v>93</v>
      </c>
      <c r="J7" s="166" t="s">
        <v>99</v>
      </c>
      <c r="K7" s="170">
        <v>2245276</v>
      </c>
      <c r="L7" s="170">
        <f t="shared" si="0"/>
        <v>1908484.5999999999</v>
      </c>
      <c r="M7" s="166" t="s">
        <v>96</v>
      </c>
      <c r="N7" s="166" t="s">
        <v>96</v>
      </c>
      <c r="O7" s="166"/>
      <c r="P7" s="166"/>
      <c r="Q7" s="166" t="s">
        <v>97</v>
      </c>
      <c r="R7" s="166" t="s">
        <v>65</v>
      </c>
    </row>
    <row r="8" spans="1:18" s="164" customFormat="1" ht="95.25" customHeight="1" x14ac:dyDescent="0.3">
      <c r="A8" s="165">
        <v>4</v>
      </c>
      <c r="B8" s="166" t="s">
        <v>235</v>
      </c>
      <c r="C8" s="166" t="s">
        <v>91</v>
      </c>
      <c r="D8" s="167" t="s">
        <v>236</v>
      </c>
      <c r="E8" s="166">
        <v>61515809</v>
      </c>
      <c r="F8" s="168">
        <v>150029331</v>
      </c>
      <c r="G8" s="168">
        <v>600033741</v>
      </c>
      <c r="H8" s="169" t="s">
        <v>92</v>
      </c>
      <c r="I8" s="166" t="s">
        <v>93</v>
      </c>
      <c r="J8" s="166" t="s">
        <v>100</v>
      </c>
      <c r="K8" s="170">
        <v>307340</v>
      </c>
      <c r="L8" s="170">
        <f t="shared" si="0"/>
        <v>261239</v>
      </c>
      <c r="M8" s="166" t="s">
        <v>96</v>
      </c>
      <c r="N8" s="166" t="s">
        <v>96</v>
      </c>
      <c r="O8" s="166"/>
      <c r="P8" s="166"/>
      <c r="Q8" s="166" t="s">
        <v>97</v>
      </c>
      <c r="R8" s="166" t="s">
        <v>65</v>
      </c>
    </row>
    <row r="9" spans="1:18" s="164" customFormat="1" ht="95.25" customHeight="1" x14ac:dyDescent="0.3">
      <c r="A9" s="165">
        <v>5</v>
      </c>
      <c r="B9" s="166" t="s">
        <v>235</v>
      </c>
      <c r="C9" s="166" t="s">
        <v>91</v>
      </c>
      <c r="D9" s="167" t="s">
        <v>236</v>
      </c>
      <c r="E9" s="166">
        <v>61515809</v>
      </c>
      <c r="F9" s="168">
        <v>150029331</v>
      </c>
      <c r="G9" s="168">
        <v>600033741</v>
      </c>
      <c r="H9" s="169" t="s">
        <v>92</v>
      </c>
      <c r="I9" s="166" t="s">
        <v>93</v>
      </c>
      <c r="J9" s="166" t="s">
        <v>101</v>
      </c>
      <c r="K9" s="170">
        <v>65340</v>
      </c>
      <c r="L9" s="170">
        <f t="shared" si="0"/>
        <v>55539</v>
      </c>
      <c r="M9" s="166" t="s">
        <v>96</v>
      </c>
      <c r="N9" s="166" t="s">
        <v>96</v>
      </c>
      <c r="O9" s="166"/>
      <c r="P9" s="166"/>
      <c r="Q9" s="166" t="s">
        <v>97</v>
      </c>
      <c r="R9" s="166" t="s">
        <v>65</v>
      </c>
    </row>
    <row r="10" spans="1:18" s="164" customFormat="1" ht="95.25" customHeight="1" x14ac:dyDescent="0.3">
      <c r="A10" s="165">
        <v>6</v>
      </c>
      <c r="B10" s="166" t="s">
        <v>235</v>
      </c>
      <c r="C10" s="166" t="s">
        <v>91</v>
      </c>
      <c r="D10" s="167" t="s">
        <v>237</v>
      </c>
      <c r="E10" s="166">
        <v>61515809</v>
      </c>
      <c r="F10" s="168">
        <v>150029331</v>
      </c>
      <c r="G10" s="168">
        <v>600033741</v>
      </c>
      <c r="H10" s="169" t="s">
        <v>238</v>
      </c>
      <c r="I10" s="166" t="s">
        <v>93</v>
      </c>
      <c r="J10" s="166" t="s">
        <v>239</v>
      </c>
      <c r="K10" s="170">
        <v>5919658.0300000003</v>
      </c>
      <c r="L10" s="170">
        <f t="shared" si="0"/>
        <v>5031709.3255000003</v>
      </c>
      <c r="M10" s="166" t="s">
        <v>96</v>
      </c>
      <c r="N10" s="166" t="s">
        <v>96</v>
      </c>
      <c r="O10" s="166"/>
      <c r="P10" s="166"/>
      <c r="Q10" s="166" t="s">
        <v>240</v>
      </c>
      <c r="R10" s="171" t="s">
        <v>241</v>
      </c>
    </row>
    <row r="11" spans="1:18" s="164" customFormat="1" ht="95.25" customHeight="1" x14ac:dyDescent="0.3">
      <c r="A11" s="165">
        <v>7</v>
      </c>
      <c r="B11" s="168" t="s">
        <v>104</v>
      </c>
      <c r="C11" s="168" t="s">
        <v>104</v>
      </c>
      <c r="D11" s="168" t="s">
        <v>105</v>
      </c>
      <c r="E11" s="172" t="s">
        <v>106</v>
      </c>
      <c r="F11" s="172" t="s">
        <v>107</v>
      </c>
      <c r="G11" s="172" t="s">
        <v>108</v>
      </c>
      <c r="H11" s="173" t="s">
        <v>109</v>
      </c>
      <c r="I11" s="168" t="s">
        <v>110</v>
      </c>
      <c r="J11" s="168" t="s">
        <v>111</v>
      </c>
      <c r="K11" s="174">
        <v>12000000</v>
      </c>
      <c r="L11" s="170">
        <f t="shared" si="0"/>
        <v>10200000</v>
      </c>
      <c r="M11" s="168" t="s">
        <v>112</v>
      </c>
      <c r="N11" s="168" t="s">
        <v>113</v>
      </c>
      <c r="O11" s="166"/>
      <c r="P11" s="166"/>
      <c r="Q11" s="168" t="s">
        <v>114</v>
      </c>
      <c r="R11" s="168" t="s">
        <v>65</v>
      </c>
    </row>
    <row r="12" spans="1:18" s="164" customFormat="1" ht="115.5" customHeight="1" x14ac:dyDescent="0.3">
      <c r="A12" s="165">
        <v>8</v>
      </c>
      <c r="B12" s="167" t="s">
        <v>242</v>
      </c>
      <c r="C12" s="166" t="s">
        <v>115</v>
      </c>
      <c r="D12" s="167" t="s">
        <v>236</v>
      </c>
      <c r="E12" s="166">
        <v>65082133</v>
      </c>
      <c r="F12" s="166">
        <v>181004020</v>
      </c>
      <c r="G12" s="166">
        <v>600023222</v>
      </c>
      <c r="H12" s="169" t="s">
        <v>116</v>
      </c>
      <c r="I12" s="166" t="s">
        <v>117</v>
      </c>
      <c r="J12" s="166" t="s">
        <v>118</v>
      </c>
      <c r="K12" s="170">
        <v>60000</v>
      </c>
      <c r="L12" s="170">
        <f t="shared" si="0"/>
        <v>51000</v>
      </c>
      <c r="M12" s="175" t="s">
        <v>119</v>
      </c>
      <c r="N12" s="175" t="s">
        <v>120</v>
      </c>
      <c r="O12" s="166"/>
      <c r="P12" s="166"/>
      <c r="Q12" s="166"/>
      <c r="R12" s="166" t="s">
        <v>65</v>
      </c>
    </row>
    <row r="13" spans="1:18" s="164" customFormat="1" ht="95.25" customHeight="1" x14ac:dyDescent="0.3">
      <c r="A13" s="165">
        <v>9</v>
      </c>
      <c r="B13" s="167" t="s">
        <v>242</v>
      </c>
      <c r="C13" s="166" t="s">
        <v>115</v>
      </c>
      <c r="D13" s="167" t="s">
        <v>236</v>
      </c>
      <c r="E13" s="166">
        <v>65082133</v>
      </c>
      <c r="F13" s="166">
        <v>181004020</v>
      </c>
      <c r="G13" s="166">
        <v>600023222</v>
      </c>
      <c r="H13" s="169" t="s">
        <v>121</v>
      </c>
      <c r="I13" s="166" t="s">
        <v>122</v>
      </c>
      <c r="J13" s="166" t="s">
        <v>243</v>
      </c>
      <c r="K13" s="170">
        <v>60000</v>
      </c>
      <c r="L13" s="170">
        <f t="shared" si="0"/>
        <v>51000</v>
      </c>
      <c r="M13" s="175" t="s">
        <v>119</v>
      </c>
      <c r="N13" s="175" t="s">
        <v>120</v>
      </c>
      <c r="O13" s="166"/>
      <c r="P13" s="166"/>
      <c r="Q13" s="166"/>
      <c r="R13" s="166"/>
    </row>
    <row r="14" spans="1:18" s="164" customFormat="1" ht="228" customHeight="1" x14ac:dyDescent="0.3">
      <c r="A14" s="165">
        <v>10</v>
      </c>
      <c r="B14" s="167" t="s">
        <v>242</v>
      </c>
      <c r="C14" s="166" t="s">
        <v>115</v>
      </c>
      <c r="D14" s="167" t="s">
        <v>236</v>
      </c>
      <c r="E14" s="168">
        <v>65082133</v>
      </c>
      <c r="F14" s="166">
        <v>181004020</v>
      </c>
      <c r="G14" s="168">
        <v>600023222</v>
      </c>
      <c r="H14" s="169" t="s">
        <v>123</v>
      </c>
      <c r="I14" s="166" t="s">
        <v>117</v>
      </c>
      <c r="J14" s="166" t="s">
        <v>244</v>
      </c>
      <c r="K14" s="170">
        <v>150000</v>
      </c>
      <c r="L14" s="170">
        <f t="shared" si="0"/>
        <v>127500</v>
      </c>
      <c r="M14" s="175" t="s">
        <v>124</v>
      </c>
      <c r="N14" s="175" t="s">
        <v>125</v>
      </c>
      <c r="O14" s="166"/>
      <c r="P14" s="166"/>
      <c r="Q14" s="166"/>
      <c r="R14" s="166"/>
    </row>
    <row r="15" spans="1:18" s="164" customFormat="1" ht="126.75" customHeight="1" x14ac:dyDescent="0.3">
      <c r="A15" s="165">
        <v>11</v>
      </c>
      <c r="B15" s="167" t="s">
        <v>242</v>
      </c>
      <c r="C15" s="166" t="s">
        <v>115</v>
      </c>
      <c r="D15" s="167" t="s">
        <v>236</v>
      </c>
      <c r="E15" s="168">
        <v>65082133</v>
      </c>
      <c r="F15" s="166">
        <v>181004020</v>
      </c>
      <c r="G15" s="168">
        <v>600023222</v>
      </c>
      <c r="H15" s="169" t="s">
        <v>126</v>
      </c>
      <c r="I15" s="166" t="s">
        <v>117</v>
      </c>
      <c r="J15" s="166" t="s">
        <v>127</v>
      </c>
      <c r="K15" s="170">
        <v>50000</v>
      </c>
      <c r="L15" s="170">
        <f t="shared" si="0"/>
        <v>42500</v>
      </c>
      <c r="M15" s="175" t="s">
        <v>124</v>
      </c>
      <c r="N15" s="175" t="s">
        <v>125</v>
      </c>
      <c r="O15" s="166"/>
      <c r="P15" s="166"/>
      <c r="Q15" s="166"/>
      <c r="R15" s="166"/>
    </row>
    <row r="16" spans="1:18" s="164" customFormat="1" ht="111" customHeight="1" x14ac:dyDescent="0.3">
      <c r="A16" s="165">
        <v>12</v>
      </c>
      <c r="B16" s="167" t="s">
        <v>242</v>
      </c>
      <c r="C16" s="166" t="s">
        <v>115</v>
      </c>
      <c r="D16" s="167" t="s">
        <v>236</v>
      </c>
      <c r="E16" s="168">
        <v>65082133</v>
      </c>
      <c r="F16" s="166">
        <v>181004020</v>
      </c>
      <c r="G16" s="168">
        <v>600023222</v>
      </c>
      <c r="H16" s="169" t="s">
        <v>128</v>
      </c>
      <c r="I16" s="166" t="s">
        <v>117</v>
      </c>
      <c r="J16" s="166" t="s">
        <v>129</v>
      </c>
      <c r="K16" s="170">
        <v>100000</v>
      </c>
      <c r="L16" s="170">
        <f t="shared" si="0"/>
        <v>85000</v>
      </c>
      <c r="M16" s="175" t="s">
        <v>124</v>
      </c>
      <c r="N16" s="175" t="s">
        <v>125</v>
      </c>
      <c r="O16" s="166"/>
      <c r="P16" s="166"/>
      <c r="Q16" s="166"/>
      <c r="R16" s="166"/>
    </row>
    <row r="17" spans="1:21" ht="153" customHeight="1" x14ac:dyDescent="0.35">
      <c r="A17" s="176">
        <v>13</v>
      </c>
      <c r="B17" s="167" t="s">
        <v>245</v>
      </c>
      <c r="C17" s="167" t="s">
        <v>245</v>
      </c>
      <c r="D17" s="167" t="s">
        <v>246</v>
      </c>
      <c r="E17" s="177">
        <v>46790039</v>
      </c>
      <c r="F17" s="177">
        <v>102129738</v>
      </c>
      <c r="G17" s="177">
        <v>600077730</v>
      </c>
      <c r="H17" s="178" t="s">
        <v>247</v>
      </c>
      <c r="I17" s="167" t="s">
        <v>248</v>
      </c>
      <c r="J17" s="167" t="s">
        <v>249</v>
      </c>
      <c r="K17" s="179">
        <v>8000000</v>
      </c>
      <c r="L17" s="180">
        <f>K17*0.85</f>
        <v>6800000</v>
      </c>
      <c r="M17" s="167">
        <v>2023</v>
      </c>
      <c r="N17" s="167">
        <v>2025</v>
      </c>
      <c r="O17" s="167" t="s">
        <v>250</v>
      </c>
      <c r="P17" s="167" t="s">
        <v>251</v>
      </c>
      <c r="Q17" s="167" t="s">
        <v>252</v>
      </c>
      <c r="R17" s="177" t="s">
        <v>65</v>
      </c>
    </row>
    <row r="18" spans="1:21" ht="240.75" customHeight="1" x14ac:dyDescent="0.35">
      <c r="A18" s="176">
        <v>14</v>
      </c>
      <c r="B18" s="167" t="s">
        <v>253</v>
      </c>
      <c r="C18" s="167" t="s">
        <v>254</v>
      </c>
      <c r="D18" s="167" t="s">
        <v>236</v>
      </c>
      <c r="E18" s="177">
        <v>63155931</v>
      </c>
      <c r="F18" s="167" t="s">
        <v>255</v>
      </c>
      <c r="G18" s="177">
        <v>600023231</v>
      </c>
      <c r="H18" s="178" t="s">
        <v>256</v>
      </c>
      <c r="I18" s="167" t="s">
        <v>257</v>
      </c>
      <c r="J18" s="167" t="s">
        <v>258</v>
      </c>
      <c r="K18" s="179">
        <v>25000000</v>
      </c>
      <c r="L18" s="180">
        <f t="shared" ref="L18" si="1">K18*0.85</f>
        <v>21250000</v>
      </c>
      <c r="M18" s="167">
        <v>2023</v>
      </c>
      <c r="N18" s="167">
        <v>2026</v>
      </c>
      <c r="O18" s="167" t="s">
        <v>259</v>
      </c>
      <c r="P18" s="167" t="s">
        <v>259</v>
      </c>
      <c r="Q18" s="167" t="s">
        <v>260</v>
      </c>
      <c r="R18" s="177" t="s">
        <v>65</v>
      </c>
      <c r="U18" s="181"/>
    </row>
    <row r="19" spans="1:21" ht="221.25" customHeight="1" x14ac:dyDescent="0.35">
      <c r="A19" s="176">
        <v>15</v>
      </c>
      <c r="B19" s="167" t="s">
        <v>253</v>
      </c>
      <c r="C19" s="167" t="s">
        <v>254</v>
      </c>
      <c r="D19" s="167" t="s">
        <v>236</v>
      </c>
      <c r="E19" s="177">
        <v>63155931</v>
      </c>
      <c r="F19" s="167" t="s">
        <v>255</v>
      </c>
      <c r="G19" s="177">
        <v>600023231</v>
      </c>
      <c r="H19" s="178" t="s">
        <v>261</v>
      </c>
      <c r="I19" s="167" t="s">
        <v>257</v>
      </c>
      <c r="J19" s="167" t="s">
        <v>262</v>
      </c>
      <c r="K19" s="179">
        <v>800000</v>
      </c>
      <c r="L19" s="180">
        <f>K19*0.85</f>
        <v>680000</v>
      </c>
      <c r="M19" s="167">
        <v>2026</v>
      </c>
      <c r="N19" s="167">
        <v>2026</v>
      </c>
      <c r="O19" s="167" t="s">
        <v>263</v>
      </c>
      <c r="P19" s="167" t="s">
        <v>263</v>
      </c>
      <c r="Q19" s="167" t="s">
        <v>264</v>
      </c>
      <c r="R19" s="177" t="s">
        <v>65</v>
      </c>
      <c r="U19" s="181"/>
    </row>
    <row r="20" spans="1:21" ht="193.5" customHeight="1" x14ac:dyDescent="0.35">
      <c r="A20" s="176">
        <v>16</v>
      </c>
      <c r="B20" s="167" t="s">
        <v>265</v>
      </c>
      <c r="C20" s="167" t="s">
        <v>266</v>
      </c>
      <c r="D20" s="167" t="s">
        <v>236</v>
      </c>
      <c r="E20" s="177">
        <v>62209485</v>
      </c>
      <c r="F20" s="177">
        <v>108007022</v>
      </c>
      <c r="G20" s="177">
        <v>600023630</v>
      </c>
      <c r="H20" s="178" t="s">
        <v>267</v>
      </c>
      <c r="I20" s="167" t="s">
        <v>187</v>
      </c>
      <c r="J20" s="167" t="s">
        <v>268</v>
      </c>
      <c r="K20" s="179">
        <v>40000000</v>
      </c>
      <c r="L20" s="180">
        <f t="shared" ref="L20:L28" si="2">K20*0.85</f>
        <v>34000000</v>
      </c>
      <c r="M20" s="167" t="s">
        <v>269</v>
      </c>
      <c r="N20" s="167" t="s">
        <v>269</v>
      </c>
      <c r="O20" s="167" t="s">
        <v>267</v>
      </c>
      <c r="P20" s="167" t="s">
        <v>270</v>
      </c>
      <c r="Q20" s="167" t="s">
        <v>271</v>
      </c>
      <c r="R20" s="177" t="s">
        <v>65</v>
      </c>
      <c r="U20" s="181"/>
    </row>
    <row r="21" spans="1:21" ht="84" x14ac:dyDescent="0.35">
      <c r="A21" s="176">
        <v>17</v>
      </c>
      <c r="B21" s="167" t="s">
        <v>242</v>
      </c>
      <c r="C21" s="166" t="s">
        <v>115</v>
      </c>
      <c r="D21" s="167" t="s">
        <v>236</v>
      </c>
      <c r="E21" s="177">
        <v>65082133</v>
      </c>
      <c r="F21" s="177">
        <v>600023222</v>
      </c>
      <c r="G21" s="177">
        <v>600023222</v>
      </c>
      <c r="H21" s="178" t="s">
        <v>272</v>
      </c>
      <c r="I21" s="167" t="s">
        <v>273</v>
      </c>
      <c r="J21" s="167" t="s">
        <v>274</v>
      </c>
      <c r="K21" s="179">
        <v>50000000</v>
      </c>
      <c r="L21" s="180">
        <f t="shared" si="2"/>
        <v>42500000</v>
      </c>
      <c r="M21" s="182" t="s">
        <v>275</v>
      </c>
      <c r="N21" s="167" t="s">
        <v>276</v>
      </c>
      <c r="O21" s="183" t="s">
        <v>277</v>
      </c>
      <c r="P21" s="183" t="s">
        <v>278</v>
      </c>
      <c r="Q21" s="167" t="s">
        <v>279</v>
      </c>
      <c r="R21" s="177" t="s">
        <v>65</v>
      </c>
      <c r="U21" s="181"/>
    </row>
    <row r="22" spans="1:21" ht="140" x14ac:dyDescent="0.35">
      <c r="A22" s="176">
        <v>18</v>
      </c>
      <c r="B22" s="167" t="s">
        <v>280</v>
      </c>
      <c r="C22" s="167" t="s">
        <v>280</v>
      </c>
      <c r="D22" s="167" t="s">
        <v>281</v>
      </c>
      <c r="E22" s="177">
        <v>47324295</v>
      </c>
      <c r="F22" s="177">
        <v>110010795</v>
      </c>
      <c r="G22" s="177">
        <v>600023621</v>
      </c>
      <c r="H22" s="178" t="s">
        <v>282</v>
      </c>
      <c r="I22" s="167" t="s">
        <v>283</v>
      </c>
      <c r="J22" s="167" t="s">
        <v>284</v>
      </c>
      <c r="K22" s="179">
        <v>20000000</v>
      </c>
      <c r="L22" s="180">
        <f t="shared" si="2"/>
        <v>17000000</v>
      </c>
      <c r="M22" s="167" t="s">
        <v>285</v>
      </c>
      <c r="N22" s="167" t="s">
        <v>276</v>
      </c>
      <c r="O22" s="167" t="s">
        <v>286</v>
      </c>
      <c r="P22" s="167" t="s">
        <v>287</v>
      </c>
      <c r="Q22" s="167" t="s">
        <v>288</v>
      </c>
      <c r="R22" s="177" t="s">
        <v>289</v>
      </c>
      <c r="U22" s="181"/>
    </row>
    <row r="23" spans="1:21" ht="333" customHeight="1" x14ac:dyDescent="0.35">
      <c r="A23" s="176">
        <v>19</v>
      </c>
      <c r="B23" s="167" t="s">
        <v>290</v>
      </c>
      <c r="C23" s="167" t="s">
        <v>102</v>
      </c>
      <c r="D23" s="167" t="s">
        <v>236</v>
      </c>
      <c r="E23" s="177">
        <v>61357286</v>
      </c>
      <c r="F23" s="184" t="s">
        <v>291</v>
      </c>
      <c r="G23" s="177">
        <v>600023591</v>
      </c>
      <c r="H23" s="178" t="s">
        <v>292</v>
      </c>
      <c r="I23" s="167" t="s">
        <v>293</v>
      </c>
      <c r="J23" s="167" t="s">
        <v>294</v>
      </c>
      <c r="K23" s="179">
        <v>89838870</v>
      </c>
      <c r="L23" s="180">
        <f t="shared" si="2"/>
        <v>76363039.5</v>
      </c>
      <c r="M23" s="167" t="s">
        <v>295</v>
      </c>
      <c r="N23" s="167" t="s">
        <v>296</v>
      </c>
      <c r="O23" s="167" t="s">
        <v>297</v>
      </c>
      <c r="P23" s="167" t="s">
        <v>298</v>
      </c>
      <c r="Q23" s="167" t="s">
        <v>299</v>
      </c>
      <c r="R23" s="177" t="s">
        <v>65</v>
      </c>
      <c r="U23" s="181"/>
    </row>
    <row r="24" spans="1:21" s="61" customFormat="1" ht="186.75" customHeight="1" x14ac:dyDescent="0.35">
      <c r="A24" s="176">
        <v>20</v>
      </c>
      <c r="B24" s="167" t="s">
        <v>290</v>
      </c>
      <c r="C24" s="167" t="s">
        <v>102</v>
      </c>
      <c r="D24" s="167" t="s">
        <v>236</v>
      </c>
      <c r="E24" s="177">
        <v>61357286</v>
      </c>
      <c r="F24" s="184" t="s">
        <v>291</v>
      </c>
      <c r="G24" s="177">
        <v>600023591</v>
      </c>
      <c r="H24" s="178" t="s">
        <v>300</v>
      </c>
      <c r="I24" s="167" t="s">
        <v>103</v>
      </c>
      <c r="J24" s="167" t="s">
        <v>301</v>
      </c>
      <c r="K24" s="179">
        <v>14500000</v>
      </c>
      <c r="L24" s="180">
        <f t="shared" si="2"/>
        <v>12325000</v>
      </c>
      <c r="M24" s="182" t="s">
        <v>302</v>
      </c>
      <c r="N24" s="167" t="s">
        <v>303</v>
      </c>
      <c r="O24" s="167" t="s">
        <v>304</v>
      </c>
      <c r="P24" s="167" t="s">
        <v>304</v>
      </c>
      <c r="Q24" s="167" t="s">
        <v>305</v>
      </c>
      <c r="R24" s="177" t="s">
        <v>65</v>
      </c>
      <c r="U24" s="181"/>
    </row>
    <row r="25" spans="1:21" s="61" customFormat="1" ht="126" x14ac:dyDescent="0.35">
      <c r="A25" s="176">
        <v>21</v>
      </c>
      <c r="B25" s="166" t="s">
        <v>306</v>
      </c>
      <c r="C25" s="167" t="s">
        <v>307</v>
      </c>
      <c r="D25" s="167" t="s">
        <v>236</v>
      </c>
      <c r="E25" s="177">
        <v>44555091</v>
      </c>
      <c r="F25" s="185">
        <v>181046024</v>
      </c>
      <c r="G25" s="177">
        <v>600023796</v>
      </c>
      <c r="H25" s="178" t="s">
        <v>308</v>
      </c>
      <c r="I25" s="167" t="s">
        <v>90</v>
      </c>
      <c r="J25" s="167" t="s">
        <v>309</v>
      </c>
      <c r="K25" s="179">
        <v>35000000</v>
      </c>
      <c r="L25" s="180">
        <f t="shared" si="2"/>
        <v>29750000</v>
      </c>
      <c r="M25" s="167" t="s">
        <v>310</v>
      </c>
      <c r="N25" s="167">
        <v>2025</v>
      </c>
      <c r="O25" s="167" t="s">
        <v>311</v>
      </c>
      <c r="P25" s="167" t="s">
        <v>312</v>
      </c>
      <c r="Q25" s="167" t="s">
        <v>313</v>
      </c>
      <c r="R25" s="177" t="s">
        <v>65</v>
      </c>
      <c r="U25" s="181"/>
    </row>
    <row r="26" spans="1:21" ht="409.5" customHeight="1" x14ac:dyDescent="0.35">
      <c r="A26" s="176">
        <v>22</v>
      </c>
      <c r="B26" s="167" t="s">
        <v>314</v>
      </c>
      <c r="C26" s="167" t="s">
        <v>315</v>
      </c>
      <c r="D26" s="167" t="s">
        <v>236</v>
      </c>
      <c r="E26" s="177">
        <v>70839841</v>
      </c>
      <c r="F26" s="186">
        <v>110003225</v>
      </c>
      <c r="G26" s="177">
        <v>600023699</v>
      </c>
      <c r="H26" s="178" t="s">
        <v>316</v>
      </c>
      <c r="I26" s="167" t="s">
        <v>93</v>
      </c>
      <c r="J26" s="167" t="s">
        <v>317</v>
      </c>
      <c r="K26" s="179">
        <v>15000000</v>
      </c>
      <c r="L26" s="180">
        <f t="shared" si="2"/>
        <v>12750000</v>
      </c>
      <c r="M26" s="182" t="s">
        <v>302</v>
      </c>
      <c r="N26" s="187" t="s">
        <v>318</v>
      </c>
      <c r="O26" s="167" t="s">
        <v>319</v>
      </c>
      <c r="P26" s="167" t="s">
        <v>320</v>
      </c>
      <c r="Q26" s="167" t="s">
        <v>313</v>
      </c>
      <c r="R26" s="177" t="s">
        <v>65</v>
      </c>
      <c r="S26" s="188"/>
      <c r="U26" s="189"/>
    </row>
    <row r="27" spans="1:21" ht="168.75" customHeight="1" x14ac:dyDescent="0.35">
      <c r="A27" s="176">
        <v>23</v>
      </c>
      <c r="B27" s="167" t="s">
        <v>321</v>
      </c>
      <c r="C27" s="167" t="s">
        <v>321</v>
      </c>
      <c r="D27" s="167" t="s">
        <v>322</v>
      </c>
      <c r="E27" s="177">
        <v>46789791</v>
      </c>
      <c r="F27" s="177">
        <v>102129703</v>
      </c>
      <c r="G27" s="177">
        <v>600077705</v>
      </c>
      <c r="H27" s="178" t="s">
        <v>323</v>
      </c>
      <c r="I27" s="167" t="s">
        <v>190</v>
      </c>
      <c r="J27" s="167" t="s">
        <v>324</v>
      </c>
      <c r="K27" s="179">
        <v>5000000</v>
      </c>
      <c r="L27" s="180">
        <f t="shared" si="2"/>
        <v>4250000</v>
      </c>
      <c r="M27" s="177">
        <v>2024</v>
      </c>
      <c r="N27" s="177">
        <v>2024</v>
      </c>
      <c r="O27" s="166" t="s">
        <v>323</v>
      </c>
      <c r="P27" s="166" t="s">
        <v>323</v>
      </c>
      <c r="Q27" s="167" t="s">
        <v>325</v>
      </c>
      <c r="R27" s="177" t="s">
        <v>65</v>
      </c>
      <c r="U27" s="190"/>
    </row>
    <row r="28" spans="1:21" ht="261.75" customHeight="1" x14ac:dyDescent="0.35">
      <c r="A28" s="176">
        <v>24</v>
      </c>
      <c r="B28" s="167" t="s">
        <v>326</v>
      </c>
      <c r="C28" s="167" t="s">
        <v>327</v>
      </c>
      <c r="D28" s="167" t="s">
        <v>236</v>
      </c>
      <c r="E28" s="177">
        <v>65082478</v>
      </c>
      <c r="F28" s="177">
        <v>102577447</v>
      </c>
      <c r="G28" s="177">
        <v>600023249</v>
      </c>
      <c r="H28" s="178" t="s">
        <v>328</v>
      </c>
      <c r="I28" s="167" t="s">
        <v>329</v>
      </c>
      <c r="J28" s="167" t="s">
        <v>330</v>
      </c>
      <c r="K28" s="179">
        <v>600000</v>
      </c>
      <c r="L28" s="180">
        <f t="shared" si="2"/>
        <v>510000</v>
      </c>
      <c r="M28" s="184" t="s">
        <v>302</v>
      </c>
      <c r="N28" s="184" t="s">
        <v>331</v>
      </c>
      <c r="O28" s="167" t="s">
        <v>332</v>
      </c>
      <c r="P28" s="167">
        <v>1</v>
      </c>
      <c r="Q28" s="167" t="s">
        <v>333</v>
      </c>
      <c r="R28" s="177" t="s">
        <v>65</v>
      </c>
      <c r="U28" s="3"/>
    </row>
    <row r="29" spans="1:21" ht="34.5" customHeight="1" x14ac:dyDescent="0.35">
      <c r="A29" s="164" t="s">
        <v>334</v>
      </c>
    </row>
    <row r="30" spans="1:21" ht="27" customHeight="1" x14ac:dyDescent="0.35">
      <c r="A30" t="s">
        <v>31</v>
      </c>
    </row>
    <row r="31" spans="1:21" x14ac:dyDescent="0.35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</row>
    <row r="32" spans="1:21" x14ac:dyDescent="0.35">
      <c r="B32" s="192" t="s">
        <v>335</v>
      </c>
      <c r="C32" s="2"/>
      <c r="D32" s="2"/>
      <c r="E32" s="2"/>
    </row>
    <row r="33" spans="2:5" x14ac:dyDescent="0.35">
      <c r="B33" s="193" t="s">
        <v>224</v>
      </c>
      <c r="C33" s="194"/>
      <c r="D33" s="194"/>
      <c r="E33" s="194"/>
    </row>
    <row r="35" spans="2:5" x14ac:dyDescent="0.35">
      <c r="B35" s="195" t="s">
        <v>336</v>
      </c>
      <c r="C35" s="196">
        <v>44942</v>
      </c>
      <c r="D35" s="195" t="s">
        <v>337</v>
      </c>
      <c r="E35" s="195" t="s">
        <v>338</v>
      </c>
    </row>
    <row r="36" spans="2:5" x14ac:dyDescent="0.35">
      <c r="B36" s="197"/>
      <c r="C36" s="198">
        <v>44935</v>
      </c>
      <c r="D36" s="199" t="s">
        <v>339</v>
      </c>
      <c r="E36" s="199" t="s">
        <v>340</v>
      </c>
    </row>
  </sheetData>
  <mergeCells count="24">
    <mergeCell ref="Q3:Q4"/>
    <mergeCell ref="R3:R4"/>
    <mergeCell ref="Q2:R2"/>
    <mergeCell ref="E3:E4"/>
    <mergeCell ref="F3:F4"/>
    <mergeCell ref="G3:G4"/>
    <mergeCell ref="O3:O4"/>
    <mergeCell ref="P3:P4"/>
    <mergeCell ref="K3:K4"/>
    <mergeCell ref="L3:L4"/>
    <mergeCell ref="M3:M4"/>
    <mergeCell ref="N3:N4"/>
    <mergeCell ref="A1:R1"/>
    <mergeCell ref="A2:A4"/>
    <mergeCell ref="B2:B4"/>
    <mergeCell ref="C2:G2"/>
    <mergeCell ref="H2:H4"/>
    <mergeCell ref="I2:I4"/>
    <mergeCell ref="J2:J4"/>
    <mergeCell ref="K2:L2"/>
    <mergeCell ref="M2:N2"/>
    <mergeCell ref="O2:P2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66" fitToHeight="0" orientation="landscape" r:id="rId1"/>
  <headerFooter>
    <oddFooter>&amp;L&amp;"Arial,Kurzíva"&amp;12KAP III-Ústecký kraj
Reg. č. Z.02.3.68/0.0/0.0/20_082/0023028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2"/>
  <sheetViews>
    <sheetView zoomScale="85" zoomScaleNormal="85" workbookViewId="0">
      <selection activeCell="C21" sqref="C21"/>
    </sheetView>
  </sheetViews>
  <sheetFormatPr defaultRowHeight="14.5" x14ac:dyDescent="0.35"/>
  <cols>
    <col min="1" max="1" width="14.453125" customWidth="1"/>
    <col min="2" max="2" width="29.54296875" customWidth="1"/>
    <col min="3" max="3" width="30.81640625" customWidth="1"/>
    <col min="5" max="5" width="23.7265625" customWidth="1"/>
    <col min="6" max="6" width="13.81640625" customWidth="1"/>
    <col min="7" max="7" width="15.7265625" customWidth="1"/>
    <col min="8" max="8" width="10.7265625" bestFit="1" customWidth="1"/>
    <col min="10" max="10" width="33.26953125" customWidth="1"/>
    <col min="11" max="11" width="23.81640625" customWidth="1"/>
    <col min="12" max="12" width="21" customWidth="1"/>
  </cols>
  <sheetData>
    <row r="1" spans="1:13" ht="15" thickBot="1" x14ac:dyDescent="0.4">
      <c r="A1" s="212" t="s">
        <v>198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357"/>
    </row>
    <row r="2" spans="1:13" ht="36" customHeight="1" x14ac:dyDescent="0.35">
      <c r="A2" s="214" t="s">
        <v>1</v>
      </c>
      <c r="B2" s="216" t="s">
        <v>2</v>
      </c>
      <c r="C2" s="216" t="s">
        <v>17</v>
      </c>
      <c r="D2" s="359" t="s">
        <v>18</v>
      </c>
      <c r="E2" s="361" t="s">
        <v>19</v>
      </c>
      <c r="F2" s="239" t="s">
        <v>5</v>
      </c>
      <c r="G2" s="223"/>
      <c r="H2" s="363" t="s">
        <v>6</v>
      </c>
      <c r="I2" s="364"/>
      <c r="J2" s="220" t="s">
        <v>50</v>
      </c>
      <c r="K2" s="221"/>
      <c r="L2" s="220" t="s">
        <v>7</v>
      </c>
      <c r="M2" s="221"/>
    </row>
    <row r="3" spans="1:13" ht="52" x14ac:dyDescent="0.35">
      <c r="A3" s="215"/>
      <c r="B3" s="358"/>
      <c r="C3" s="358"/>
      <c r="D3" s="360"/>
      <c r="E3" s="362"/>
      <c r="F3" s="5" t="s">
        <v>10</v>
      </c>
      <c r="G3" s="8" t="s">
        <v>197</v>
      </c>
      <c r="H3" s="6" t="s">
        <v>11</v>
      </c>
      <c r="I3" s="7" t="s">
        <v>12</v>
      </c>
      <c r="J3" s="86" t="s">
        <v>13</v>
      </c>
      <c r="K3" s="85" t="s">
        <v>14</v>
      </c>
      <c r="L3" s="5" t="s">
        <v>196</v>
      </c>
      <c r="M3" s="8" t="s">
        <v>15</v>
      </c>
    </row>
    <row r="4" spans="1:13" ht="77.25" customHeight="1" x14ac:dyDescent="0.35">
      <c r="A4" s="141">
        <v>1</v>
      </c>
      <c r="B4" s="131" t="s">
        <v>203</v>
      </c>
      <c r="C4" s="131" t="s">
        <v>195</v>
      </c>
      <c r="D4" s="131" t="s">
        <v>77</v>
      </c>
      <c r="E4" s="131" t="s">
        <v>194</v>
      </c>
      <c r="F4" s="144">
        <v>103552200</v>
      </c>
      <c r="G4" s="145">
        <v>88019370</v>
      </c>
      <c r="H4" s="143" t="s">
        <v>202</v>
      </c>
      <c r="I4" s="131" t="s">
        <v>201</v>
      </c>
      <c r="J4" s="84" t="s">
        <v>193</v>
      </c>
      <c r="K4" s="142">
        <v>10</v>
      </c>
      <c r="L4" s="131" t="s">
        <v>192</v>
      </c>
      <c r="M4" s="82" t="s">
        <v>65</v>
      </c>
    </row>
    <row r="5" spans="1:13" x14ac:dyDescent="0.35">
      <c r="A5" s="12" t="s">
        <v>49</v>
      </c>
    </row>
    <row r="6" spans="1:13" x14ac:dyDescent="0.35">
      <c r="E6" t="s">
        <v>78</v>
      </c>
      <c r="F6" s="14">
        <f>SUM(F4:F4)</f>
        <v>103552200</v>
      </c>
      <c r="G6" s="83">
        <f>SUM(G4:G4)</f>
        <v>88019370</v>
      </c>
    </row>
    <row r="7" spans="1:13" x14ac:dyDescent="0.35">
      <c r="C7" s="29"/>
      <c r="G7" s="87"/>
    </row>
    <row r="8" spans="1:13" x14ac:dyDescent="0.35">
      <c r="A8" s="210" t="s">
        <v>341</v>
      </c>
      <c r="B8" s="211" t="s">
        <v>342</v>
      </c>
      <c r="C8" s="210"/>
    </row>
    <row r="10" spans="1:13" x14ac:dyDescent="0.35">
      <c r="B10" s="37"/>
      <c r="C10" s="37"/>
      <c r="D10" s="37"/>
      <c r="E10" s="37"/>
    </row>
    <row r="11" spans="1:13" x14ac:dyDescent="0.35">
      <c r="C11" s="37"/>
      <c r="D11" s="37"/>
      <c r="E11" s="37"/>
    </row>
    <row r="12" spans="1:13" x14ac:dyDescent="0.35">
      <c r="B12" s="37"/>
      <c r="C12" s="37"/>
      <c r="D12" s="37"/>
      <c r="E12" s="37"/>
    </row>
    <row r="13" spans="1:13" x14ac:dyDescent="0.35">
      <c r="A13" s="194" t="s">
        <v>343</v>
      </c>
      <c r="B13" s="200"/>
      <c r="C13" s="37"/>
      <c r="D13" s="37"/>
      <c r="E13" s="37"/>
    </row>
    <row r="14" spans="1:13" x14ac:dyDescent="0.35">
      <c r="A14" s="66" t="s">
        <v>223</v>
      </c>
      <c r="B14" s="37"/>
      <c r="C14" s="37"/>
      <c r="D14" s="37"/>
      <c r="E14" s="37"/>
    </row>
    <row r="15" spans="1:13" x14ac:dyDescent="0.35">
      <c r="A15" s="66" t="s">
        <v>224</v>
      </c>
      <c r="B15" s="37"/>
      <c r="C15" s="37"/>
      <c r="D15" s="37"/>
      <c r="E15" s="37"/>
    </row>
    <row r="16" spans="1:13" x14ac:dyDescent="0.35">
      <c r="B16" s="37"/>
      <c r="C16" s="37"/>
      <c r="D16" s="37"/>
      <c r="E16" s="37"/>
    </row>
    <row r="17" spans="2:5" x14ac:dyDescent="0.35">
      <c r="B17" s="37"/>
      <c r="C17" s="37"/>
      <c r="D17" s="37"/>
      <c r="E17" s="37"/>
    </row>
    <row r="18" spans="2:5" x14ac:dyDescent="0.35">
      <c r="B18" s="37"/>
      <c r="C18" s="37"/>
      <c r="D18" s="37"/>
      <c r="E18" s="37"/>
    </row>
    <row r="19" spans="2:5" x14ac:dyDescent="0.35">
      <c r="B19" s="37"/>
      <c r="C19" s="37"/>
      <c r="D19" s="37"/>
      <c r="E19" s="37"/>
    </row>
    <row r="20" spans="2:5" x14ac:dyDescent="0.35">
      <c r="B20" s="37"/>
      <c r="C20" s="37"/>
      <c r="D20" s="37"/>
      <c r="E20" s="37"/>
    </row>
    <row r="21" spans="2:5" x14ac:dyDescent="0.35">
      <c r="B21" s="37"/>
      <c r="C21" s="37"/>
      <c r="D21" s="37"/>
      <c r="E21" s="37"/>
    </row>
    <row r="22" spans="2:5" x14ac:dyDescent="0.35">
      <c r="B22" s="37"/>
      <c r="C22" s="37"/>
      <c r="D22" s="37"/>
      <c r="E22" s="37"/>
    </row>
  </sheetData>
  <mergeCells count="10">
    <mergeCell ref="A1:M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3" ma:contentTypeDescription="Vytvoří nový dokument" ma:contentTypeScope="" ma:versionID="1b3ff6ff336d3f9947d56cf55bd5cbd9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0f74924097c9db6fd3e65bd3392928f4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schemas.openxmlformats.org/package/2006/metadata/core-properties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e529b29-b2bb-4f0f-bf76-47ede62a77b9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B06047-5ADC-40BB-8496-6C449079C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Silnice_II_tridy</vt:lpstr>
      <vt:lpstr>IZS_ZZS</vt:lpstr>
      <vt:lpstr>SŠ-VOŠ-Konzervatoře</vt:lpstr>
      <vt:lpstr>Specialni skoly</vt:lpstr>
      <vt:lpstr>Deinstitucionalizace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2022-08-09T14:15:22Z</cp:lastPrinted>
  <dcterms:created xsi:type="dcterms:W3CDTF">2020-05-27T13:32:17Z</dcterms:created>
  <dcterms:modified xsi:type="dcterms:W3CDTF">2023-05-04T08:09:20Z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