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o\MAS Dolnobřežansko\Týmový web - Dokumenty\MAP_3_2022_2023\ZOR3\Investice 11_2023\"/>
    </mc:Choice>
  </mc:AlternateContent>
  <bookViews>
    <workbookView xWindow="0" yWindow="0" windowWidth="23040" windowHeight="8496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7" l="1"/>
  <c r="M39" i="7"/>
  <c r="M40" i="7"/>
  <c r="M157" i="7"/>
  <c r="M156" i="7"/>
  <c r="M155" i="7"/>
  <c r="M154" i="7"/>
  <c r="M153" i="7"/>
  <c r="M152" i="7"/>
  <c r="M151" i="7"/>
  <c r="M150" i="7"/>
  <c r="M149" i="7"/>
  <c r="M107" i="6"/>
  <c r="M106" i="6"/>
  <c r="M105" i="6"/>
  <c r="M104" i="6"/>
  <c r="L11" i="8" l="1"/>
  <c r="L10" i="8"/>
  <c r="L9" i="8"/>
  <c r="L8" i="8"/>
  <c r="M56" i="7"/>
  <c r="M55" i="7"/>
  <c r="L36" i="8" l="1"/>
  <c r="M181" i="7"/>
  <c r="M189" i="7"/>
  <c r="M188" i="7"/>
  <c r="M187" i="7" l="1"/>
  <c r="L22" i="8"/>
  <c r="M129" i="7"/>
  <c r="M128" i="7"/>
  <c r="M127" i="7"/>
  <c r="M126" i="7"/>
  <c r="M125" i="7"/>
  <c r="M85" i="6"/>
  <c r="M84" i="6"/>
  <c r="M83" i="6"/>
  <c r="M131" i="7" l="1"/>
  <c r="M130" i="7"/>
  <c r="L27" i="8" l="1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59" i="7"/>
  <c r="M158" i="7"/>
  <c r="M111" i="6"/>
  <c r="M110" i="6"/>
  <c r="M109" i="6"/>
  <c r="M108" i="6"/>
  <c r="L26" i="8" l="1"/>
  <c r="M94" i="6"/>
  <c r="L24" i="8"/>
  <c r="L23" i="8"/>
  <c r="M145" i="7" l="1"/>
  <c r="M142" i="7"/>
  <c r="M101" i="6"/>
  <c r="M100" i="6"/>
  <c r="M99" i="6"/>
  <c r="M97" i="6"/>
  <c r="M96" i="6"/>
  <c r="M95" i="6"/>
  <c r="M180" i="7" l="1"/>
  <c r="M179" i="7"/>
  <c r="M116" i="6" l="1"/>
  <c r="L30" i="8"/>
  <c r="L19" i="8"/>
  <c r="L35" i="8"/>
  <c r="M35" i="7"/>
  <c r="M78" i="7"/>
  <c r="M77" i="7"/>
  <c r="M76" i="7"/>
  <c r="M201" i="7"/>
  <c r="M200" i="7"/>
  <c r="M113" i="7"/>
  <c r="M112" i="7"/>
  <c r="M92" i="7"/>
  <c r="M71" i="7"/>
  <c r="M199" i="7"/>
  <c r="M198" i="7"/>
  <c r="M197" i="7"/>
  <c r="M196" i="7"/>
  <c r="M195" i="7"/>
  <c r="M194" i="7"/>
  <c r="M193" i="7"/>
  <c r="M83" i="7"/>
  <c r="M82" i="7"/>
  <c r="M81" i="7"/>
  <c r="L34" i="8"/>
  <c r="L33" i="8"/>
  <c r="M113" i="6"/>
  <c r="M65" i="6" l="1"/>
  <c r="M64" i="6"/>
  <c r="M128" i="6"/>
  <c r="M75" i="6"/>
  <c r="M74" i="6"/>
  <c r="M73" i="6"/>
  <c r="M127" i="6"/>
  <c r="M126" i="6"/>
  <c r="M125" i="6"/>
  <c r="M28" i="7" l="1"/>
  <c r="M27" i="7"/>
  <c r="M23" i="7"/>
  <c r="M22" i="7"/>
  <c r="M21" i="7"/>
  <c r="M20" i="7"/>
  <c r="M18" i="7"/>
  <c r="M17" i="7"/>
  <c r="M16" i="7"/>
  <c r="M15" i="7" l="1"/>
  <c r="M14" i="7"/>
  <c r="M13" i="7"/>
  <c r="M8" i="7" l="1"/>
  <c r="M7" i="7"/>
  <c r="M6" i="7"/>
  <c r="L6" i="8" l="1"/>
  <c r="M19" i="6"/>
  <c r="M17" i="6" l="1"/>
  <c r="M5" i="6" l="1"/>
  <c r="M4" i="6"/>
  <c r="L31" i="8" l="1"/>
  <c r="M186" i="7"/>
  <c r="M185" i="7"/>
  <c r="M184" i="7"/>
  <c r="M183" i="7"/>
  <c r="M182" i="7"/>
  <c r="M124" i="6" l="1"/>
  <c r="M123" i="6"/>
  <c r="M120" i="6" l="1"/>
  <c r="M119" i="6"/>
  <c r="M118" i="6"/>
  <c r="M117" i="6"/>
  <c r="M114" i="6" l="1"/>
  <c r="M178" i="7" l="1"/>
  <c r="M177" i="7" l="1"/>
  <c r="M176" i="7"/>
  <c r="M175" i="7"/>
  <c r="M174" i="7"/>
  <c r="M112" i="6"/>
  <c r="M160" i="7" l="1"/>
  <c r="M148" i="7" l="1"/>
  <c r="M103" i="6"/>
  <c r="M102" i="6"/>
  <c r="M147" i="7" l="1"/>
  <c r="M146" i="7"/>
  <c r="M144" i="7"/>
  <c r="M143" i="7"/>
  <c r="L25" i="8" l="1"/>
  <c r="M141" i="7"/>
  <c r="M140" i="7"/>
  <c r="M138" i="7"/>
  <c r="M137" i="7"/>
  <c r="M93" i="6"/>
  <c r="M92" i="6"/>
  <c r="M91" i="6"/>
  <c r="M136" i="7" l="1"/>
  <c r="M135" i="7"/>
  <c r="M134" i="7"/>
  <c r="M133" i="7"/>
  <c r="M132" i="7"/>
  <c r="M90" i="6"/>
  <c r="M89" i="6"/>
  <c r="M88" i="6"/>
  <c r="M87" i="6"/>
  <c r="M124" i="7" l="1"/>
  <c r="M123" i="7"/>
  <c r="M122" i="7"/>
  <c r="M121" i="7"/>
  <c r="M120" i="7"/>
  <c r="M119" i="7"/>
  <c r="M118" i="7"/>
  <c r="M117" i="7"/>
  <c r="M116" i="7"/>
  <c r="M115" i="7"/>
  <c r="M114" i="7"/>
  <c r="M82" i="6"/>
  <c r="M81" i="6"/>
  <c r="M80" i="6"/>
  <c r="M79" i="6"/>
  <c r="M111" i="7" l="1"/>
  <c r="M78" i="6"/>
  <c r="M77" i="6" l="1"/>
  <c r="M76" i="6"/>
  <c r="M110" i="7" l="1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 l="1"/>
  <c r="L21" i="8" l="1"/>
  <c r="M91" i="7"/>
  <c r="M90" i="7"/>
  <c r="M72" i="6"/>
  <c r="M89" i="7" l="1"/>
  <c r="M71" i="6"/>
  <c r="M70" i="6" l="1"/>
  <c r="M88" i="7" l="1"/>
  <c r="M87" i="7"/>
  <c r="M86" i="7"/>
  <c r="M85" i="7"/>
  <c r="M69" i="6"/>
  <c r="M80" i="7" l="1"/>
  <c r="M79" i="7"/>
  <c r="M68" i="6"/>
  <c r="M67" i="6"/>
  <c r="M66" i="6"/>
  <c r="L18" i="8" l="1"/>
  <c r="L17" i="8"/>
  <c r="M75" i="7"/>
  <c r="M74" i="7"/>
  <c r="M62" i="6"/>
  <c r="M61" i="6"/>
  <c r="M72" i="7" l="1"/>
  <c r="M60" i="6"/>
  <c r="M59" i="6" l="1"/>
  <c r="M58" i="6"/>
  <c r="M57" i="6"/>
  <c r="M56" i="6"/>
  <c r="M55" i="6"/>
  <c r="M54" i="6"/>
  <c r="M53" i="6"/>
  <c r="M52" i="6"/>
  <c r="M51" i="6"/>
  <c r="M50" i="6"/>
  <c r="M49" i="6"/>
  <c r="M48" i="6"/>
  <c r="M47" i="6"/>
  <c r="M46" i="6" l="1"/>
  <c r="M45" i="6"/>
  <c r="L16" i="8" l="1"/>
  <c r="M70" i="7"/>
  <c r="M69" i="7"/>
  <c r="M68" i="7"/>
  <c r="M67" i="7"/>
  <c r="M66" i="7"/>
  <c r="M65" i="7"/>
  <c r="M44" i="6"/>
  <c r="L15" i="8" l="1"/>
  <c r="M64" i="7"/>
  <c r="M63" i="7"/>
  <c r="M62" i="7"/>
  <c r="M61" i="7"/>
  <c r="M60" i="7"/>
  <c r="M59" i="7" l="1"/>
  <c r="M58" i="7"/>
  <c r="M43" i="6" l="1"/>
  <c r="M57" i="7" l="1"/>
  <c r="M54" i="7"/>
  <c r="M53" i="7"/>
  <c r="M52" i="7"/>
  <c r="M51" i="7"/>
  <c r="M42" i="6"/>
  <c r="M41" i="6"/>
  <c r="M40" i="6"/>
  <c r="M39" i="6"/>
  <c r="M38" i="6"/>
  <c r="M38" i="7" l="1"/>
  <c r="M36" i="7" l="1"/>
  <c r="M34" i="7" l="1"/>
  <c r="M28" i="6" l="1"/>
  <c r="M27" i="6" l="1"/>
  <c r="M33" i="7" l="1"/>
  <c r="M26" i="6"/>
  <c r="M25" i="6"/>
  <c r="L7" i="8" l="1"/>
  <c r="M32" i="7"/>
  <c r="M30" i="7"/>
  <c r="M26" i="7" l="1"/>
  <c r="M21" i="6"/>
  <c r="M25" i="7"/>
  <c r="M24" i="7"/>
  <c r="M20" i="6"/>
  <c r="M18" i="6"/>
  <c r="M16" i="6" l="1"/>
  <c r="M15" i="6"/>
  <c r="M14" i="6"/>
  <c r="M13" i="6"/>
  <c r="M12" i="7" l="1"/>
  <c r="M11" i="7"/>
  <c r="M12" i="6"/>
  <c r="M10" i="7"/>
  <c r="M10" i="6"/>
  <c r="M9" i="6"/>
  <c r="M8" i="6"/>
  <c r="L5" i="8" l="1"/>
  <c r="M9" i="7"/>
  <c r="M7" i="6"/>
  <c r="M6" i="6"/>
  <c r="M5" i="7"/>
</calcChain>
</file>

<file path=xl/sharedStrings.xml><?xml version="1.0" encoding="utf-8"?>
<sst xmlns="http://schemas.openxmlformats.org/spreadsheetml/2006/main" count="4507" uniqueCount="1158">
  <si>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</si>
  <si>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</si>
  <si>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</si>
  <si>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</si>
  <si>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</si>
  <si>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</si>
  <si>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</si>
  <si>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</si>
  <si>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</si>
  <si>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</si>
  <si>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</si>
  <si>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</si>
  <si>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</si>
  <si>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</si>
  <si>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</si>
  <si>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</si>
  <si>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</si>
  <si>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</si>
  <si>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</si>
  <si>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</si>
  <si>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</si>
  <si>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</si>
  <si>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</si>
  <si>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</si>
  <si>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</si>
  <si>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</si>
  <si>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</si>
  <si>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</si>
  <si>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</si>
  <si>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</si>
  <si>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</si>
  <si>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</si>
  <si>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</si>
  <si>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</si>
  <si>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</si>
  <si>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</si>
  <si>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</si>
  <si>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</si>
  <si>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</si>
  <si>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</si>
  <si>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</si>
  <si>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</si>
  <si>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</si>
  <si>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</si>
  <si>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</si>
  <si>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</si>
  <si>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</si>
  <si>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</si>
  <si>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</si>
  <si>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</si>
  <si>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</si>
  <si>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</si>
  <si>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</si>
  <si>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</si>
  <si>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</si>
  <si>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</si>
  <si>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</si>
  <si>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</si>
  <si>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</si>
  <si>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</si>
  <si>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</si>
  <si>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</si>
  <si>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</si>
  <si>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</si>
  <si>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</si>
  <si>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</si>
  <si>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</si>
  <si>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</si>
  <si>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</si>
  <si>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</si>
  <si>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</si>
  <si>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</si>
  <si>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</si>
  <si>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</si>
  <si>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</si>
  <si>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</si>
  <si>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</si>
  <si>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</si>
  <si>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</si>
  <si>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</si>
  <si>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</si>
  <si>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</si>
  <si>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</si>
  <si>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</si>
  <si>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</si>
  <si>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</si>
  <si>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</si>
  <si>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</si>
  <si>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</si>
  <si>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Středočeský kraj</t>
  </si>
  <si>
    <t>Černošice</t>
  </si>
  <si>
    <t>příprava projektu, nákup pozemku</t>
  </si>
  <si>
    <t>Mateřská škola NA STATKU, školská právnická osoba</t>
  </si>
  <si>
    <t>obec Drahelčice</t>
  </si>
  <si>
    <t>Rozšíření MŠ Drahelčice</t>
  </si>
  <si>
    <t>Drahelčice</t>
  </si>
  <si>
    <t xml:space="preserve">Rozšíření  stávající mateřské školy. Rozšíření je plánováno pro dvě třídy o celkové kapacitě 48 dětí, bezbariérová, nízkoenergetická stavba. Plánujeme ji jako dřevostavbu nebo kontejnerovou školku včetně přípojek a vybavení. </t>
  </si>
  <si>
    <t>příprava VŘ na PD</t>
  </si>
  <si>
    <t>NE</t>
  </si>
  <si>
    <t>Svazek obci Modrý vrch</t>
  </si>
  <si>
    <t xml:space="preserve">Výstavba nové svazkové ZŠ Drahelčice-Úhonice </t>
  </si>
  <si>
    <t xml:space="preserve">Výstavba nové svazkové  školy 2x 9 tříd pro 540 dětí z Drahelčic a Úhonic včetně tělocvičny a atletického oválu, včetně parkovišť a příjezdové komunikace. Stavba je pasivní budovou. V rámci projektu se řeší i gastro zázemí, družiny, bude umístěna jak kmenové tak i odborné učebny, hudební sál a výtvarný sál. </t>
  </si>
  <si>
    <t>Ano</t>
  </si>
  <si>
    <t>ano</t>
  </si>
  <si>
    <t>Ano, vydáno 7/2022</t>
  </si>
  <si>
    <t>Mateřská škola Chrášťany</t>
  </si>
  <si>
    <t>obec Chrášťany</t>
  </si>
  <si>
    <t>Rozšíření kapacity MŠ - nová výstavba a hriště</t>
  </si>
  <si>
    <t>Chrášťany</t>
  </si>
  <si>
    <t>Rozšíření stávající kapacity MŠ výstavbou nové budovy MŠ</t>
  </si>
  <si>
    <t xml:space="preserve">navýšení kapacity MŠ  </t>
  </si>
  <si>
    <t>ne</t>
  </si>
  <si>
    <t>Základní škola Chrášťany</t>
  </si>
  <si>
    <t>Rozšíření ZŠ</t>
  </si>
  <si>
    <t>Rozšíření ZŠ o nové odborné učebny</t>
  </si>
  <si>
    <t>x</t>
  </si>
  <si>
    <t xml:space="preserve">Rozšíření ZŠ </t>
  </si>
  <si>
    <t>Rozšíření ZŠ  o druhý stupeň</t>
  </si>
  <si>
    <t>Mateřská škola Chýně</t>
  </si>
  <si>
    <t>obec Chýně</t>
  </si>
  <si>
    <t>Navýšení kapacity MŠ o 4 třídy, včetně úpravy zahrady a nákupu vnitřního a  venkovního vybavení</t>
  </si>
  <si>
    <t>Chýně</t>
  </si>
  <si>
    <t>Výstavba 4 tříd MŠ o celkové kapacitě 96 dětí a přesun stávající dočasné MŠ kontejnerové na jiný pozemek. Reálně tak dojde k navýšení o zmíněných 96 míst.</t>
  </si>
  <si>
    <t>Vydané SP, vykoupený pozemek s dočasnou stavbou.</t>
  </si>
  <si>
    <t>Svazková škola Chýně - Hostivice</t>
  </si>
  <si>
    <t>svazek obcí Chýně - Hostivice</t>
  </si>
  <si>
    <t>Výstavba svazkové školy</t>
  </si>
  <si>
    <t>výstavba kompletní základní školy 3*9 tříd včetně kuchyně, jídelny, malé tělocvičny a sportoviště</t>
  </si>
  <si>
    <t>Hrubopis DPS</t>
  </si>
  <si>
    <t xml:space="preserve">ne </t>
  </si>
  <si>
    <t>Základní škola Chýně</t>
  </si>
  <si>
    <t>Vytvoření DDM v budově původní základní školy Za Školou 55</t>
  </si>
  <si>
    <t>V současné době není v Chýni vyhovující prostor pro zájmové vzdělávání. Projekt má zajistit minimálně 4 učebny pro možnosti organizování kroužků a jednu klubovnu pro Junák či Skaut včetně vybavení. Rekonstrukce zahrnuje kompletní renovaci prostor, výměny podklah, topení a sociálního zařízení.</t>
  </si>
  <si>
    <t>studie, výběr projektanta</t>
  </si>
  <si>
    <t>Mateřská škola Jinočany</t>
  </si>
  <si>
    <t>obec Jinočany</t>
  </si>
  <si>
    <t>Rozšíření kapacity MŠ -přestavba třídy vč. vybavení, navýšení kapacity a zahrada</t>
  </si>
  <si>
    <t>Jinočany</t>
  </si>
  <si>
    <t>Rozšíření kapacity MŠ - přestavba třídy včetně vybavení:  denní místnost s výdejnou, úprava sociálních zařízení a šaten. Součástí projektu je i  zkvalitnění zahrady MŠ.</t>
  </si>
  <si>
    <t>PD</t>
  </si>
  <si>
    <t>SP s NPM</t>
  </si>
  <si>
    <t>Modernizace vybavení  gastroprovozu</t>
  </si>
  <si>
    <t>Modernizace a zefektivnění  vybavení gastroprovozu.</t>
  </si>
  <si>
    <t>IX.24</t>
  </si>
  <si>
    <t>záměr</t>
  </si>
  <si>
    <t>Výměna TČ, doplnění FVE MŠ Jinočany</t>
  </si>
  <si>
    <t xml:space="preserve">Výměna TČ, doplnění FVE </t>
  </si>
  <si>
    <t>VII.23</t>
  </si>
  <si>
    <t>příprava PD</t>
  </si>
  <si>
    <t>Základní škola Jinočany</t>
  </si>
  <si>
    <t>000241342</t>
  </si>
  <si>
    <t>ZŠ Jinočany- modernizace počítačových učeben včetně vybavení.</t>
  </si>
  <si>
    <t xml:space="preserve">Projekt zahrnuje modernizaci počítačových učeben včetně vybavení pro práci s digitálními technologiemi , ve vazbě na polytechnické vzdělávání, cizí jazyky a přírodní vědy vč. bezbariérovosti. </t>
  </si>
  <si>
    <t>výběr dodavatele</t>
  </si>
  <si>
    <t>není třeba</t>
  </si>
  <si>
    <t>Mateřská škola Kosoř</t>
  </si>
  <si>
    <t>obec Kosoř</t>
  </si>
  <si>
    <t>tepelné čerpadlo</t>
  </si>
  <si>
    <t>Kosoř</t>
  </si>
  <si>
    <t xml:space="preserve">Zajištění tepelného čerpadla a fotovoltaických panelů pro zajištění levnějšího ekologického energetického zdroje </t>
  </si>
  <si>
    <t>Základní škola Kosoř</t>
  </si>
  <si>
    <t>000241385</t>
  </si>
  <si>
    <t>Navýšení kapacity ZŠ, nákup vybavení, zateplení a rekonstrukce budovy, jídelna a výdejna</t>
  </si>
  <si>
    <t>jedná se o stavební úpravy stávající budovy ZŠ,při kterých dojde ke změně užívání části podkroví a přístavbě dokončenéé stavby. Původní využití upravovaných podkrovních prostor bylo k obytným účelům a plánuje se jeho změna na studovny, jídelnu, v přístavbě by pak měla vzniknout  výdejna jídla. Dále je počítáno s úpravou hygienických zařízení a jejich rozšíření tak aby vyhovovala konečnému cíli, kterým je navýšení kapacity školy.</t>
  </si>
  <si>
    <t>Nový areál MŠ a ZŠ 1-9 třída</t>
  </si>
  <si>
    <t>probíhá soud o pozemky</t>
  </si>
  <si>
    <t>Mateřská škola Nučice</t>
  </si>
  <si>
    <t>obec Nučice</t>
  </si>
  <si>
    <t>MŠ - rekonstrukce zahrady</t>
  </si>
  <si>
    <t>Nučice</t>
  </si>
  <si>
    <t>rekonstrukce zahrady</t>
  </si>
  <si>
    <t>Základní škola Nučice</t>
  </si>
  <si>
    <t>000233668</t>
  </si>
  <si>
    <t>Investice do školní zahrady a odborných učeben pro rozvoj KK a realizaci komunitních aktivit.</t>
  </si>
  <si>
    <t>červen, 2023</t>
  </si>
  <si>
    <t>srpen, 2023</t>
  </si>
  <si>
    <t>projektová fiše, žádost připravena k podání</t>
  </si>
  <si>
    <t>není požadováno</t>
  </si>
  <si>
    <t>září, 2023</t>
  </si>
  <si>
    <t>zpracovaná PD</t>
  </si>
  <si>
    <t>Rekonstrukce a dostavba „malé školy“</t>
  </si>
  <si>
    <t>Rekonstrukce a dostavba objektu „malé školy“ v Kubrově ulici č.p. 177.</t>
  </si>
  <si>
    <t>červen, 2024</t>
  </si>
  <si>
    <t>září, 2025</t>
  </si>
  <si>
    <t>Příprava PD</t>
  </si>
  <si>
    <t>Mateřská škola Ořech</t>
  </si>
  <si>
    <t>obec Ořech</t>
  </si>
  <si>
    <t>rekonstrukce MŠ</t>
  </si>
  <si>
    <t>Ořech</t>
  </si>
  <si>
    <t>komplexní rekonstrukce MŠ, včetně zajištění bezbarierovosti</t>
  </si>
  <si>
    <t>výměna herního povrchu z hygienických důvodů (písek za litý polyuretan)</t>
  </si>
  <si>
    <t>rekonstrukce ŠJ</t>
  </si>
  <si>
    <t>modernizace vybavení školní jídelny z důvodu zastaralosti vybavení a případného navýšení kapacity uvařených a vydaných jídel pro ZŠ</t>
  </si>
  <si>
    <t>zpracovaná kalkulace vybavení ŠJ</t>
  </si>
  <si>
    <t>není vyžadováno</t>
  </si>
  <si>
    <t>Ptice</t>
  </si>
  <si>
    <t>Mateřská škola Ptice</t>
  </si>
  <si>
    <t>obec Ptice</t>
  </si>
  <si>
    <t>Mateřská škola Rudná</t>
  </si>
  <si>
    <t>město Rudná</t>
  </si>
  <si>
    <t>navýšení kapacity MŠ</t>
  </si>
  <si>
    <t>Rudná</t>
  </si>
  <si>
    <t>výstavba nového objektu MŠ</t>
  </si>
  <si>
    <t xml:space="preserve">x </t>
  </si>
  <si>
    <t>Základní škola Rudná</t>
  </si>
  <si>
    <t>000233773</t>
  </si>
  <si>
    <t>Polytechnická učebna</t>
  </si>
  <si>
    <t>Počítačová učebna</t>
  </si>
  <si>
    <t>Multifunkční cvičebna</t>
  </si>
  <si>
    <t>Základní škola Rudná, 5. května 586</t>
  </si>
  <si>
    <t>102486531</t>
  </si>
  <si>
    <t>Učebny vč. bezbariérovosti - půdní vestavba</t>
  </si>
  <si>
    <t>Přestavba půdy školy na odborné učebny, zázemí pro učitele, sociální zařízení, včetně nutné stavební úpravy původní střechy (zateplení, okna apod.)</t>
  </si>
  <si>
    <t>Mateřská škola Tachlovice</t>
  </si>
  <si>
    <t>obec Tachlovice</t>
  </si>
  <si>
    <t>Rekonstrukce a obnova dětského hřiště MŠ</t>
  </si>
  <si>
    <t>Tachlovice</t>
  </si>
  <si>
    <t>výměna hracích prvků a jejich doplnění</t>
  </si>
  <si>
    <t>PD připravena</t>
  </si>
  <si>
    <t>není nutné</t>
  </si>
  <si>
    <t>Základní škola Třebotov</t>
  </si>
  <si>
    <t>obec Třebotov</t>
  </si>
  <si>
    <t>000241741</t>
  </si>
  <si>
    <t>Rekonstrukce a rozšíření ZŠ Třebotov</t>
  </si>
  <si>
    <t>Třebotov</t>
  </si>
  <si>
    <t>Vybudování dílen pro polytechnické vzdělávání, odborných učeben (přírodovědná učebna, hudebna, učebna VV, jazykové učebny, IT učebna, cvičná kuchyň pro žáky), úprava spol. prostor - odpočinková zóna pro žáky, šatny, sborovna, poradenské pracoviště, prostor pro volnočasové aktivity, rekonstrukce tělocvičny, technické zázemí pro školníka, zateplení školy a snížení energetické náročnosti</t>
  </si>
  <si>
    <t>leden 2023</t>
  </si>
  <si>
    <t>srpen 2024</t>
  </si>
  <si>
    <t xml:space="preserve">ano </t>
  </si>
  <si>
    <t>zpracovaná PD,  probíhají přípravné práce na žádosti o podporu (dotaci)</t>
  </si>
  <si>
    <t>Záklaní škola Úhonice</t>
  </si>
  <si>
    <t>obec Úhonice</t>
  </si>
  <si>
    <t>000235059</t>
  </si>
  <si>
    <t>venkovní učebna</t>
  </si>
  <si>
    <t>Úhonice</t>
  </si>
  <si>
    <t>Mateřská škola Zbuzany</t>
  </si>
  <si>
    <t>obec Zbuzany</t>
  </si>
  <si>
    <t>Rozšíření kapacity MŠ</t>
  </si>
  <si>
    <t>Zbuzany</t>
  </si>
  <si>
    <t>přístavba MŠ: navýšení kapacity o 1 - 2 třídy</t>
  </si>
  <si>
    <t>příprava projektu, řešení alternativ umístění nových tříd</t>
  </si>
  <si>
    <t>Základní škola</t>
  </si>
  <si>
    <t>Svazek obcí Zbuzany, Ořech, Tachlovice, Chýnice, Dobříč, Choteč</t>
  </si>
  <si>
    <t>Nová svazková škola</t>
  </si>
  <si>
    <t>zřízení svazkové školy obcí Dobříč, Choteč, Chýnice, Tachlovice, Ořech a Zbuzany</t>
  </si>
  <si>
    <t>ZO schválilo smlouvu o budoucí smlouvě kupní na pozemek p. č. 160/7 v k. ú. Zbuzany (probíhá geodetické zaměření pozemku),soulad s územním plánem - pozemek je určen pro veřejnou vybavenost, zadání zpracování studie</t>
  </si>
  <si>
    <t>obec Vysoký Újezd</t>
  </si>
  <si>
    <t>007511001</t>
  </si>
  <si>
    <t>Beroun</t>
  </si>
  <si>
    <t>Vysoký Újezd</t>
  </si>
  <si>
    <t>Základní škola a Mateřská škola Vysoký Újezd</t>
  </si>
  <si>
    <t>ZŠ Vysoký Újezd - Přístavba pavilonu a jídelny</t>
  </si>
  <si>
    <t>Volnočasové hřiště J. Kreisla</t>
  </si>
  <si>
    <t>vybudování nové plochy pro trávení volného času pro děti i dospělé</t>
  </si>
  <si>
    <t>Základní škola Vrané nad Vltavou, okres Praha - západ</t>
  </si>
  <si>
    <t>Obec Vrané nad Vltavou, Březovská 112, 252 46 Vrané nad Vltavou</t>
  </si>
  <si>
    <t>Odborné učebny</t>
  </si>
  <si>
    <t>Vrané nad Vltavou</t>
  </si>
  <si>
    <t>Celková rekonstrukce odborných učeben a kabinetů odborných učeben (vybavení, nábytek, pomůcky, ICT technika, stavební práce, rozvody, zastínění, osvětlení apod.)</t>
  </si>
  <si>
    <t>X</t>
  </si>
  <si>
    <t>PD před zpracováním</t>
  </si>
  <si>
    <t>Družiny</t>
  </si>
  <si>
    <t>Rekonstrukce školních družin (výměna oken, stavební úpravy, pořízení vybavení apod.)</t>
  </si>
  <si>
    <t>Tělocvična</t>
  </si>
  <si>
    <t>Výstavba nové tělocvičny, včetně zázemí</t>
  </si>
  <si>
    <t>ANO</t>
  </si>
  <si>
    <t>FVE</t>
  </si>
  <si>
    <t>nová FVE</t>
  </si>
  <si>
    <t>studie</t>
  </si>
  <si>
    <t>Základní umělecká škola</t>
  </si>
  <si>
    <t>zateplení, výměna oken oken</t>
  </si>
  <si>
    <t>zateplení, výměna oken oken, inst.tep.čerpadla</t>
  </si>
  <si>
    <t>VII. 24</t>
  </si>
  <si>
    <t>Komunitní aktivity</t>
  </si>
  <si>
    <t>MŠ Březová Oleško</t>
  </si>
  <si>
    <t>Březová - Oleško</t>
  </si>
  <si>
    <t>úprava zahrady MŠ</t>
  </si>
  <si>
    <t>Březová Oleško</t>
  </si>
  <si>
    <t>Vzorec přechodový region (70 % EFRR)</t>
  </si>
  <si>
    <t>úspory energie</t>
  </si>
  <si>
    <t>Svazková škola Zvole Březová - Oleško</t>
  </si>
  <si>
    <t>Svazková škola Zvole Březová - Oleško (2x9 tříd)</t>
  </si>
  <si>
    <t>Zvole</t>
  </si>
  <si>
    <t>MŠ Trnová</t>
  </si>
  <si>
    <t>Trnová</t>
  </si>
  <si>
    <t>novostavba MŠ</t>
  </si>
  <si>
    <t>zpracov. PD</t>
  </si>
  <si>
    <t>přístavba víceúčelový objekt MŠ Trnová</t>
  </si>
  <si>
    <t>MŠ Hvozdnice</t>
  </si>
  <si>
    <t>Renovace a obnova zahrady</t>
  </si>
  <si>
    <t>Hvozdnice</t>
  </si>
  <si>
    <t>nákup materiálu</t>
  </si>
  <si>
    <t>ZŠ a MŠ Slapy, okres Praha-západ</t>
  </si>
  <si>
    <t>OÚ Slapy</t>
  </si>
  <si>
    <t>Vybudování odborných učeben k polytechnickému vzdělávání a informatice</t>
  </si>
  <si>
    <t>Středočeký</t>
  </si>
  <si>
    <t>Slapy</t>
  </si>
  <si>
    <t>Zatím plánujeme - nová učebna či 2 odborné učebny ve sklepních prostorách - pro polytechnické vzdělávání, pracovní činnosti, informatika, včetně stavebních úprav a kompletního vybavení - ponky, stoly, boxy, nářadí, náčiní, svěráky, 3D tiskárny apod.</t>
  </si>
  <si>
    <t>Základní škola a Mateřská škola Ohrobec, příspěvková organizace</t>
  </si>
  <si>
    <t>obec Ohrobec</t>
  </si>
  <si>
    <t>stavba školy pro II. stupeň</t>
  </si>
  <si>
    <t>Ohrobec</t>
  </si>
  <si>
    <t xml:space="preserve">školní jídelna </t>
  </si>
  <si>
    <t>školní jídelna</t>
  </si>
  <si>
    <t>II. stupeň ZŠ</t>
  </si>
  <si>
    <t>Vybavení nové budovy II. stupně ZŠ</t>
  </si>
  <si>
    <t>ZŠ Dobřichovice</t>
  </si>
  <si>
    <t>Město Dobřichovice</t>
  </si>
  <si>
    <t>Rekonstrukce polytechnické učebny</t>
  </si>
  <si>
    <t>Vybavení PC počítačové učebny</t>
  </si>
  <si>
    <t>Vzorec méně rozvinutý (85 % EFRR)</t>
  </si>
  <si>
    <t>Mateřská škola Štěchovice okres Praha - západ, příspěvková organizace</t>
  </si>
  <si>
    <t>Městys Štěchovice</t>
  </si>
  <si>
    <t>stavební úpravy a vybavení na podporu polytechnického vzdělávání, včetně vybavení</t>
  </si>
  <si>
    <t>Štěchovice</t>
  </si>
  <si>
    <t>Projekt zajistí zvýšení zájmu dětí o technické a přírodovědné obory včetně environmentálních.Aktivita přispěje nejen k rozšiřování poznatků, ale především k vytváření pracovních dovedností a návyků, které jsou využívány v běžném a později i pracovním životě a k rozvoji znalostí o technickém prostředí.</t>
  </si>
  <si>
    <t>půdní vestavba</t>
  </si>
  <si>
    <t>středočeský</t>
  </si>
  <si>
    <t>Projekt zajistí navýšení kapacity školy</t>
  </si>
  <si>
    <t>projekt k obnově</t>
  </si>
  <si>
    <t>zateplení a omítka budovy</t>
  </si>
  <si>
    <t>projekt zajistí energetické úspory budovy</t>
  </si>
  <si>
    <t>vybavení školní kuchyně</t>
  </si>
  <si>
    <t>částečně již zrealizováno, druhou etapou dojde k úplné obnově vybavení školní kuchyně</t>
  </si>
  <si>
    <t>Stavbení úpravy a vybavení na podporu podnětného venkovního prostředí školy</t>
  </si>
  <si>
    <t>úprava venkovního zázemí zajistí podnětné aktivity při venkovním komunitním pobytu</t>
  </si>
  <si>
    <t>Rekonstrukce podlah školní kuchyně a jídelny</t>
  </si>
  <si>
    <t xml:space="preserve">nutná údržba </t>
  </si>
  <si>
    <t>výměna střešní krytiny</t>
  </si>
  <si>
    <t>výkup pozemku pro výstavbu nového stravovacího objektu, výstavba včetně zařízení pro obě školy</t>
  </si>
  <si>
    <t>Projekt zajistí dostatečnou kapacitu pro strávníky ZŠ a MŠ</t>
  </si>
  <si>
    <t>vybudování vstupní brány včetně dálkového otevírání s komunikačním zařízením, zabezpečení vjezdu a budovy</t>
  </si>
  <si>
    <t>Projekt zajistí bezpečnost objektu, bezpečnost příjezdovch cest uvnitř areálu školy</t>
  </si>
  <si>
    <t>Základní škola Štěchovice okres Praha - západ, příspěvková organizace</t>
  </si>
  <si>
    <t>000 241 725</t>
  </si>
  <si>
    <t>vybudování kmenových tříd, tříd pro zájmové vzdělávání (ŠD) a odborné učeny</t>
  </si>
  <si>
    <t>Přístavba se vznikem nových výukových tříd a tříd pro zájmové vzdělávání  a odborných učeben</t>
  </si>
  <si>
    <t>bez PD</t>
  </si>
  <si>
    <t>stavební úpravy a rekonstrukce jazykové učebny, včetně vybavení a akustiky</t>
  </si>
  <si>
    <t xml:space="preserve">Projekt zajistí kvalitní a efektivní vzdělání. Díky projektu dojde k modernizaci jazykové učebny, která bude vybavena moderní digitální technologií a moderními didaktickými pomůckami potřebnými pro výuku cizích jazyků. </t>
  </si>
  <si>
    <t>zpracována studie prostorové akustiky</t>
  </si>
  <si>
    <t>vybavení hudebny</t>
  </si>
  <si>
    <t>Pouze v případě realizace přístavby, v současné době již škola hudební učebnu nemá</t>
  </si>
  <si>
    <t>zateplení a nová omítka</t>
  </si>
  <si>
    <t>rekonstrukce podlah</t>
  </si>
  <si>
    <t>nutná renovace</t>
  </si>
  <si>
    <t>kompletní výměna vodovodních rozvodů</t>
  </si>
  <si>
    <t>Kompletní obnovení IT učebny + mobilní dig.vybavení</t>
  </si>
  <si>
    <t xml:space="preserve">Projekt zajistí kvalitní a efektivní vzdělání. Díky projektu dojde k modernizaci IT učebny, která bude vybavena moderní digitální technologií potřebnými pro IT výuku. </t>
  </si>
  <si>
    <t>Kompletní obnovení IT techniky v učebnách a kabinetech, kancelářích</t>
  </si>
  <si>
    <t>Projekt zajistí vybavenost učitelů IT technologiemi potřebné pro jejich efektivní práci.</t>
  </si>
  <si>
    <t>Rekonstrukce venkovního sportoviště</t>
  </si>
  <si>
    <t xml:space="preserve">Projekt zajistí rekonstrukci sportoviště poškozeného při posledních povodních, kdy došlo k narušení podloží sportoviště. </t>
  </si>
  <si>
    <t>vybavení šaten, uzamykatelné kovové skříně</t>
  </si>
  <si>
    <t>Základní škola, mateřská škola a základní umělecká škola Easyspeak z. ú.</t>
  </si>
  <si>
    <t>Mgr. Helena Prentice, Zdeňka Koubková</t>
  </si>
  <si>
    <t>05373786</t>
  </si>
  <si>
    <t>Úprava venkovních ploch MŠ a herní prvky, stánek environmentální výchovy</t>
  </si>
  <si>
    <t>Řitka/Černolice</t>
  </si>
  <si>
    <t>Výstavba nové budovy MŠ (s kapacitou MŠ 15 dětí)</t>
  </si>
  <si>
    <t>Vybavení tříd MŠ</t>
  </si>
  <si>
    <t>Tepelná čerpadla, fotovoltaické panely pro ZŠ</t>
  </si>
  <si>
    <t>Navýšení kapacity MŠ</t>
  </si>
  <si>
    <t>Úprava venkovních ploch ZŠ a herní prvky, stánek environmentální výchovy</t>
  </si>
  <si>
    <t>Práce na PD</t>
  </si>
  <si>
    <t>Vyhledávání vhodného pozemku, výběr dodavatele, práce na PD, jednání se zastupiteli okolních obcí</t>
  </si>
  <si>
    <t>Vybavení učeben ZŠ</t>
  </si>
  <si>
    <t>Plánování, sběr požadavků vyučujících</t>
  </si>
  <si>
    <t>Rozšíření ZŠ o odborné učebny</t>
  </si>
  <si>
    <t>Vybavení učeben ZUŠ</t>
  </si>
  <si>
    <t>MŠ Měchenice</t>
  </si>
  <si>
    <t>Obec Měchenice</t>
  </si>
  <si>
    <t>09075916</t>
  </si>
  <si>
    <t>Doplnění venkovních prvků prostoru a hřiště MŠ</t>
  </si>
  <si>
    <t>Měchenice</t>
  </si>
  <si>
    <t>Cílem projektu je doplnění edukačních prvků dětského hřiště MŠ Měchenice, které povedou k dalšímu zdokonalování pohybového aparátu a hrubé motoriky dětí a dalších prvků v okolí školky pro zlepšení možnosti využití prostoru.</t>
  </si>
  <si>
    <t>05/2023</t>
  </si>
  <si>
    <t>09/2026</t>
  </si>
  <si>
    <t>fáze výběr dodavatele</t>
  </si>
  <si>
    <t>NE, bez</t>
  </si>
  <si>
    <t>ZŠ Davle</t>
  </si>
  <si>
    <t>Městys Davle</t>
  </si>
  <si>
    <t>Rekonstrukce půdních prostor a vestavba nových odborných učeben</t>
  </si>
  <si>
    <t>Davle</t>
  </si>
  <si>
    <t>Rekonstrukce půdních prostor na staré budově ZŠ Davle, výměna a zateplení střechy a výstavba nových odborných učeben</t>
  </si>
  <si>
    <t>PD v přípravě</t>
  </si>
  <si>
    <t>Počítačové učebny</t>
  </si>
  <si>
    <t>Kompletní renovace počítačových učeben - stavební úpravy, nábytek, HW vybavení</t>
  </si>
  <si>
    <t>výběr dodavatele - nezahájeno</t>
  </si>
  <si>
    <t>ZŠ Černošice</t>
  </si>
  <si>
    <t>město Černošice</t>
  </si>
  <si>
    <t>Přístavba ZŠ s rozšířením kapacity</t>
  </si>
  <si>
    <t>Přístavba budovy ZŠ s navýšením kapacity</t>
  </si>
  <si>
    <t>4, 2024</t>
  </si>
  <si>
    <t>4, 2025</t>
  </si>
  <si>
    <t>studie, probíhající příprava PD (zadáno)</t>
  </si>
  <si>
    <t>Rekonstrukce a zkapacitnění ZŠ Komenského</t>
  </si>
  <si>
    <t>Půdní vestavba, přístavba a rekonstrukce detašovaného pracoviště Komenského s rozšířením kapacit odbornou učebnu, družinu s nezbytným zázemím, poradenské pracoviště, kmenové učebny s kabinetem a venkovní zázemí pro komunitní aktivity školy včetně vybavení</t>
  </si>
  <si>
    <t>PD, probíhá aktualizace(zadáno)</t>
  </si>
  <si>
    <t>na část aktivit ano, na část aktivit zatím ne</t>
  </si>
  <si>
    <t>Rekonstrukce učebny zeměpisu</t>
  </si>
  <si>
    <t>Rekonstrukce učebny zeměpisu vč. Vybavení a pomůcek.</t>
  </si>
  <si>
    <t>7, 2022</t>
  </si>
  <si>
    <t>8, 2023</t>
  </si>
  <si>
    <t>"ano", resp. stavební povolení není pro daný záměr potřebné</t>
  </si>
  <si>
    <t>Zelená učebna</t>
  </si>
  <si>
    <t>Venkovní třída se školním pozemkem pro výuku přírodních věd a pracovních činností.</t>
  </si>
  <si>
    <t>Rekonstrukce a modernizace učebny cizích jazyků a učebny matematiky</t>
  </si>
  <si>
    <t>6, 2023</t>
  </si>
  <si>
    <t>9, 2023</t>
  </si>
  <si>
    <t>ZUŠ Černošice</t>
  </si>
  <si>
    <t>Výstavba tanečního sálu s možností využití pro komunitní školní aktivity (objekt památkově chráněn)</t>
  </si>
  <si>
    <t>Příprava podkladů pro architektonickou soutěž.</t>
  </si>
  <si>
    <t>MŠ Na Oboře</t>
  </si>
  <si>
    <t>Město Mníšek pod Brdy</t>
  </si>
  <si>
    <t>Výstavba MŠ Na Oboře</t>
  </si>
  <si>
    <t>Mníšek pod Brdy</t>
  </si>
  <si>
    <t>Výstavba MŠ Na Oboře, 2 třídy, jídelna, zahrada</t>
  </si>
  <si>
    <t>Základní škola, Mníšek pod Brdy, Komenského 886</t>
  </si>
  <si>
    <t>Přístavba základní školy</t>
  </si>
  <si>
    <t>Nové učebny, družina, kabinety a rekonstrukce učeben</t>
  </si>
  <si>
    <t>v přípravě</t>
  </si>
  <si>
    <t>Základní škola Pod Skalkou</t>
  </si>
  <si>
    <t>DSO Svazková škola Pod Skalkou</t>
  </si>
  <si>
    <t>Svazková škola pod Skalkou</t>
  </si>
  <si>
    <t>Výstavba svazkové školy včetně jídelny, tělocvičny, atletického areálu pro min. 540 žáků</t>
  </si>
  <si>
    <t>ZŠ Komenského 420</t>
  </si>
  <si>
    <t>Stará budova</t>
  </si>
  <si>
    <t>Stavební úpravy a modernizace "Staré budovy školy" pro potřeby provozu ZŠ. Investice do odborných a specializovaných učeben a výukových prostor ve vazbě na přírodní vědy, polytechnické vzdělávání, cizí jazyky, práci s digitálními technologiemi a to včetně zázemí těchto učeben a kabinetu a sborovny pro pedagogy. Investice do školní družiny a její nezbytné zázemí. Investice do toalet v patrech, kde jsou realizovány odborné učebny/kabinety, družina/školní klub. Investice do chodby, vstupních a spojovacích prostor nezbytných pro propojení prostor do kterých se v projektu investuje. Stavební úpravy objektu dle vyhlášky č. 398/2009 Sb. související s podporou sociální inkluze v celé budově, např. zajištění bezbariérového přístupu. Investice do zvýšení energetické účinnosti při renovaci budovy školy.</t>
  </si>
  <si>
    <t xml:space="preserve">Pavilon </t>
  </si>
  <si>
    <t>Stavební úpravy a modernizace "Pavilonu II" pro potřeby provozu ZŠ. Investice do zvýšení energetické účinnosti při renovaci budovy školy. Investice do specializovaných učeben školy ve vazbě na rozvoj klíčových kompetencí žáků.</t>
  </si>
  <si>
    <t>Nová budova</t>
  </si>
  <si>
    <t>Stavební úpravy a modernizace "Pavilonu III " pro potřeby provozu ZŠ. Investice do zvýšení energetické účinnosti při renovaci budovy školy. Investice to specializovaných učeben školy ve vazbě na rozvoj klíčových kompetencí žáků.</t>
  </si>
  <si>
    <t>Parkoviště za školou/hřiště</t>
  </si>
  <si>
    <t>Budování a modernizace zázemí školy. Úprava zeleně, parkovací místa, zázemí pro realizaci komunitních aktivit při ZŠ vedoucí k sociální inkluzi ve formě prostor pro sportovní aktivity, které bude sloužit po vyučování jako centrum vzdělanosti a komunitních aktivit. Investice do zvýšení energetické účinnosti při renovaci budov. Investice do multifukční venkovní učebny sloužící pro rozvoj klíčových kompetencí v rámci výuky, s možností využití v rámci družiny a v rámci komunitních aktivit školy.</t>
  </si>
  <si>
    <t>ZUŠ Svazková škola Pod Skalkou</t>
  </si>
  <si>
    <t>Výstavba ZUŠ společně se svazkovou školou</t>
  </si>
  <si>
    <t>studie proveditelnosti, pozemek v majetku města</t>
  </si>
  <si>
    <t>Mateřská škola Kamarád</t>
  </si>
  <si>
    <t>Město Jesenice</t>
  </si>
  <si>
    <t>Mateřská škola Horní Jirčany</t>
  </si>
  <si>
    <t>Jesenice</t>
  </si>
  <si>
    <t>Výstavba nové MŠ pro Horní Jirčany - stávající kapacita MŠ = 0, po výstavbě nové MŠ kapacita = 28 dětí.</t>
  </si>
  <si>
    <t>zahájena stavba</t>
  </si>
  <si>
    <t>Mateřská škola Jesenice</t>
  </si>
  <si>
    <t>Mateřská škola Osnice</t>
  </si>
  <si>
    <t>Výstavba nové MŠ pro Osnici - stávající kapacita MŠ = 38, ale stav budovy je zcela nevyhovující z hygienických a energetických důvodů. Rekonstrukce stávající budovy z technického a ekonomického důvodu nerentabilní, proto dojde ke zbourání staré budovy a výstavby nové s kapacitou 3 oddělené o 28 dětch, celkem tedy 84 dětí.</t>
  </si>
  <si>
    <t>Sunny Canadian International School - Mateřská škola, s.r.o.</t>
  </si>
  <si>
    <t>Ing. Alice Štunda</t>
  </si>
  <si>
    <t>Podnětné venkovní prostředí</t>
  </si>
  <si>
    <t>Infrastruktura kolem školy</t>
  </si>
  <si>
    <t>Učíme se v přírodě</t>
  </si>
  <si>
    <t xml:space="preserve">Interaktivní výuka k podpoře výuky cizích jazyků, čtenářské a matematické pregramotnosti a logického myšlení. </t>
  </si>
  <si>
    <t>Polytechnická výuka ve třídách a na pozemku školy (práce s přírodninami, řemesla, pěstitelské práce</t>
  </si>
  <si>
    <t>Učení se cizích jazyků prostřednictvím hudby</t>
  </si>
  <si>
    <t>Sportovní aktivity – pohybem ke zdraví v tělocvičně a na zahradě školy</t>
  </si>
  <si>
    <t>Venkovní herní prvky</t>
  </si>
  <si>
    <t>Přestřešení (mobilní / zastínění) hřiště/zahrady MŠ</t>
  </si>
  <si>
    <t>Naučné tabule a polytechnické vybavení za hřiště/zahradu MŠ</t>
  </si>
  <si>
    <t>Rekonstrukce podlahových kritin</t>
  </si>
  <si>
    <t>Rekonstrukce MŠ - šatny, třídy, sociální zařízení</t>
  </si>
  <si>
    <t xml:space="preserve">Výstavba nové budovy </t>
  </si>
  <si>
    <t>Výstavba nové budova</t>
  </si>
  <si>
    <t>Základní škola a mateřská škola Lety, okres Praha-západ</t>
  </si>
  <si>
    <t>Obec Lety</t>
  </si>
  <si>
    <t>Přístavba II.st. ZŠ a sportovní haly</t>
  </si>
  <si>
    <t>Lety</t>
  </si>
  <si>
    <t>MŠ Zvole</t>
  </si>
  <si>
    <t>obec Zvole</t>
  </si>
  <si>
    <t>Údržba herních prvků</t>
  </si>
  <si>
    <t>ZŠ Zvole, příspěvková organizace</t>
  </si>
  <si>
    <t>00241890</t>
  </si>
  <si>
    <t>Pořízení tepelného čerpadla</t>
  </si>
  <si>
    <t>výběr</t>
  </si>
  <si>
    <t>Svazková škola Zvole- Březová Oleško</t>
  </si>
  <si>
    <t>nová ZŠ (2,5x 9 tříd)</t>
  </si>
  <si>
    <t>Mateřská škola Dolní Břežany</t>
  </si>
  <si>
    <t>Obec Dolní Břežany</t>
  </si>
  <si>
    <t xml:space="preserve">
691014051</t>
  </si>
  <si>
    <t>Stavba nové budovy mateřské školy ve Lhotě</t>
  </si>
  <si>
    <t>Dolní Břežany</t>
  </si>
  <si>
    <t>Ne</t>
  </si>
  <si>
    <t>Základní škola Dolní Břežany</t>
  </si>
  <si>
    <t xml:space="preserve"> 000241202</t>
  </si>
  <si>
    <t>Rozšíření vybavení polytechnických dílen a učebny IT</t>
  </si>
  <si>
    <t xml:space="preserve">Příprava projektové dokumentace - nové vybavení </t>
  </si>
  <si>
    <t>Není třeba</t>
  </si>
  <si>
    <t>Školní klub</t>
  </si>
  <si>
    <t xml:space="preserve">Příprava projektové dokumentace </t>
  </si>
  <si>
    <t>00241202</t>
  </si>
  <si>
    <t>Environmentální vzdělávání - ZOO koutek Dolní Břežany</t>
  </si>
  <si>
    <t>V přípravě je projektová dokumentace</t>
  </si>
  <si>
    <t>Zázemí pro environmentální vzdělávání v č.p. 17 Dolní Břežany</t>
  </si>
  <si>
    <t>Základní škola a mateřská škola Zlatníky-Hodkovice</t>
  </si>
  <si>
    <t>obec Zlatníky-Hodkovice</t>
  </si>
  <si>
    <t>vybudování objektu mateřské školy</t>
  </si>
  <si>
    <t>Zlatníky-Hodkovice</t>
  </si>
  <si>
    <t xml:space="preserve">Vybudování mateřské školy je dalším krokem v souladu s dlouhodobým plánem rozvoje obce. Nový prostor, ve kterém budou v rámci předškolního vzdělávání trávit čas ti nejmenší, je třeba zajistits důrazem na moderné pojetí, zdraví a udržitelnost tak, aby prostory kromě zvýšení kapacity předškolního vzlělávání umožňovaly podmínky pro co nejširší včestranný rozvoj žáků. </t>
  </si>
  <si>
    <t>probíhá studie</t>
  </si>
  <si>
    <t>vybudování zahradních výukových zón</t>
  </si>
  <si>
    <t>Vybudování zahradních výukových zón pro realizaci výuky a zajištění dalších aktivit je prioritou, která umožňuje školce v rámci předškolního vzdělávání 
integraci tématických výukových zón do výuky v alternativným prostředí s cílem podpořit společensko-sociálních aktivity, enviroměntální a včestranou výchovu.</t>
  </si>
  <si>
    <t>interaktivní učebny pro podpou rozvoje kognitivních dovedností v MŠ</t>
  </si>
  <si>
    <t>Vybudování interaktivního materiálně-technického zázemí v rámci předškolního vzdělávání je velice přínosné, neboť současné technologie umožňují efektivnější, širší a zábavnější alternativy vzdělvání, které mají zasadní vliv na všestrané a kognitivní schopnosti dětí a umožnují výrazně větší mírů zapojení žáků.</t>
  </si>
  <si>
    <t xml:space="preserve">rozšíření základní školy a o 2. stupeň </t>
  </si>
  <si>
    <t>Vybudování 2. stupně základní školy v obci v souladu s dlouhodobuým plánem rozvoje obce je zcela zásadním krokem k finalizaci zajištění  uceleného procesu vzdělávání od mateřské školy po kompletní  základní školní vzdělávání v obci, který naplní obci, občanům, rodičům, žákům, ale i regionu  základní potřeby kapacity školní docházky ale i dalších přínosů.</t>
  </si>
  <si>
    <t>probíhá stavební povolení</t>
  </si>
  <si>
    <t>vybudování venkovního výukového prostoru a adaptace parteru</t>
  </si>
  <si>
    <t>Vybudování venkovního prostoru pro realizaci výuky a zajištění dalších aktivit je prioritou, která umožňuje škole zatraktivnit žákům vzdělávání a umožnit jim pobyt a výuku mimo uzavřené prostory v přírodním prostředí.</t>
  </si>
  <si>
    <t>posílení materiálně technické základny odborných výukových učeben</t>
  </si>
  <si>
    <t xml:space="preserve">Posílení a obnova materiálně-technické základy odborných učeben je základním předpokladem pro kvalitní a efektivní výuku na základním stupni vzdělávání tím spíš, když se jedná o předměty, které jsou prostorově v tísni a kde je setkání se specifickými výukovými metodami základním kamenem vzlělávání. </t>
  </si>
  <si>
    <t>hotový záměr</t>
  </si>
  <si>
    <t>obnova rozšíření  interaktivní výuky v kmenových třídách</t>
  </si>
  <si>
    <t xml:space="preserve">Obnova a rozšíření interaktivní výuky v kmenových třídách je zásadní pro moderní prezentaci a vedení vzdělvácího procesu, který se technologicky velmi rychle posouvá. Pro žáky je nezbytné začlenit moderní technologie a metody digitálního vzdělávání do procesu učení. </t>
  </si>
  <si>
    <t>MŠ Jílové u Prahy</t>
  </si>
  <si>
    <t>obec</t>
  </si>
  <si>
    <t>Novostavba MŠ v části Radlík</t>
  </si>
  <si>
    <t>Jílové u Prahy - Radlík</t>
  </si>
  <si>
    <t>Obsahem projektuje návýšení kapacity MŠ o dvě třídy v části města Radlík.</t>
  </si>
  <si>
    <t>zpracování ideového návrhu</t>
  </si>
  <si>
    <t>ZŠ Jílové u Prahy</t>
  </si>
  <si>
    <t>Novostavba ZŠ  v části Radlík</t>
  </si>
  <si>
    <t>Vzhledem ke vzrůstajícímu počtu žáků bylo rozhodnuto o stavbě nové školní budovy s kapacitou 540 žáků v části města Radlík</t>
  </si>
  <si>
    <t>zajištěné pozemky, objemová studie, příprava studie projektu</t>
  </si>
  <si>
    <t>Rekonstrukce venkovních sportovišť</t>
  </si>
  <si>
    <t>Jílové u Prahy</t>
  </si>
  <si>
    <t>U stávající školy je potřeba řešit nevyhovující  povrchy venkovních sportovišť</t>
  </si>
  <si>
    <t>zpracována studie</t>
  </si>
  <si>
    <t>Zkvalitňování výuky v ZŠ  (například: vybavení  odborných učeben, vybavení kmenových tříd IT, podpora moderních trendů ve výuce)</t>
  </si>
  <si>
    <t>Potřebná modernizace vybavení stávající školy se zaměřením na vybavení odborných učeben splňující moderní trendy výuky.</t>
  </si>
  <si>
    <t>Navýšení kapacity a rekonstrukce spojovacího krčku</t>
  </si>
  <si>
    <t>Vzhledem k nevyhovujícímu stavu spojovacího krčku, je potřeba rekonstrukce objektu, která umožní navýšení kapacity školy a dosažení odpovídajícho standardu školy.</t>
  </si>
  <si>
    <t>zpracována studie, příprava projektu</t>
  </si>
  <si>
    <t>Sportovní hala</t>
  </si>
  <si>
    <t>Stávající tělocvična již nevyhovuje požadavků školy ani zájmovým aktivitám jak kapacitně, tak i vybavením.</t>
  </si>
  <si>
    <t xml:space="preserve">100  000 000 </t>
  </si>
  <si>
    <t>MŠ Klínec</t>
  </si>
  <si>
    <t>obec Klínec</t>
  </si>
  <si>
    <t>Zkavalitnění výuky MŠ</t>
  </si>
  <si>
    <t>Klínec</t>
  </si>
  <si>
    <t>popis</t>
  </si>
  <si>
    <t>Základní škola Kairos z.ú.</t>
  </si>
  <si>
    <t>Mgr. Hana Frydrichová</t>
  </si>
  <si>
    <t>Kairos Kampus MŠ</t>
  </si>
  <si>
    <t>Výstavba nové budovy MŠ včetně vývařovny, kapacita 30 dětí</t>
  </si>
  <si>
    <t>691009155</t>
  </si>
  <si>
    <t>Vybudování odborných učeben</t>
  </si>
  <si>
    <t>Vybudování odborných učeben v rámci výstavby nového Kampusu</t>
  </si>
  <si>
    <t>MŠ Řevnice</t>
  </si>
  <si>
    <t>Město Řevnice</t>
  </si>
  <si>
    <t>Zajištění dostatečných kapacit v MŠ Řevnice</t>
  </si>
  <si>
    <t>Řevnice</t>
  </si>
  <si>
    <t xml:space="preserve">Zajištění dostatečných kapacit, zvyšování kvality podmínek výuky, zajištění bezbarierovosti , úprava zázemí a venkovních prostor </t>
  </si>
  <si>
    <t>zpracován projekt pro  stavební povolení</t>
  </si>
  <si>
    <t>ZŠ Řevnice</t>
  </si>
  <si>
    <t xml:space="preserve">Rozvoj vzdělávací infrastruktury  ZŠ Řevnice </t>
  </si>
  <si>
    <t xml:space="preserve">Přístavba pavilonu školy II.stupně se vznikem nových výukových, přednáškových a školících prostor a   dílen pro polytechnické vzdělávání, cizý jazyky, práci s digitálními technologiemi,  pro formování , zájmové a neformální vzdělávání a celoživotní učení, místnostmi školní družiny a školního klubu, konektivita, zázemí pro školní poradenská pracoviště, pro práci se žáky se speciálními požadavky, zázemí pro pedagogické a nepedagogické pracovníky, vnitřní i venkovní zázemí pro komunitní aktivity  </t>
  </si>
  <si>
    <t>Rozvoj vzdělávací  infrastruktury ZŠ Řevnice I.stupeň</t>
  </si>
  <si>
    <t>Rekonstrukce pavilonů I.stupně za účelem dosažení bezbarierovosti, konektivity, vytvoření výkových prostor včetně venkovních pro přírodní vědy, polytechnické vzdělávání  a práci s digitálními technologiemi, vnitřní a venkovní zázemí pro komunitní aktivity</t>
  </si>
  <si>
    <t>Základní umělecká škola Řevnice p. o.</t>
  </si>
  <si>
    <t>Rozvoj infrastruktury ZUŠ Řevnice</t>
  </si>
  <si>
    <t xml:space="preserve">Předmětem akce je rekonstrukce bývalého dominikánského zámečku čp. 29  a budovy bývalé školy čp. 64   za účelem vzniku nových prostor pro potřeby ZUŠ a tím spojeného zájmového, neformálního a celoživotního vzdělávání. V rámci akce se počítá se vznikem přednáškových, školících a výukových prostor, zázemím pro personál. </t>
  </si>
  <si>
    <t>zpracován projekt pro stavební povolení</t>
  </si>
  <si>
    <t>ZŠ a MŠ Kamenný Přívoz</t>
  </si>
  <si>
    <t>Obec Kamenný Přívoz</t>
  </si>
  <si>
    <t>Novostavba pro 1 třídu MŠ</t>
  </si>
  <si>
    <t>Kamenný Přívoz</t>
  </si>
  <si>
    <t>9/2023</t>
  </si>
  <si>
    <t>9/2024</t>
  </si>
  <si>
    <t>Vypracované studie na výstavbu nové budovy, kde v přízemí bude 1 třída MŠ se zázemím</t>
  </si>
  <si>
    <t>Zastřešení vchodů do MŠ</t>
  </si>
  <si>
    <t>7/2024</t>
  </si>
  <si>
    <t>9/2025</t>
  </si>
  <si>
    <t>Projektová dokumentace</t>
  </si>
  <si>
    <t>Výsavba nové tělocvičny</t>
  </si>
  <si>
    <t>4/2026</t>
  </si>
  <si>
    <t>10/2028</t>
  </si>
  <si>
    <t>Vypracovaná studie</t>
  </si>
  <si>
    <t>Sunny Canadian International School - Základní škola a Gymnázium, s.r.o.</t>
  </si>
  <si>
    <t>27383512 </t>
  </si>
  <si>
    <t>Podnětné a vzdělávací prostředí kolem školy</t>
  </si>
  <si>
    <t>Multimediální učebna</t>
  </si>
  <si>
    <t>Modernizace ICT vybavení</t>
  </si>
  <si>
    <t>Modernizace školního SW</t>
  </si>
  <si>
    <t>Sportujeme v přírodě – sportovní ovál s hřišti na školní zahradě</t>
  </si>
  <si>
    <t>Odborná učebna Life sciences a její vybavení</t>
  </si>
  <si>
    <t>Odborná učebna Applied chemistry a její vybavení</t>
  </si>
  <si>
    <t>Odborná učebna Applied physics a její vybavení</t>
  </si>
  <si>
    <t>Odborná učebna Robotics, Engineering and IOT a její vybavení</t>
  </si>
  <si>
    <t>Odborná učebna Visual Arts a její vybavení</t>
  </si>
  <si>
    <t>Modernizace vybavené školní kuchyně</t>
  </si>
  <si>
    <t>Parkoviště pro odbavování rodičů K+R 2x</t>
  </si>
  <si>
    <t>Přístupový systém do budov vč. SW</t>
  </si>
  <si>
    <t>Čipový systém na vyzvedávání dětí z družiny vč. SW</t>
  </si>
  <si>
    <t>Výstavba pavilonu ZŠ</t>
  </si>
  <si>
    <t>projekt zpracován</t>
  </si>
  <si>
    <t>Multifunkční sál</t>
  </si>
  <si>
    <t>Solární panely</t>
  </si>
  <si>
    <t xml:space="preserve">Solární panely </t>
  </si>
  <si>
    <t>Mateřská škola Petrov</t>
  </si>
  <si>
    <t>Obec Petrov</t>
  </si>
  <si>
    <t>Vybavení exteriéru školních prostor</t>
  </si>
  <si>
    <t>Petrov</t>
  </si>
  <si>
    <t xml:space="preserve">Vybavení venkovních prostor školky, například hřiště, herní prvky, zahradní domek ...
</t>
  </si>
  <si>
    <t>Vybevní interiéru školky</t>
  </si>
  <si>
    <t>Vybavení vnitřních prostor školky například učebny, kuchyňka, výdejna, zázemí pro učitele, sklady …</t>
  </si>
  <si>
    <t>Základní a mateřská škola Josefa Kubálka Všenory, příspěvková organizace</t>
  </si>
  <si>
    <t>obec Všenory</t>
  </si>
  <si>
    <t>000 241 849</t>
  </si>
  <si>
    <t> 691 001 731</t>
  </si>
  <si>
    <t>Rekonstrukce a přístavba školky Všenory</t>
  </si>
  <si>
    <t>Všenory</t>
  </si>
  <si>
    <t>je vypracován projekt přístavby školky, dělá se úprava</t>
  </si>
  <si>
    <t>rekonstrukce II. stupně I etapa vybavení tříd, speciální učebny</t>
  </si>
  <si>
    <t>Přístavba školy  - 2 etapa: (vybavení tříd, speciální učebny, nová tělocvična, rozšíření kuchyně a jídelny, interaktivní tabule a pomůcky)</t>
  </si>
  <si>
    <t>SŠ, ZŠ a MŠ da Vinci</t>
  </si>
  <si>
    <t>Ing. Jitka Rudolfová a Škola da Vinci, z.s.</t>
  </si>
  <si>
    <t>Zlepšování dovedností dětí MŠ</t>
  </si>
  <si>
    <t>Zlepšování dovednosti prostřednictvím vybavení pro polytechnické, umělecké a přírodovědné aktivity</t>
  </si>
  <si>
    <t>I.24</t>
  </si>
  <si>
    <t>vize</t>
  </si>
  <si>
    <t>Zlepšení zázemí lesní třídy MŠ</t>
  </si>
  <si>
    <t>Zlepšování zázemí - herní prvky, zázemí pro děti na spaní apord.</t>
  </si>
  <si>
    <t>Rozšíření kapacity lesní třídy MŠ</t>
  </si>
  <si>
    <t>Rozšíření kapacity lesní MŠ o cca 15 míst</t>
  </si>
  <si>
    <t>Vybudování zahrady MŠ na novém pozemku</t>
  </si>
  <si>
    <t>Vybudování zahrady MŠ na novém pozemku, herní prvky, terénní práce</t>
  </si>
  <si>
    <t>hmotová studie</t>
  </si>
  <si>
    <t>181015943</t>
  </si>
  <si>
    <t>Zvyšování kvality vzdělávání v ZŠ da Vinci</t>
  </si>
  <si>
    <t>Zvyšování kvality vzdělávání v ZŠ da Vinci protřednictvím pořízení vybavení pro informatiku, přírodní vědy a digitální technologie a polytechniku.</t>
  </si>
  <si>
    <t>Dílny a tvořivé aktivity v družině a klubu</t>
  </si>
  <si>
    <t>Pořízení vybavení a přístrojů polytechnické a tvořivé aktivity v družině a klubu.</t>
  </si>
  <si>
    <t>Umělecké a kulturní vzdělávací aktivity</t>
  </si>
  <si>
    <t>Pořízení vybavení pro umělecké a kulturní vzdělávací aktivity.</t>
  </si>
  <si>
    <t>Zlepšování vybavení školní jídelny</t>
  </si>
  <si>
    <t>Pořízení vybavení pro školní jídelnu.</t>
  </si>
  <si>
    <t>Vybavení učeben digitálními technologiemi</t>
  </si>
  <si>
    <t>Pořízení digitálních technolgií pro učebny ZŠ.</t>
  </si>
  <si>
    <t>Rekonstrukce učeben 1. stupně ZŠ</t>
  </si>
  <si>
    <t>Rekonstrukce učeben, družiny a dalšího zázemí pro 1. stupeň, vybudování zázemí pro lesní školu</t>
  </si>
  <si>
    <t>Venkovní učebna</t>
  </si>
  <si>
    <t>Vybudování venkovní učebny na zahradě školy</t>
  </si>
  <si>
    <t>Knihovna a studovna</t>
  </si>
  <si>
    <t>Vybudování studovny a knihovny pro ZŠ.</t>
  </si>
  <si>
    <t>Venkovní workoutové hřiště</t>
  </si>
  <si>
    <t>Vybudování venkovního workoutového hřiště pro žáky ZŠ.</t>
  </si>
  <si>
    <t>Hřiště a sportovní hala</t>
  </si>
  <si>
    <t>Vybudování nového hřiště a sportovní haly.</t>
  </si>
  <si>
    <t>Záuemí pro lesní školu</t>
  </si>
  <si>
    <t>Vybudování zázemí pro plánovanou lesní základní školu.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</si>
  <si>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</si>
  <si>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</si>
  <si>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</si>
  <si>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</si>
  <si>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</si>
  <si>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</si>
  <si>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</si>
  <si>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</si>
  <si>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Mateřská škola Libčice nad Vltavou</t>
  </si>
  <si>
    <t>Město Libčice nad Vltavou</t>
  </si>
  <si>
    <t>Libčice nad Vltavou</t>
  </si>
  <si>
    <t>Základní škola Karla Hašlera Libčice nad Vltavou</t>
  </si>
  <si>
    <t>město Libčice nad Vltavou</t>
  </si>
  <si>
    <t>Odborné učebny pro výuku</t>
  </si>
  <si>
    <t>Horoměřice</t>
  </si>
  <si>
    <t>projekt ano, stávající objekt školy, vlastnictví města Libčice nad Vltavou</t>
  </si>
  <si>
    <t>Zastřešení venkovního školního hřiště - malá tělocvična</t>
  </si>
  <si>
    <t>příprava projektu, pozemek města</t>
  </si>
  <si>
    <t>Základní umělecká škola Libčice nad Vltavou</t>
  </si>
  <si>
    <t>Mateřská škola Horoměřice, okres Praha – západ</t>
  </si>
  <si>
    <t>Obec Horoměřice</t>
  </si>
  <si>
    <t>750 31 345</t>
  </si>
  <si>
    <t>Přístavba nového pavilonu MŠ</t>
  </si>
  <si>
    <t>Praha - západ</t>
  </si>
  <si>
    <t>Výstavba nového pavilonu stávající MŠ.</t>
  </si>
  <si>
    <t>ZŠ Horoměřice</t>
  </si>
  <si>
    <t>Přístavba školy s kmenovými a odbornými učebnami</t>
  </si>
  <si>
    <t>Ke stávající budově bude přistavena budova nová, kde budou odborné učebny pro 1. i 2. stupeň.</t>
  </si>
  <si>
    <t>Nová svazková škola Horoměřice / Statenice/Únětice</t>
  </si>
  <si>
    <t>Obec Horoměřice (podíl 60%), Únětice (podíl 10%), Statenice (podíl 30%)</t>
  </si>
  <si>
    <t xml:space="preserve">Nová ZŠ  pro Hormoměřice, Statnice, Únětice </t>
  </si>
  <si>
    <t>Nová ZŠ pro žáky Horoměřic, Statenic a Únětic, navýšení kapacit</t>
  </si>
  <si>
    <t xml:space="preserve">MŠ Hostivice </t>
  </si>
  <si>
    <t>město Hostivice</t>
  </si>
  <si>
    <t>Školní zahrada MŠ Litovická</t>
  </si>
  <si>
    <t>Hostivice</t>
  </si>
  <si>
    <t>Úpravy a modernizace školní zahrady</t>
  </si>
  <si>
    <t>-</t>
  </si>
  <si>
    <t>Optimalizace vnitřního prostředí - VZT</t>
  </si>
  <si>
    <t>MŠ Hostivice Jeneček</t>
  </si>
  <si>
    <t>Výstavba nové budovy MŠ (kapacita 3 třídy = 75 dětí)</t>
  </si>
  <si>
    <t>MŠ Hostivice - Jih</t>
  </si>
  <si>
    <t>pozemek pro MŠ Hostivice - jih</t>
  </si>
  <si>
    <t>Nákup pozemku pro MŠ Hostivice jih</t>
  </si>
  <si>
    <t>Smart Academia základní škola, s.r.o.</t>
  </si>
  <si>
    <t>Přístavba/ rozšíření kapacity ke stávající ZŠ Pionýrů 79</t>
  </si>
  <si>
    <t>ZŠ Hostivice</t>
  </si>
  <si>
    <t>Optimalizace vnitřního prostředí - VZT, zasínění oken, fotovoltaika, tepelné čerpadlo</t>
  </si>
  <si>
    <t>Optimalizace vnitřního prostředí - VZT, zastínění oken, fotovoltaika, tepelné čerpadlo</t>
  </si>
  <si>
    <t>Recepce, úpravy atria, terasy a okolních ploch</t>
  </si>
  <si>
    <t>Nová recepce, úpravy atria, terasy a okolních ploch</t>
  </si>
  <si>
    <t>ZŠ Hostivice II</t>
  </si>
  <si>
    <t xml:space="preserve">Výstavba nové základní školy, kapacita 2 x 9 tříd = 540 dětí </t>
  </si>
  <si>
    <t>ZŠ Chýně - Hostivice</t>
  </si>
  <si>
    <t>Dobrovolný svazek obcí Chýně - Hostivice</t>
  </si>
  <si>
    <t>Nová výstavba svazkové školy, kapacita 3 x 9 tříd = 810 dětí, z toho 1 x 9 tříd pro Hostivici = 270 dětí - podíl za Hostivici</t>
  </si>
  <si>
    <t>zpracována DSP</t>
  </si>
  <si>
    <t>zpracovává se DSP</t>
  </si>
  <si>
    <t>ZŠ, MŠ a ZUŠ Hnízdo v Úněticích</t>
  </si>
  <si>
    <t>obec Únětice</t>
  </si>
  <si>
    <t>zlepšení vnitřní infrastruktury IT</t>
  </si>
  <si>
    <t>Únětice</t>
  </si>
  <si>
    <t>zabezpečení serveru a PC pro výuku v MŠ i ZŠ</t>
  </si>
  <si>
    <t xml:space="preserve">obnova a úprava dětského hřiště školy </t>
  </si>
  <si>
    <t>obnova a úprava dětského hřiště školy pro děti ve věku 2 - 12 let</t>
  </si>
  <si>
    <t>úprava vstupu do keramické dílny</t>
  </si>
  <si>
    <t>úprava vstupu do keramické dílny a rozšíření vybavení dílny</t>
  </si>
  <si>
    <t>Obec Únětice (podíl 10%), Statenice,Horoměřice</t>
  </si>
  <si>
    <t>Nová ZŠ 2x9 pro Hormoměřice, Statnice, Únětice (cca 350 žáků)</t>
  </si>
  <si>
    <t>ORP Černošice</t>
  </si>
  <si>
    <t>Nová ZŠ pro žáky Horoměřic, Statenic a Únětic, navýšení kapacit (pro únětické zejména 2.stupeň)</t>
  </si>
  <si>
    <t>ZŠ Středokluky- Únětice</t>
  </si>
  <si>
    <t>Obec Středokluky, Únětice (podíl XX%), Tuchoměřice</t>
  </si>
  <si>
    <t>Rekonstrukce OU na 2.stupeň ZŠ - část sdílena žáky ZŠ  Únětice, zakoupení školního autobusu</t>
  </si>
  <si>
    <t>Středokluky</t>
  </si>
  <si>
    <t>Záměr přechodného řešení nedostatku kapacit 2.stupně v okolních školách, než bude vyřešena svazková škola, nebo jiná spádovost</t>
  </si>
  <si>
    <t>Obec Únětice</t>
  </si>
  <si>
    <t xml:space="preserve">zlepšení vnitřní infrastruktury </t>
  </si>
  <si>
    <t>181077418</t>
  </si>
  <si>
    <t>obnova a úprava dětského hřiště pro děti ve věku od 2 - 12 let</t>
  </si>
  <si>
    <t xml:space="preserve">úprava vstupu do keramické dílny </t>
  </si>
  <si>
    <t>Základní škola a mateřská škola Hnízdo v Úněticích, okres Praha-západ IČO: 75034573 600052621</t>
  </si>
  <si>
    <t>Multifunkční hřiště</t>
  </si>
  <si>
    <t>Stavba multifunkčního hřiště pro zlepšení sportovního vyžití a kvalitnější výuky tělesné výchovy (basketbal, volejbal, házená, fotbal, florbal,…)</t>
  </si>
  <si>
    <t xml:space="preserve">vybavení ZUŠ </t>
  </si>
  <si>
    <t>vybavení ZUŠ hudebními nástroji a vybavením pro digitální zpracování audio a video</t>
  </si>
  <si>
    <t>Základní škola a Mateřská škola Jeneč</t>
  </si>
  <si>
    <t>Obec Jeneč</t>
  </si>
  <si>
    <t>600053164</t>
  </si>
  <si>
    <t xml:space="preserve">Interaktivní tabule </t>
  </si>
  <si>
    <t xml:space="preserve">Černošice </t>
  </si>
  <si>
    <t>Jeneč</t>
  </si>
  <si>
    <t>Interaktivní tabule s příslušenstvím do jedné třídy MŠ</t>
  </si>
  <si>
    <t xml:space="preserve">ve fázi záměru </t>
  </si>
  <si>
    <t>Bezpečnostní prvky MŠ</t>
  </si>
  <si>
    <t xml:space="preserve">Kamerový systém do areálu MŠ a videotelefony </t>
  </si>
  <si>
    <t>Obnova herního fondu</t>
  </si>
  <si>
    <t>Herní fond, sportovní a hudební pomůcky</t>
  </si>
  <si>
    <t>Herní prvky na zahradu</t>
  </si>
  <si>
    <t xml:space="preserve">Herní prvky </t>
  </si>
  <si>
    <t>Komunitní zahrada</t>
  </si>
  <si>
    <t>přeměna zahrady v komunitní zahradu - vyvýšené záhony</t>
  </si>
  <si>
    <t>Školní jídelna - MŠ</t>
  </si>
  <si>
    <t xml:space="preserve">Obnova gastro vybavení </t>
  </si>
  <si>
    <t>000241300</t>
  </si>
  <si>
    <t xml:space="preserve">Výměna elektroinstalace </t>
  </si>
  <si>
    <t xml:space="preserve">Výměna elektrorozvodů </t>
  </si>
  <si>
    <t>ve fázi záměru</t>
  </si>
  <si>
    <t xml:space="preserve">Výměna odpadů a stoupaček </t>
  </si>
  <si>
    <t>Výměna odpadů a stoupaček</t>
  </si>
  <si>
    <t>Bezpečnostní prvky ZŠ</t>
  </si>
  <si>
    <t>kamerový systém do areálu ZŠ</t>
  </si>
  <si>
    <t>Modernizace učebny IT</t>
  </si>
  <si>
    <t>výměna počítačů, tiskáren, uzamykatelný kontejner s napájením pro žákovské notebooky</t>
  </si>
  <si>
    <t>Zateplení budovy a nová fasáda</t>
  </si>
  <si>
    <t>zateplení budovy včetně nové fasády</t>
  </si>
  <si>
    <t>Obnova plynových kotlů</t>
  </si>
  <si>
    <t xml:space="preserve">výměna dvou plynových kotlů </t>
  </si>
  <si>
    <t>MŠ Spešného</t>
  </si>
  <si>
    <t>Město Roztoky</t>
  </si>
  <si>
    <t>Energetické úspory</t>
  </si>
  <si>
    <t>Roztoky</t>
  </si>
  <si>
    <t>Snížení energetické náročnosti budovy</t>
  </si>
  <si>
    <t>MŠ Přemyslovská</t>
  </si>
  <si>
    <t>ZŠZB</t>
  </si>
  <si>
    <t>Výstavba tělocvičny</t>
  </si>
  <si>
    <t>Výstavba objektu tělocvičny Cihelna</t>
  </si>
  <si>
    <t>DPS</t>
  </si>
  <si>
    <t>Rekonstrukce kuchyně</t>
  </si>
  <si>
    <t>Rekonstrukce a zkapacitnění školní kuchyně, Školní nám.</t>
  </si>
  <si>
    <t>2024/2025</t>
  </si>
  <si>
    <t>Snížení energetické náročnosti budovy, Školní náměstí 470</t>
  </si>
  <si>
    <t>Snížení energetické náročnosti budovy, Zaorálkova 1300</t>
  </si>
  <si>
    <t>Výstavba 2.stupně Cihelna</t>
  </si>
  <si>
    <t>Výstavba II stupně ZŠ Cihelna</t>
  </si>
  <si>
    <t>Rozšíření kapacity ZŠ</t>
  </si>
  <si>
    <t>Výstavba pavilonu "Trafostanice" Havlíčkova ulice</t>
  </si>
  <si>
    <t>Rozšíření kapacity zázemí</t>
  </si>
  <si>
    <t>Realizace půdní vestavby jako zázemím pedagogů</t>
  </si>
  <si>
    <t>MŠ Středokluky, p.o.</t>
  </si>
  <si>
    <t>obec Středokluky</t>
  </si>
  <si>
    <t>Modernizace zázemí MŠ Středokluky</t>
  </si>
  <si>
    <t>Modernizace zázemí MŠ Středokluky nezbytného pro provoz mateřské školy včetně energetického řešení a konektivity</t>
  </si>
  <si>
    <t>Mimoškolní aktivity a nové zázemí v MŠ Středokluky</t>
  </si>
  <si>
    <t>Vybudování zázemí pro provoz a též mimoškolní aktivity v areálu MŠ (např. v půdních prostorách) včetně vybavení (rekonstrukce prostor, vybudování nezbytné infrastruktury a další)</t>
  </si>
  <si>
    <t xml:space="preserve">Úpravy školní jídelny - výdejny </t>
  </si>
  <si>
    <t>Rekonstrukce a navýšení kapacity školní jídelny včetně nákupu vybavení atd.</t>
  </si>
  <si>
    <t>ZŠ Středokluky, p.o.</t>
  </si>
  <si>
    <t>Sportovní zázemí ZŠ Středokluky</t>
  </si>
  <si>
    <t>Rekonstrukce a rozšíření sportovního zázemí ZŠ Středokluky včetně šaten, sociálního zařízení, dalšího sálu, doplnění venkovního areálu a potřebných pomůcek a případně i vyřešení energetické koncepce a konektivity</t>
  </si>
  <si>
    <t>Venkovní zázemí ZŠ Středolkuky</t>
  </si>
  <si>
    <t>Vybudování venkovního zázemí pro ZŠ (venkovní učebna, herní a relaxační prvky a další zázemí) v případě potřeby i řešení konetivity a energetické koncepce</t>
  </si>
  <si>
    <t>Centrum řemeslných dovedností a environmentální výchovy</t>
  </si>
  <si>
    <t>Vybudování školního centra řemeslných dovedností (dílny apod.) a environmentální výchovy vč. vybavení a v případě potřeby i řešení konetivity a energetické koncepce</t>
  </si>
  <si>
    <t>Vybudování služebních bytů pro učitele</t>
  </si>
  <si>
    <t>Rozšíření kapacity družiny ZŠ Středokluky</t>
  </si>
  <si>
    <t>Rozšíření kapacity družiny ZŠ (nové třídy, vybavení, rekonstrukce stávajících tříd atd.) četně energetického řešení a řešení konektivity v rámci celého areálu areálu ZŠ</t>
  </si>
  <si>
    <t>Mimoškolní aktivity v ZŠ Středokluky</t>
  </si>
  <si>
    <t>Vybudování zázemí pro mimoškolní aktivity v areálu ZŠ (např. v půdních prostorách) včetně vybavení (rekonstrukce prostor, vybudování nezbytné infrastruktury a další) a v případě potřeby bude součástí řešení i energetická koncepce a konektivita v rámci celého areálu ZŠ</t>
  </si>
  <si>
    <t>Odborné učebny ZŠ Středokluky včetně vybavení a zázemí</t>
  </si>
  <si>
    <t>Vybudování odborných (a kmenových učeben), vybavení školy a dalšího potřebného zázemí a vybavení pro provoz a též energetického řešení a řešení konektivity v rámci celého areálu ZŠ Středokluky</t>
  </si>
  <si>
    <t>Studie proveditelnosti a posudek stavebního úřadu dle dřívejšího projektu</t>
  </si>
  <si>
    <t xml:space="preserve">Úpravy školní kuchyně a jídelny </t>
  </si>
  <si>
    <t>Rekonstrukce a navýšení kapacity školní kuchyně a jídelny včetně nákupu vybavení atd. případně zajištění konektivity v rámci ZŠ</t>
  </si>
  <si>
    <t>Venkovní zázemí školní družiny ZŠ Středolkuky</t>
  </si>
  <si>
    <t>Vybudování venkovního zázemí pro školní družinu (venkovní učebna, herní a relaxační prvky a další zázemí) a řešení konektivity v rámci celého areálu ZŠ</t>
  </si>
  <si>
    <t>Navýšení kapacity a rekonstrukce ZŠ Středokluky</t>
  </si>
  <si>
    <t>Navýšení kapacity ZŠ Středokluky včetně kompletní rekonstrukce budov, sociálního zázemí, zázemí pro zaměstnance, vybavení školy a dalších potřebného zázemí a vybavení pro provoz základní školy včetně energetického řešení a řešení konektivity v rámci celého areálu ZŠ</t>
  </si>
  <si>
    <t>Vybudování, rekonstrukce a modernizace zázemí ZŠ Středokluky</t>
  </si>
  <si>
    <t>Výbudování, modernizace a rekonstrukce zázemí ZŠ Středokluky nezbytného pro provoz zajištění kapacity základní školy jako např. zajištění dostatečné kapacity školních šaten a včetně energetického řešení a řešení konektivity v rámci celého areálu ZŠ</t>
  </si>
  <si>
    <t>Vybudování a rekonstrukce šaten v ZŠ</t>
  </si>
  <si>
    <t xml:space="preserve">Výbudování zázemí ZŠ Středokluky nezbytného pro provoz a zajištění kapacity základní školy zajištěním dostatečné kapacity školních šaten </t>
  </si>
  <si>
    <t>projekt a stavební povolení pro šatny v ZŠ</t>
  </si>
  <si>
    <t>Mimoškolní aktivity v obci Středokluky</t>
  </si>
  <si>
    <t>Vybudování zázemí pro mimoškolní aktivity  (např. v půdních prostorách) včetně vybavení (rekonstrukce prostor, vybudování nezbytné infrastruktury a další)</t>
  </si>
  <si>
    <t>MŠ Tuchoměřice</t>
  </si>
  <si>
    <t>Obec Tuchoměřice</t>
  </si>
  <si>
    <t>Tuchoměřice</t>
  </si>
  <si>
    <t>Interaktivní tabule do MŠ</t>
  </si>
  <si>
    <t>využít interaktivní výuku</t>
  </si>
  <si>
    <t>ZŠ Tuchoměřice</t>
  </si>
  <si>
    <t>Dostavba 3.etapy</t>
  </si>
  <si>
    <t>Jedná se o vybudování nové kmenové učebny
(přístavba) a sborovny.</t>
  </si>
  <si>
    <t>Interaktivní tabule</t>
  </si>
  <si>
    <t>Nákup nové moderní interaktivní tabule pro
potřeby výuky.</t>
  </si>
  <si>
    <t>Vybavení počítačové místnosti</t>
  </si>
  <si>
    <t>interaktivní tabule, dataprojektor, počítace s příslušenstvím</t>
  </si>
  <si>
    <t>..</t>
  </si>
  <si>
    <t>Úprava zahrady</t>
  </si>
  <si>
    <t>Jedná se o prostory sloužící pro družinu (volnočasové aktivity) a okolí venkovní učebny, záhony na pracovní činnost.</t>
  </si>
  <si>
    <t>MŠ Jablíčko Velké Přílepy</t>
  </si>
  <si>
    <t>Obec Velké Přílepy</t>
  </si>
  <si>
    <t xml:space="preserve">Středočeský </t>
  </si>
  <si>
    <t>Velké Přílepy</t>
  </si>
  <si>
    <t>Projekt obsahuje změnu dispozic v budově, rozšíření zázemí a přístavbu tělocvičny směrem do zahrady MŠ.</t>
  </si>
  <si>
    <t>XII.25</t>
  </si>
  <si>
    <t>ZŠ Velké Přílepy</t>
  </si>
  <si>
    <t>Obec velké Přílepy</t>
  </si>
  <si>
    <t>Realizace odborné učebny ZŠ</t>
  </si>
  <si>
    <t>Zbudování chemické laboratoře na 2. stupni základní školy</t>
  </si>
  <si>
    <t>Základní škola Velké Přílepy</t>
  </si>
  <si>
    <t>ZŠ Tursko</t>
  </si>
  <si>
    <t>Obec Tursko</t>
  </si>
  <si>
    <t>Základní škola II.stupeň</t>
  </si>
  <si>
    <t>Holubice</t>
  </si>
  <si>
    <t>Nová výstavba ZŠ II.stupně</t>
  </si>
  <si>
    <t>200 mil</t>
  </si>
  <si>
    <t>180 mil</t>
  </si>
  <si>
    <t>rozpracovaná PD</t>
  </si>
  <si>
    <t>vydané ÚR</t>
  </si>
  <si>
    <t>rozpracované PD</t>
  </si>
  <si>
    <t>Pozn.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</si>
  <si>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</si>
  <si>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</si>
  <si>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</si>
  <si>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</si>
  <si>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</si>
  <si>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</si>
  <si>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</si>
  <si>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</si>
  <si>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</si>
  <si>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</si>
  <si>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</si>
  <si>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</si>
  <si>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</si>
  <si>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</si>
  <si>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</si>
  <si>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</si>
  <si>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</si>
  <si>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</si>
  <si>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</si>
  <si>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</si>
  <si>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</si>
  <si>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</si>
  <si>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Předseda ŘV MAP III ORP Černošice PaedDr. Květa Trčková</t>
  </si>
  <si>
    <t>dětské hřiště MŠ</t>
  </si>
  <si>
    <t>bezbarierovost budovy</t>
  </si>
  <si>
    <t>bezbarierovost</t>
  </si>
  <si>
    <t>Základní škola a Mateřská škola Noutonice</t>
  </si>
  <si>
    <t>obec Lichoceves</t>
  </si>
  <si>
    <t>181088908</t>
  </si>
  <si>
    <t xml:space="preserve">Vybudování školního centra řemeslných dovedností a environmentální výchovy vč. vybavení </t>
  </si>
  <si>
    <t>Lichoceves</t>
  </si>
  <si>
    <t>Přestavba budovy již ve vlastnictví obce Lichoceves v areálu stávající školy.</t>
  </si>
  <si>
    <t>zpracovaná studie, nemovitost již ve vlastnictví obce s již novou střechou</t>
  </si>
  <si>
    <t>Vybudování služebního bytu do učitele</t>
  </si>
  <si>
    <t>Rekonstrukce prostor ve vlastnictví obce Lichoceves ve vzdálenosti 250 m od stávající školy. Poskytnutí služebního bytu je motivační a stabilizační podnět, který by zlepšil situaci na trhu práce, kdy v lokalitě je nedostatek kalifikovaných pedagogů.</t>
  </si>
  <si>
    <t>zpracován projektantem výkaz výměr prací</t>
  </si>
  <si>
    <t xml:space="preserve">MŠ Parádnice </t>
  </si>
  <si>
    <t>Obec Statenice</t>
  </si>
  <si>
    <t xml:space="preserve">Nová MŠ </t>
  </si>
  <si>
    <t>Statenice</t>
  </si>
  <si>
    <t>pro 75 dětí,tj. 3 třídy</t>
  </si>
  <si>
    <t>zpracovávána PD</t>
  </si>
  <si>
    <t>MŠ Štědřík</t>
  </si>
  <si>
    <t>obec Psáry</t>
  </si>
  <si>
    <t>06279457</t>
  </si>
  <si>
    <t xml:space="preserve">
691011231</t>
  </si>
  <si>
    <t>Navýšení kapacity MŠ - lesní třída</t>
  </si>
  <si>
    <t>Psáry</t>
  </si>
  <si>
    <t>Navýšení kapacity MŠ vybudováním zázemí pro třídu LMŠ</t>
  </si>
  <si>
    <t>příprava projektu</t>
  </si>
  <si>
    <t>181088193</t>
  </si>
  <si>
    <t>Vybudování kompletně nové budovy pro 2. stupeň ZŠ</t>
  </si>
  <si>
    <t>Vybudování zcela nové budovy se zázemím pro 2. stupeň ZŠ, která by kompenzovala kritický nedostatek kapacity na území svazku obcí „Od Okoře k Vltavě“.</t>
  </si>
  <si>
    <t>zpracovaná kapacitní analýza a studie</t>
  </si>
  <si>
    <t>zpracovaná studie, nemovitost již ve vlastnictví obce</t>
  </si>
  <si>
    <t>Základní škola AMOS</t>
  </si>
  <si>
    <t>Obec Psáry</t>
  </si>
  <si>
    <t>06289371</t>
  </si>
  <si>
    <t>000241580</t>
  </si>
  <si>
    <t>691011338</t>
  </si>
  <si>
    <t>Venkovní učebna a doplnění pomůcek pro odbornou výuku ZŠ AMOS</t>
  </si>
  <si>
    <t xml:space="preserve">V rámci projektu bude realizováno doplnění učebny přírodních věch, učebny informatiky a prostor školního klubu o vybavení, výukové pomůcky a mobiliář za účelem uzpůsobení těchto v prostor pro výuku nové informatiky, polytechniky, výuky přírodních věd dle konceptu STEM a pro rozvoj digitální gramotnosti žáků. </t>
  </si>
  <si>
    <t>příprava projektové dokumentace a studie proveditelnosti</t>
  </si>
  <si>
    <t>ZŠ a LMŠ Na dvorečku</t>
  </si>
  <si>
    <t>Jeden strom z.ú.</t>
  </si>
  <si>
    <t>Odborné učebny včetně vnitřního vybavení a stavebních úprav objektu</t>
  </si>
  <si>
    <t>Stavební úpravy jednoho ze stávajících objektů ZŠ, zbudování 3 odborných učeben, jejich vybavení nábytkem a zařízením s vazbou na podporavané oblasti</t>
  </si>
  <si>
    <t>Souhlas majitele objektu, předběžný souhlas odboru územního plánování, stavebního úřadu. Schválený záměr v rámci správní rady zřizovatele a Rady školské právnické osoby</t>
  </si>
  <si>
    <t>Základní škola Sedmihlásek</t>
  </si>
  <si>
    <t>Ústav pro podporu vzdělávání, z.ú.</t>
  </si>
  <si>
    <t>Základní škola a centrum volnočasových aktivit Na Panenské</t>
  </si>
  <si>
    <t>Výstavba budovy pro školu a centrum uměleckých aktivit</t>
  </si>
  <si>
    <t>zpracováná PD, plánované společné financování</t>
  </si>
  <si>
    <t>Ateilérové třídy a třídy školní družiny</t>
  </si>
  <si>
    <t>Výstavba dvou nových tříd pro 1.-5. ročník ZŠ</t>
  </si>
  <si>
    <t>zpracovaná studie</t>
  </si>
  <si>
    <t>Jurta pro družinu</t>
  </si>
  <si>
    <t>Výstavba jurty pro potřeby družiny školy</t>
  </si>
  <si>
    <t>Přístavba předsálí ZUŠ, včetně šaten a toalet</t>
  </si>
  <si>
    <t>ZUŠ Harmony, o.p,s,</t>
  </si>
  <si>
    <t>Mgr. Magda Marková</t>
  </si>
  <si>
    <t>Odhlučnění učeben</t>
  </si>
  <si>
    <t>odhlučnění 8mi učeben</t>
  </si>
  <si>
    <t>Klub rodičů a přátel školy ZŠ Řevnice, z.s.</t>
  </si>
  <si>
    <t xml:space="preserve">Vybavení prostoru pro mimoškolní a zájmové vzdělávání se zaměřením na techniku </t>
  </si>
  <si>
    <t xml:space="preserve">Vybavení prostoru pro sdílení a mimoškolní a zájmové vzdělávání se zaměřením na techniku </t>
  </si>
  <si>
    <t>1Q/2023</t>
  </si>
  <si>
    <t>4Q/2023</t>
  </si>
  <si>
    <t>pronajatý prostor od města Řevnice pro tento účel</t>
  </si>
  <si>
    <t>Přístavba MŠ</t>
  </si>
  <si>
    <t>Červený Újezd</t>
  </si>
  <si>
    <t>Navýšení kapacity MŠ o další třídu, tj. o 25 dětí</t>
  </si>
  <si>
    <t>navýšení o 25</t>
  </si>
  <si>
    <t>Mateřská škola Červený Újezd, Praha-západ</t>
  </si>
  <si>
    <t>obec Červený Újezd</t>
  </si>
  <si>
    <t xml:space="preserve">vybrán dodavatel </t>
  </si>
  <si>
    <t>je požádáno o SP</t>
  </si>
  <si>
    <t>Rozšíření mobiliáře na školní zahrada a její zastřešení</t>
  </si>
  <si>
    <t>Rozšíření mobiliáře na školní zahrada a její zastřešení pegolou, doplnění dalších herních prvků, rozstřik vody</t>
  </si>
  <si>
    <t>výstavba dětského hřiště</t>
  </si>
  <si>
    <t>výstavba Terénní nerezové skluzavky s nástupní výškou 1 m</t>
  </si>
  <si>
    <t>Rekonstrukce zahrady a výstavba zahradní třídy</t>
  </si>
  <si>
    <t>vyhotovená Studie územní zeleně</t>
  </si>
  <si>
    <t>proběhlo VŘ, hodnotí se, stav před výběrem dodavatele- genereálního zhotovitele</t>
  </si>
  <si>
    <t>Vybavení nové kuchyně a jídelny - Gastro</t>
  </si>
  <si>
    <t>Odborné učebny ZŠ</t>
  </si>
  <si>
    <t>Investice do nových odobrných učeben ZŠ</t>
  </si>
  <si>
    <t>Připravovaný stavebně technický průzkum</t>
  </si>
  <si>
    <t>Rudná 878</t>
  </si>
  <si>
    <t>Polytechnická učebna (fyzika)</t>
  </si>
  <si>
    <t>25 000 000</t>
  </si>
  <si>
    <t>17 500 000</t>
  </si>
  <si>
    <t>v realizaci, dokončení do 12/2023</t>
  </si>
  <si>
    <t>Jazyková učebna</t>
  </si>
  <si>
    <t>Wellbeing zona-Atrium</t>
  </si>
  <si>
    <t>Školní zahrada - naučnou stezkou</t>
  </si>
  <si>
    <t>Workoutové hřiště</t>
  </si>
  <si>
    <t>DSO        Vysoký Újezd, Mezouň, Lužce</t>
  </si>
  <si>
    <t>Svazková škola  II. stupeň</t>
  </si>
  <si>
    <t>Základní škola - II. stupeň (2x4) se  zázemím, kapacita 240 žáků</t>
  </si>
  <si>
    <t>Zakoupený pozemek, v novém ÚP vytyčen pro obecní vybavenost, nyní v procesu schvalování NÚP</t>
  </si>
  <si>
    <t>rozšíření ZŠ o další 4 učebny, odborné učebny, šatny a zázemí, novou jídelnu a rozšíření kuchyně (rozšíření kapacity ZŠ o 120 žáků)</t>
  </si>
  <si>
    <t xml:space="preserve">Vypracování projektové dokumentace pro Novostavbu ZŠ </t>
  </si>
  <si>
    <t>Schváleno ve Zvoli dne  20.11.2023 ŘV MAP III ORP Černošice.</t>
  </si>
  <si>
    <t>MŠ Hradištko</t>
  </si>
  <si>
    <t>Hradištko</t>
  </si>
  <si>
    <t>Rozšíření mateřské školy v obci Hradištko</t>
  </si>
  <si>
    <t>Rozvoj zahrady MŠ v rámci zvýšení potřeb s rozvíjející se kapacitou</t>
  </si>
  <si>
    <t>není potřeba</t>
  </si>
  <si>
    <t>Oplocení areálu MŠ (oprava kamenné zdi s památkovou ochranou)</t>
  </si>
  <si>
    <t>Novostavba MŠ</t>
  </si>
  <si>
    <t>Demolice stávající budovy tělocvičny a bývalé školní kuchyně s jídelnou. Nahrazení novostavbou pro MŠ (kapacita 25 dětí) a rezervního prostoru pro vzdělávání a úpravu prostranství.</t>
  </si>
  <si>
    <t>Zastřešení a propojení obou vchodů stávající MŠ</t>
  </si>
  <si>
    <r>
      <t xml:space="preserve">Projekt je zcela na začátku. Potřeba hledat pozemek, připravit projektovou dokumentaci atd. </t>
    </r>
    <r>
      <rPr>
        <sz val="8"/>
        <color rgb="FFFF0000"/>
        <rFont val="Calibri"/>
        <family val="2"/>
        <charset val="238"/>
        <scheme val="minor"/>
      </rPr>
      <t>V tuto chvíli se zvažuje nahrazení dětskou skupinou pod patronací MŠ</t>
    </r>
  </si>
  <si>
    <r>
      <t xml:space="preserve">Hotová projektový dokumentace. </t>
    </r>
    <r>
      <rPr>
        <sz val="8"/>
        <color rgb="FFFF0000"/>
        <rFont val="Calibri"/>
        <family val="2"/>
        <charset val="238"/>
        <scheme val="minor"/>
      </rPr>
      <t>1.etapa v realizaci, dokončení 12/2023</t>
    </r>
  </si>
  <si>
    <r>
      <t>Kompletní rekonstrukce zahrady MŠ Na Vršku</t>
    </r>
    <r>
      <rPr>
        <sz val="8"/>
        <color rgb="FFFF0000"/>
        <rFont val="Calibri"/>
        <family val="2"/>
        <charset val="238"/>
        <scheme val="minor"/>
      </rPr>
      <t xml:space="preserve"> - druhá etapa</t>
    </r>
  </si>
  <si>
    <t>Dětská skupina pod vedením MŠ Dolní Břežany</t>
  </si>
  <si>
    <t xml:space="preserve">Projekt bude podán v 2/2024 do výzvy v rámic Národního plánu obnovy. </t>
  </si>
  <si>
    <t>Rozšíření herních prvků u MŠ K Hradišťátku o interaktivní výukové prvky a venkovní učebnu</t>
  </si>
  <si>
    <t>Projekt bude připraven v roce 2024/25</t>
  </si>
  <si>
    <t>Vybavení tříd výukovými pomůckami a ICT</t>
  </si>
  <si>
    <t>Bude připraven v roce 2024/25</t>
  </si>
  <si>
    <t>novostavba MŠ,X</t>
  </si>
  <si>
    <t>zajištění dostatečných kapacit, zvyšování kvality podmínek výuky</t>
  </si>
  <si>
    <t>Rozšíření
školní jídelny</t>
  </si>
  <si>
    <t xml:space="preserve"> Jídelna slouží pro MŠ, tak i pro ZŠ. Její kapacita je nedostačující.</t>
  </si>
  <si>
    <t>Navýšení kapacity školky o novou účebnu.</t>
  </si>
  <si>
    <t>Rozšíření MŠ
Tuchoměřice o 1 třídu</t>
  </si>
  <si>
    <t>Multifunkční hala</t>
  </si>
  <si>
    <t>ZŠ nemá k dipozici školní tělocvičku, sloužila by i pro spolky a akce obce.</t>
  </si>
  <si>
    <t>ZUŠ</t>
  </si>
  <si>
    <t>Výstavba nové ZUŠ</t>
  </si>
  <si>
    <t>xxx</t>
  </si>
  <si>
    <t>vytvoření a obsahové naplnění mediatéky moderních aplikovaných výukových metoda podkladů pro účely výuky ZŠ</t>
  </si>
  <si>
    <t>ZŠ Hradištko</t>
  </si>
  <si>
    <t>obec Hradištko</t>
  </si>
  <si>
    <t>Rozšíření školy pro provoz přípravného ročníku a družiny</t>
  </si>
  <si>
    <t>Zřízení a vybavení odborných učeben</t>
  </si>
  <si>
    <t>Rekultivace školní zahrady</t>
  </si>
  <si>
    <t>Venkovní sportovní areál ZŠ a tělocvična</t>
  </si>
  <si>
    <t>Školní kuchyně a jídelna</t>
  </si>
  <si>
    <t>Vybavení učeben ICT technikou</t>
  </si>
  <si>
    <t>Vybavení šaten nábytkem</t>
  </si>
  <si>
    <t>Ke stávající budově 1. stupně je záměrem obce Lety přistavět tělocvičnu a budovu 2. stupně s šesti kmenovými učebnami i odbornými učebnami se zaměřením na jazykovou komunikaci, přírodní vědy a technické dovednosti, knihovnou a aulou. Součástí areálu by mělo být vybudování venkovního zázemí pro komunitní aktivity vedoucí k sociální inkluzi.</t>
  </si>
  <si>
    <t>zpracovaná dokumentace pro SP, příprava dokumentace pro design and build</t>
  </si>
  <si>
    <t>Základní škola Radlík</t>
  </si>
  <si>
    <t>DSO</t>
  </si>
  <si>
    <t>000241351</t>
  </si>
  <si>
    <t>Výstavba 1 třídy ZŠ pro 30 žáků a školní družiny</t>
  </si>
  <si>
    <t>Výstavba  třídy pro zkvalitnění výuky se zázemím a místností školní družiny. Novostavba bude součástí nově budovaného multifunkčního společensko/kulturního prostoru.</t>
  </si>
  <si>
    <t>U projektu rekonstrukce II. stupně školy je hotov projekt, probíhá realizace</t>
  </si>
  <si>
    <t>rekonstrukce II. Stupně a přístavba III. Etapa, přístavba třídy</t>
  </si>
  <si>
    <t>bude zadán projekt</t>
  </si>
  <si>
    <t xml:space="preserve">studie, PD </t>
  </si>
  <si>
    <t>Nový povrch venkovního hřiště v areálu školy</t>
  </si>
  <si>
    <t xml:space="preserve">Energetická opatření v rámci komplexu budov školy </t>
  </si>
  <si>
    <t>Modernizace ICT vybavení školy včetně SW</t>
  </si>
  <si>
    <t>VIII. 24</t>
  </si>
  <si>
    <t>Získaná dotace, výběr zhotovitele</t>
  </si>
  <si>
    <t>I. 24</t>
  </si>
  <si>
    <t>V. 25</t>
  </si>
  <si>
    <t>Zpracovaná PD, podána žádost o dotaci</t>
  </si>
  <si>
    <t>Stavba nové budovy II. stupně ZŠ</t>
  </si>
  <si>
    <t>Obecní knihovna Hradištko</t>
  </si>
  <si>
    <t>Výstavba knihovny - kulturního, kreativního a vzdělávacího centra obce</t>
  </si>
  <si>
    <t>Hradišťko</t>
  </si>
  <si>
    <t>Zázemí pro zájmové vzdělávání a neformální aktivity - Skautská základna</t>
  </si>
  <si>
    <t>Přístavba nového sálu budovy ZUŠ</t>
  </si>
  <si>
    <t>IV. 24</t>
  </si>
  <si>
    <t>IV. 25</t>
  </si>
  <si>
    <t>V. 2024</t>
  </si>
  <si>
    <t>XII.2025</t>
  </si>
  <si>
    <t>jedná se o přístavbu MŠ</t>
  </si>
  <si>
    <t>studie a změna stavby před dokončením</t>
  </si>
  <si>
    <t>investice do venkovní učebny pro vyúku EVVO, polytechniky a pro potřeby družina i komunitních skupin</t>
  </si>
  <si>
    <t>Na pozemek školní zahrady je účelné vytvoření venkovní ostrovní víceúčelové učebny pro badatelsky orientovanou výuku přírodních věd, rozvoj polytechniky, s možností využití ve výuce i v rámci školní družiny a pro pořádání komunitních aktivit. Venkovní učebna by byla osazena řídícím PC, meteostanicí, fotovoltaickými panely, větrnou elektrárnou, nádržemi na sběr dešťové vody. Součástí by bylo sezení pro žáky, stoly, tabule a prostor pro uložení výukových pomůcek.</t>
  </si>
  <si>
    <t>V.2025</t>
  </si>
  <si>
    <t>Realizace obdorné a kmenové učebny včetně kabinetů</t>
  </si>
  <si>
    <t xml:space="preserve">Zbudování kmenové a odborné učebny a kabinetů pro vyučující včetně řešení veřejného prostranství před budovou ZŠ. Energetické úspory školního provozu - výměna oken, rekuperace a zateplení budovy.   </t>
  </si>
  <si>
    <t>V.2024</t>
  </si>
  <si>
    <t>XII.2026</t>
  </si>
  <si>
    <t>částečně hotovo (videotelefony 3/2023 - 31660,-)</t>
  </si>
  <si>
    <t>vybudování a zařízení nových tříd s celkovým zázemím</t>
  </si>
  <si>
    <t>hotovo</t>
  </si>
  <si>
    <t xml:space="preserve">X </t>
  </si>
  <si>
    <t>Přestavba sokolovny, tělocvična</t>
  </si>
  <si>
    <t>Dostavba/ přestavba sokolovny a využití nových prostor pro rozšíření kapacit ZŠ, ŠD, ZUŠ a volnočasové aktivity a dětskou skupinu</t>
  </si>
  <si>
    <t>projekt, 
částečná realizace</t>
  </si>
  <si>
    <t>00241792</t>
  </si>
  <si>
    <t>Dětská skupina</t>
  </si>
  <si>
    <t>vybudování prostor pro dětskou skupinu</t>
  </si>
  <si>
    <t>realizováno</t>
  </si>
  <si>
    <t>probíhá realizace</t>
  </si>
  <si>
    <t>IT a technické myšlení</t>
  </si>
  <si>
    <t>Nákup vybavení pro zlepšení kompetencí dětí</t>
  </si>
  <si>
    <t>13     RH39</t>
  </si>
  <si>
    <t>Rekonstrukce ZŠ – zázemí (výdejna + kuchyň); nástavba ZŠ pro zvýšení kapacity a zřízení odborných učeben</t>
  </si>
  <si>
    <t>realizován v rámci výzvy s názvem 4.výzva MAS Rozvoj Kladenska a Prahy-západ, z. s. – Zvyšování kvality škol II. navázané na 68. výzvu Integrovaného regionálního operačního programu (Integrované projekty CLLD-SC 4.1)</t>
  </si>
  <si>
    <t>Zázemí pro učitele</t>
  </si>
  <si>
    <t>pořízení zázemí pro učitele - katedra, židle, PC, Interaktivní Dispay, vizualizer a další potřebné vybavení</t>
  </si>
  <si>
    <t>realizováno v rámci Projektu Rozvoje Vnenkova - MAS KPZ - SFZI</t>
  </si>
  <si>
    <t>projekt pro stavební povolení</t>
  </si>
  <si>
    <t>Úpravy pro zlepšení komfortu vnitřního prostředí tříd   (Chlazení, CO2, atd)</t>
  </si>
  <si>
    <t>Stavební a technické úpravy pro zlepšení komfortu vnitřního prostředí tříd - optimalizace VZT a tepelně technických vlastností tříd (opatření proti přehřívání, stínící technika, rekuperace, kontrola CO2, atd)</t>
  </si>
  <si>
    <t>vlastní budova ve stávajícím areálu MŠ, projektová dokumentace</t>
  </si>
  <si>
    <t>Rozšíření kapacity MŠ (nová pobočka MŠ)</t>
  </si>
  <si>
    <t>Výstavba nového pavilonu MŠ v jiné části města - navýšení kapacity pro předškoklní vzdělávání o 2 třídy pro 2x 20 dětí</t>
  </si>
  <si>
    <t>pozemky vlastní a 3.osob(nákup pozemku), projektová dokumentace</t>
  </si>
  <si>
    <t>ne (předpoklad-2024)</t>
  </si>
  <si>
    <t>Zvýšení kapacity školní jídelny v MŠ</t>
  </si>
  <si>
    <t xml:space="preserve">Zvýšení kapacity školní jídelny v souvislosti s výstavbou nového pavilonu a zvýšení počtu strávníků, vázáno na výstavbu nového pavilonu </t>
  </si>
  <si>
    <t>projektová dokumentace</t>
  </si>
  <si>
    <t>Modernizace vybavení školy - ve stávajících učebnách proběhne přestavba a pořízení vybavení pro využití pro projektovou výuku přírodních i společenských věd vč.zaměření na přípravu na budoucí povolání (podpora výuky řemesel), vč. stavebně technických zásahů. Zázemí pro pedagogy a jejich odbornou přípravu výuky.</t>
  </si>
  <si>
    <t>Škola postrádá tělocvičnu a hledá možnosti, jak alespoň malé zázemí pro sportovní aktivity menších děti a družinu realizovat celoročně ve  vlastním areálu, zakrytí hřiště vč. šaten a hygienického zázemí.</t>
  </si>
  <si>
    <t>000241408</t>
  </si>
  <si>
    <t>Nové odborné učebny a kabinety pro pedagogy</t>
  </si>
  <si>
    <t>Vestavba nových učeben a zázemí pro pedagogy do podstřešního prostoru hlavní budovy školy, vč. bezbariérových úprav</t>
  </si>
  <si>
    <t>000241409</t>
  </si>
  <si>
    <t>Bezbariérové úpravy v Základní škole</t>
  </si>
  <si>
    <t>Stavební úpravy a instalace zařízení pro bezbariérový přístup do školy a pohyb v jejím vnitřním prostoru vč. prostoru šaten a školní jídelny</t>
  </si>
  <si>
    <t>Rozšíření základní školy</t>
  </si>
  <si>
    <t>Výstavba nových specializovaných učeben a zázemí pro pedagogy realizací nástavby na boční trakt budovy zákaldní školy, vč. bezbariérových úprav</t>
  </si>
  <si>
    <t>nové zjištění podle demografické studie, zadání projektová dokumentace</t>
  </si>
  <si>
    <t>Modernizace sálu ZUŠ</t>
  </si>
  <si>
    <t>Stavební a technická modernizace  sálu školy s využitím vybavení audio a video technikou sloužící pro výuku žáků</t>
  </si>
  <si>
    <t>IX.23</t>
  </si>
  <si>
    <t>IX.27</t>
  </si>
  <si>
    <t>IX.22</t>
  </si>
  <si>
    <t>II.24</t>
  </si>
  <si>
    <t>prošlo 1. kolem VŘ</t>
  </si>
  <si>
    <t>irelevantní</t>
  </si>
  <si>
    <t>XI.23</t>
  </si>
  <si>
    <t>XI.25</t>
  </si>
  <si>
    <t>Ústav pro podporu vzdělávání v Roztokách, z. ú.</t>
  </si>
  <si>
    <t>XI.24</t>
  </si>
  <si>
    <t>ve fázi přípravy</t>
  </si>
  <si>
    <t>Školní zahrada</t>
  </si>
  <si>
    <t>Školní zahrada pro účely výuky EVVO</t>
  </si>
  <si>
    <t>XII.23</t>
  </si>
  <si>
    <t>Školní výdejna/jídelna</t>
  </si>
  <si>
    <t>Výstavba/technická úprava prostor pro navýšení kapacity jídelny/výdejny</t>
  </si>
  <si>
    <t>XII.24</t>
  </si>
  <si>
    <t>Svayková ZŠ</t>
  </si>
  <si>
    <t>Svazek obcí Tursko, Holubice</t>
  </si>
  <si>
    <t>Středisko volného času Dobřichovický domek</t>
  </si>
  <si>
    <t>město Dobřichovice</t>
  </si>
  <si>
    <t>04626478</t>
  </si>
  <si>
    <t>Rekonstrukce bývalých školních dílen pro vytvoření zázemí pro Středisko volného času Dobřichovický domek</t>
  </si>
  <si>
    <t>Dobřichovice</t>
  </si>
  <si>
    <t>Cílem projektu je kompletní rekonstrukce budovy bývalých školních dílen, tak aby mohla sloužit jako zázemí Střediska volného času Dobřichovický domek. V budově vzniknou odborné učebny – jazyková, přírodovědná, IT, polytechnická, keramická dílna a kuchyňka. V rámci rekonstrukce bude provedeno zateplení a nová střecha, obnoveny podlahy a vnitřní omítky, zrekonstruovány rozvody a sociálního zařízení, řešena bude bezbariérovost. Učebny budou vybaveny nábytkem a pomůckami. Upravena bude zahrada.</t>
  </si>
  <si>
    <t>připravuje se PD, pozemky včetně budovy jsou v majetku města</t>
  </si>
  <si>
    <t>Rekonstrukce budovy ZŠ (s kapacitou ZŠ oba stupně 150 dětí + školní kuchyň, jídelna)</t>
  </si>
  <si>
    <t>Telocvična/sportoviště</t>
  </si>
  <si>
    <t>Chov domácích zvířat - zázemí</t>
  </si>
  <si>
    <t>nakup keramicke pece, hudebni nastroje, vybaveni tříd, hrnčířský kruh</t>
  </si>
  <si>
    <t>Výstavba/rekonstrukce učeben ZUŠ</t>
  </si>
  <si>
    <t>přestavba stodoly na učebny</t>
  </si>
  <si>
    <t>Rekonstrukce sálu ZUŠ</t>
  </si>
  <si>
    <t>rekonstrukce sálu pro učely ZUŠ</t>
  </si>
  <si>
    <t>…</t>
  </si>
  <si>
    <t>Vybavení učeben/materiály SVČ</t>
  </si>
  <si>
    <t>plánování, sběr požadavků vyučujících</t>
  </si>
  <si>
    <t>Bazén pro děti</t>
  </si>
  <si>
    <t>Výstavba bazénu jako herního prvku</t>
  </si>
  <si>
    <t>školní zahrady</t>
  </si>
  <si>
    <t>Výstavba školních zahrad</t>
  </si>
  <si>
    <t>MŠ Havlíčkova</t>
  </si>
  <si>
    <t>Školní zahrady</t>
  </si>
  <si>
    <t>Rekonstrukce školních zahrad</t>
  </si>
  <si>
    <t>IT učebna</t>
  </si>
  <si>
    <t>Realizace IT učebny</t>
  </si>
  <si>
    <t>Učebna Chemie</t>
  </si>
  <si>
    <t>Výstavba a zařízení včetně vybavení učebny chemie</t>
  </si>
  <si>
    <t>práce na PD</t>
  </si>
  <si>
    <r>
      <t xml:space="preserve">Rozšíření zázemí pavilonu č. 1 a vybudování </t>
    </r>
    <r>
      <rPr>
        <sz val="8"/>
        <color rgb="FFFF0000"/>
        <rFont val="Calibri"/>
        <family val="2"/>
        <charset val="238"/>
        <scheme val="minor"/>
      </rPr>
      <t>cvičebního sálu</t>
    </r>
  </si>
  <si>
    <t>červeně vyznačeny změny oproti předchozí verzi ( k 5/2023)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</si>
</sst>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0\ %"/>
  </numFmts>
  <fonts count="5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Roboto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b/>
      <sz val="8"/>
      <name val="Verdana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name val="Verdana"/>
      <family val="2"/>
      <charset val="238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rgb="FFFF0000"/>
      <name val="Roboto"/>
      <charset val="238"/>
    </font>
    <font>
      <sz val="8"/>
      <color rgb="FFFF0000"/>
      <name val="Arial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trike/>
      <sz val="8"/>
      <color theme="1"/>
      <name val="Calibri"/>
      <family val="2"/>
      <charset val="238"/>
      <scheme val="minor"/>
    </font>
    <font>
      <u/>
      <sz val="8"/>
      <color rgb="FFFF0000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trike/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u/>
      <sz val="8"/>
      <name val="Calibri"/>
      <family val="2"/>
      <charset val="238"/>
      <scheme val="minor"/>
    </font>
    <font>
      <sz val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6495ED"/>
      </left>
      <right style="medium">
        <color rgb="FF6495ED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5" fillId="0" borderId="0"/>
    <xf numFmtId="164" fontId="45" fillId="0" borderId="0" applyBorder="0" applyProtection="0"/>
    <xf numFmtId="0" fontId="46" fillId="0" borderId="0" applyBorder="0" applyProtection="0"/>
  </cellStyleXfs>
  <cellXfs count="1220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/>
    <xf numFmtId="0" fontId="12" fillId="0" borderId="0" xfId="0" applyFont="1"/>
    <xf numFmtId="0" fontId="17" fillId="0" borderId="0" xfId="0" applyFont="1"/>
    <xf numFmtId="0" fontId="7" fillId="0" borderId="0" xfId="0" applyFont="1"/>
    <xf numFmtId="0" fontId="17" fillId="0" borderId="49" xfId="0" applyFont="1" applyBorder="1"/>
    <xf numFmtId="0" fontId="17" fillId="0" borderId="50" xfId="0" applyFont="1" applyBorder="1"/>
    <xf numFmtId="0" fontId="17" fillId="0" borderId="51" xfId="0" applyFont="1" applyBorder="1" applyAlignment="1">
      <alignment horizontal="center"/>
    </xf>
    <xf numFmtId="0" fontId="12" fillId="0" borderId="44" xfId="0" applyFont="1" applyBorder="1"/>
    <xf numFmtId="9" fontId="12" fillId="0" borderId="45" xfId="2" applyFont="1" applyFill="1" applyBorder="1" applyAlignment="1" applyProtection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 applyProtection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 applyProtection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 applyProtection="1">
      <alignment horizontal="center"/>
    </xf>
    <xf numFmtId="49" fontId="12" fillId="0" borderId="0" xfId="0" applyNumberFormat="1" applyFont="1"/>
    <xf numFmtId="0" fontId="13" fillId="0" borderId="0" xfId="0" applyFont="1"/>
    <xf numFmtId="0" fontId="18" fillId="0" borderId="0" xfId="1" applyFont="1" applyProtection="1"/>
    <xf numFmtId="0" fontId="2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0" fillId="5" borderId="0" xfId="0" applyFill="1"/>
    <xf numFmtId="0" fontId="17" fillId="5" borderId="0" xfId="0" applyFont="1" applyFill="1"/>
    <xf numFmtId="0" fontId="12" fillId="5" borderId="0" xfId="0" applyFont="1" applyFill="1"/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wrapText="1"/>
      <protection locked="0"/>
    </xf>
    <xf numFmtId="0" fontId="25" fillId="0" borderId="35" xfId="0" applyFont="1" applyBorder="1" applyAlignment="1" applyProtection="1">
      <alignment wrapText="1"/>
      <protection locked="0"/>
    </xf>
    <xf numFmtId="0" fontId="25" fillId="0" borderId="23" xfId="0" applyFont="1" applyBorder="1" applyAlignment="1" applyProtection="1">
      <alignment wrapText="1"/>
      <protection locked="0"/>
    </xf>
    <xf numFmtId="0" fontId="25" fillId="0" borderId="1" xfId="0" applyFont="1" applyBorder="1" applyProtection="1"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vertical="center" wrapText="1"/>
      <protection locked="0"/>
    </xf>
    <xf numFmtId="0" fontId="25" fillId="0" borderId="23" xfId="0" applyFont="1" applyBorder="1" applyProtection="1">
      <protection locked="0"/>
    </xf>
    <xf numFmtId="0" fontId="25" fillId="0" borderId="24" xfId="0" applyFont="1" applyBorder="1" applyProtection="1">
      <protection locked="0"/>
    </xf>
    <xf numFmtId="0" fontId="25" fillId="0" borderId="0" xfId="0" applyFont="1" applyAlignment="1" applyProtection="1">
      <alignment wrapText="1"/>
      <protection locked="0"/>
    </xf>
    <xf numFmtId="0" fontId="25" fillId="0" borderId="2" xfId="0" applyFont="1" applyBorder="1" applyAlignment="1" applyProtection="1">
      <alignment wrapText="1"/>
      <protection locked="0"/>
    </xf>
    <xf numFmtId="0" fontId="25" fillId="0" borderId="24" xfId="0" applyFont="1" applyBorder="1" applyAlignment="1" applyProtection="1">
      <alignment wrapText="1"/>
      <protection locked="0"/>
    </xf>
    <xf numFmtId="0" fontId="25" fillId="0" borderId="2" xfId="0" applyFont="1" applyBorder="1" applyProtection="1"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24" xfId="0" applyFont="1" applyBorder="1" applyAlignment="1" applyProtection="1">
      <alignment vertical="center" wrapText="1"/>
      <protection locked="0"/>
    </xf>
    <xf numFmtId="0" fontId="25" fillId="0" borderId="3" xfId="0" applyFont="1" applyBorder="1" applyProtection="1">
      <protection locked="0"/>
    </xf>
    <xf numFmtId="0" fontId="25" fillId="0" borderId="36" xfId="0" applyFont="1" applyBorder="1" applyAlignment="1" applyProtection="1">
      <alignment wrapTex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13" xfId="0" applyFont="1" applyBorder="1" applyAlignment="1" applyProtection="1">
      <alignment vertical="center" wrapText="1"/>
      <protection locked="0"/>
    </xf>
    <xf numFmtId="0" fontId="25" fillId="0" borderId="31" xfId="0" applyFont="1" applyBorder="1" applyAlignment="1" applyProtection="1">
      <alignment vertical="center" wrapText="1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5" fillId="0" borderId="13" xfId="0" applyFont="1" applyBorder="1" applyProtection="1">
      <protection locked="0"/>
    </xf>
    <xf numFmtId="3" fontId="25" fillId="0" borderId="1" xfId="0" applyNumberFormat="1" applyFont="1" applyBorder="1" applyProtection="1">
      <protection locked="0"/>
    </xf>
    <xf numFmtId="3" fontId="25" fillId="0" borderId="3" xfId="0" applyNumberFormat="1" applyFont="1" applyBorder="1" applyProtection="1">
      <protection locked="0"/>
    </xf>
    <xf numFmtId="0" fontId="25" fillId="0" borderId="52" xfId="0" applyFont="1" applyBorder="1" applyAlignment="1" applyProtection="1">
      <alignment wrapText="1"/>
      <protection locked="0"/>
    </xf>
    <xf numFmtId="3" fontId="25" fillId="0" borderId="35" xfId="0" applyNumberFormat="1" applyFont="1" applyBorder="1" applyProtection="1">
      <protection locked="0"/>
    </xf>
    <xf numFmtId="3" fontId="25" fillId="0" borderId="36" xfId="0" applyNumberFormat="1" applyFont="1" applyBorder="1" applyProtection="1">
      <protection locked="0"/>
    </xf>
    <xf numFmtId="0" fontId="25" fillId="0" borderId="36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3" fontId="25" fillId="0" borderId="23" xfId="0" applyNumberFormat="1" applyFont="1" applyBorder="1" applyProtection="1">
      <protection locked="0"/>
    </xf>
    <xf numFmtId="0" fontId="25" fillId="0" borderId="35" xfId="0" applyFont="1" applyBorder="1" applyProtection="1">
      <protection locked="0"/>
    </xf>
    <xf numFmtId="0" fontId="25" fillId="0" borderId="52" xfId="0" applyFont="1" applyBorder="1" applyProtection="1">
      <protection locked="0"/>
    </xf>
    <xf numFmtId="3" fontId="25" fillId="0" borderId="25" xfId="0" applyNumberFormat="1" applyFont="1" applyBorder="1" applyProtection="1">
      <protection locked="0"/>
    </xf>
    <xf numFmtId="0" fontId="27" fillId="2" borderId="13" xfId="0" applyFont="1" applyFill="1" applyBorder="1" applyProtection="1">
      <protection locked="0"/>
    </xf>
    <xf numFmtId="0" fontId="28" fillId="0" borderId="13" xfId="0" applyFont="1" applyBorder="1" applyAlignment="1" applyProtection="1">
      <alignment wrapText="1"/>
      <protection locked="0"/>
    </xf>
    <xf numFmtId="17" fontId="25" fillId="0" borderId="23" xfId="0" applyNumberFormat="1" applyFont="1" applyBorder="1" applyProtection="1">
      <protection locked="0"/>
    </xf>
    <xf numFmtId="17" fontId="25" fillId="0" borderId="25" xfId="0" applyNumberFormat="1" applyFont="1" applyBorder="1" applyProtection="1">
      <protection locked="0"/>
    </xf>
    <xf numFmtId="3" fontId="25" fillId="0" borderId="0" xfId="0" applyNumberFormat="1" applyFont="1" applyProtection="1">
      <protection locked="0"/>
    </xf>
    <xf numFmtId="0" fontId="25" fillId="0" borderId="14" xfId="0" applyFont="1" applyBorder="1" applyProtection="1">
      <protection locked="0"/>
    </xf>
    <xf numFmtId="3" fontId="25" fillId="0" borderId="4" xfId="0" applyNumberFormat="1" applyFont="1" applyBorder="1" applyProtection="1">
      <protection locked="0"/>
    </xf>
    <xf numFmtId="0" fontId="25" fillId="0" borderId="4" xfId="0" applyFont="1" applyBorder="1" applyProtection="1">
      <protection locked="0"/>
    </xf>
    <xf numFmtId="0" fontId="25" fillId="0" borderId="6" xfId="0" applyFont="1" applyBorder="1" applyProtection="1">
      <protection locked="0"/>
    </xf>
    <xf numFmtId="0" fontId="25" fillId="0" borderId="43" xfId="0" applyFont="1" applyBorder="1" applyProtection="1">
      <protection locked="0"/>
    </xf>
    <xf numFmtId="0" fontId="25" fillId="0" borderId="11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vertical="center" wrapText="1"/>
      <protection locked="0"/>
    </xf>
    <xf numFmtId="0" fontId="25" fillId="0" borderId="21" xfId="0" applyFont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wrapText="1"/>
      <protection locked="0"/>
    </xf>
    <xf numFmtId="0" fontId="29" fillId="0" borderId="75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5" fillId="0" borderId="25" xfId="0" applyFont="1" applyBorder="1" applyAlignment="1" applyProtection="1">
      <alignment horizontal="center"/>
      <protection locked="0"/>
    </xf>
    <xf numFmtId="0" fontId="25" fillId="0" borderId="41" xfId="0" applyFont="1" applyBorder="1" applyProtection="1"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28" fillId="0" borderId="2" xfId="0" applyFont="1" applyBorder="1" applyAlignment="1" applyProtection="1">
      <alignment wrapText="1"/>
      <protection locked="0"/>
    </xf>
    <xf numFmtId="0" fontId="28" fillId="0" borderId="3" xfId="0" applyFont="1" applyBorder="1" applyAlignment="1" applyProtection="1">
      <alignment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vertical="center"/>
      <protection locked="0"/>
    </xf>
    <xf numFmtId="0" fontId="25" fillId="0" borderId="13" xfId="0" applyFont="1" applyBorder="1" applyAlignment="1" applyProtection="1">
      <alignment vertical="center"/>
      <protection locked="0"/>
    </xf>
    <xf numFmtId="3" fontId="25" fillId="0" borderId="1" xfId="0" applyNumberFormat="1" applyFont="1" applyBorder="1" applyAlignment="1" applyProtection="1">
      <alignment vertical="center"/>
      <protection locked="0"/>
    </xf>
    <xf numFmtId="3" fontId="25" fillId="0" borderId="3" xfId="0" applyNumberFormat="1" applyFont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0" borderId="3" xfId="0" applyFont="1" applyBorder="1" applyAlignment="1" applyProtection="1">
      <alignment vertical="center"/>
      <protection locked="0"/>
    </xf>
    <xf numFmtId="3" fontId="25" fillId="0" borderId="23" xfId="0" applyNumberFormat="1" applyFont="1" applyBorder="1" applyAlignment="1" applyProtection="1">
      <alignment vertical="center"/>
      <protection locked="0"/>
    </xf>
    <xf numFmtId="3" fontId="25" fillId="0" borderId="25" xfId="0" applyNumberFormat="1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vertical="center"/>
      <protection locked="0"/>
    </xf>
    <xf numFmtId="0" fontId="25" fillId="0" borderId="31" xfId="0" applyFont="1" applyBorder="1" applyAlignment="1" applyProtection="1">
      <alignment vertical="center"/>
      <protection locked="0"/>
    </xf>
    <xf numFmtId="0" fontId="25" fillId="0" borderId="49" xfId="0" applyFont="1" applyBorder="1" applyAlignment="1" applyProtection="1">
      <alignment vertical="center"/>
      <protection locked="0"/>
    </xf>
    <xf numFmtId="0" fontId="25" fillId="0" borderId="41" xfId="0" applyFont="1" applyBorder="1" applyAlignment="1" applyProtection="1">
      <alignment vertical="center"/>
      <protection locked="0"/>
    </xf>
    <xf numFmtId="0" fontId="28" fillId="0" borderId="8" xfId="0" applyFont="1" applyBorder="1" applyAlignment="1" applyProtection="1">
      <alignment wrapText="1"/>
      <protection locked="0"/>
    </xf>
    <xf numFmtId="0" fontId="28" fillId="0" borderId="7" xfId="0" applyFont="1" applyBorder="1" applyProtection="1">
      <protection locked="0"/>
    </xf>
    <xf numFmtId="0" fontId="28" fillId="0" borderId="73" xfId="0" applyFont="1" applyBorder="1" applyProtection="1">
      <protection locked="0"/>
    </xf>
    <xf numFmtId="0" fontId="28" fillId="0" borderId="72" xfId="0" applyFont="1" applyBorder="1" applyAlignment="1" applyProtection="1">
      <alignment wrapText="1"/>
      <protection locked="0"/>
    </xf>
    <xf numFmtId="0" fontId="28" fillId="0" borderId="50" xfId="0" applyFont="1" applyBorder="1" applyProtection="1">
      <protection locked="0"/>
    </xf>
    <xf numFmtId="0" fontId="28" fillId="0" borderId="51" xfId="0" applyFont="1" applyBorder="1" applyProtection="1">
      <protection locked="0"/>
    </xf>
    <xf numFmtId="0" fontId="25" fillId="0" borderId="50" xfId="0" applyFont="1" applyBorder="1" applyAlignment="1" applyProtection="1">
      <alignment vertical="center"/>
      <protection locked="0"/>
    </xf>
    <xf numFmtId="3" fontId="25" fillId="0" borderId="20" xfId="0" applyNumberFormat="1" applyFont="1" applyBorder="1" applyAlignment="1" applyProtection="1">
      <alignment vertical="center"/>
      <protection locked="0"/>
    </xf>
    <xf numFmtId="3" fontId="25" fillId="0" borderId="22" xfId="0" applyNumberFormat="1" applyFont="1" applyBorder="1" applyAlignment="1" applyProtection="1">
      <alignment vertical="center"/>
      <protection locked="0"/>
    </xf>
    <xf numFmtId="0" fontId="25" fillId="0" borderId="20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vertical="center"/>
      <protection locked="0"/>
    </xf>
    <xf numFmtId="0" fontId="25" fillId="0" borderId="88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vertical="center"/>
      <protection locked="0"/>
    </xf>
    <xf numFmtId="0" fontId="25" fillId="0" borderId="11" xfId="0" applyFont="1" applyBorder="1" applyAlignment="1" applyProtection="1">
      <alignment vertical="center"/>
      <protection locked="0"/>
    </xf>
    <xf numFmtId="14" fontId="25" fillId="0" borderId="28" xfId="0" applyNumberFormat="1" applyFont="1" applyBorder="1" applyAlignment="1" applyProtection="1">
      <alignment wrapText="1"/>
      <protection locked="0"/>
    </xf>
    <xf numFmtId="14" fontId="25" fillId="0" borderId="3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35" fillId="0" borderId="14" xfId="0" applyFont="1" applyBorder="1" applyAlignment="1" applyProtection="1">
      <alignment wrapText="1"/>
      <protection locked="0"/>
    </xf>
    <xf numFmtId="3" fontId="35" fillId="0" borderId="1" xfId="0" applyNumberFormat="1" applyFont="1" applyBorder="1" applyProtection="1">
      <protection locked="0"/>
    </xf>
    <xf numFmtId="3" fontId="35" fillId="0" borderId="3" xfId="0" applyNumberFormat="1" applyFont="1" applyBorder="1" applyProtection="1">
      <protection locked="0"/>
    </xf>
    <xf numFmtId="17" fontId="35" fillId="0" borderId="3" xfId="0" applyNumberFormat="1" applyFont="1" applyBorder="1" applyProtection="1">
      <protection locked="0"/>
    </xf>
    <xf numFmtId="0" fontId="35" fillId="0" borderId="13" xfId="0" applyFont="1" applyBorder="1" applyAlignment="1" applyProtection="1">
      <alignment wrapText="1"/>
      <protection locked="0"/>
    </xf>
    <xf numFmtId="3" fontId="35" fillId="0" borderId="4" xfId="0" applyNumberFormat="1" applyFont="1" applyBorder="1" applyProtection="1">
      <protection locked="0"/>
    </xf>
    <xf numFmtId="3" fontId="35" fillId="0" borderId="35" xfId="0" applyNumberFormat="1" applyFont="1" applyBorder="1" applyProtection="1">
      <protection locked="0"/>
    </xf>
    <xf numFmtId="3" fontId="35" fillId="0" borderId="36" xfId="0" applyNumberFormat="1" applyFont="1" applyBorder="1" applyProtection="1">
      <protection locked="0"/>
    </xf>
    <xf numFmtId="0" fontId="35" fillId="0" borderId="35" xfId="0" applyFont="1" applyBorder="1" applyProtection="1">
      <protection locked="0"/>
    </xf>
    <xf numFmtId="0" fontId="35" fillId="0" borderId="52" xfId="0" applyFont="1" applyBorder="1" applyProtection="1">
      <protection locked="0"/>
    </xf>
    <xf numFmtId="0" fontId="35" fillId="0" borderId="1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20" xfId="0" applyFont="1" applyBorder="1" applyProtection="1">
      <protection locked="0"/>
    </xf>
    <xf numFmtId="0" fontId="35" fillId="0" borderId="22" xfId="0" applyFont="1" applyBorder="1" applyProtection="1">
      <protection locked="0"/>
    </xf>
    <xf numFmtId="0" fontId="35" fillId="0" borderId="36" xfId="0" applyFont="1" applyBorder="1" applyProtection="1">
      <protection locked="0"/>
    </xf>
    <xf numFmtId="0" fontId="35" fillId="0" borderId="31" xfId="0" applyFont="1" applyBorder="1" applyAlignment="1" applyProtection="1">
      <alignment wrapText="1"/>
      <protection locked="0"/>
    </xf>
    <xf numFmtId="0" fontId="35" fillId="0" borderId="23" xfId="0" applyFont="1" applyBorder="1" applyAlignment="1" applyProtection="1">
      <alignment wrapText="1"/>
      <protection locked="0"/>
    </xf>
    <xf numFmtId="0" fontId="35" fillId="0" borderId="25" xfId="0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35" fillId="0" borderId="2" xfId="0" applyFont="1" applyBorder="1" applyAlignment="1" applyProtection="1">
      <alignment wrapText="1"/>
      <protection locked="0"/>
    </xf>
    <xf numFmtId="0" fontId="35" fillId="0" borderId="3" xfId="0" applyFont="1" applyBorder="1" applyAlignment="1" applyProtection="1">
      <alignment wrapText="1"/>
      <protection locked="0"/>
    </xf>
    <xf numFmtId="0" fontId="35" fillId="6" borderId="13" xfId="0" applyFont="1" applyFill="1" applyBorder="1" applyAlignment="1" applyProtection="1">
      <alignment wrapText="1"/>
      <protection locked="0"/>
    </xf>
    <xf numFmtId="0" fontId="35" fillId="0" borderId="20" xfId="0" applyFont="1" applyBorder="1" applyAlignment="1" applyProtection="1">
      <alignment wrapText="1"/>
      <protection locked="0"/>
    </xf>
    <xf numFmtId="0" fontId="35" fillId="0" borderId="21" xfId="0" applyFont="1" applyBorder="1" applyAlignment="1" applyProtection="1">
      <alignment wrapText="1"/>
      <protection locked="0"/>
    </xf>
    <xf numFmtId="0" fontId="35" fillId="0" borderId="22" xfId="0" applyFont="1" applyBorder="1" applyAlignment="1" applyProtection="1">
      <alignment wrapText="1"/>
      <protection locked="0"/>
    </xf>
    <xf numFmtId="17" fontId="35" fillId="0" borderId="1" xfId="0" applyNumberFormat="1" applyFont="1" applyBorder="1" applyProtection="1">
      <protection locked="0"/>
    </xf>
    <xf numFmtId="0" fontId="35" fillId="0" borderId="13" xfId="0" applyFont="1" applyBorder="1" applyAlignment="1" applyProtection="1">
      <alignment horizontal="center"/>
      <protection locked="0"/>
    </xf>
    <xf numFmtId="0" fontId="35" fillId="0" borderId="13" xfId="0" applyFont="1" applyBorder="1" applyProtection="1">
      <protection locked="0"/>
    </xf>
    <xf numFmtId="3" fontId="35" fillId="0" borderId="23" xfId="0" applyNumberFormat="1" applyFont="1" applyBorder="1" applyProtection="1">
      <protection locked="0"/>
    </xf>
    <xf numFmtId="3" fontId="35" fillId="0" borderId="25" xfId="0" applyNumberFormat="1" applyFont="1" applyBorder="1" applyProtection="1">
      <protection locked="0"/>
    </xf>
    <xf numFmtId="0" fontId="35" fillId="0" borderId="2" xfId="0" applyFont="1" applyBorder="1" applyProtection="1">
      <protection locked="0"/>
    </xf>
    <xf numFmtId="0" fontId="35" fillId="6" borderId="13" xfId="0" applyFont="1" applyFill="1" applyBorder="1" applyProtection="1">
      <protection locked="0"/>
    </xf>
    <xf numFmtId="0" fontId="35" fillId="0" borderId="14" xfId="0" applyFont="1" applyBorder="1" applyAlignment="1" applyProtection="1">
      <alignment horizontal="center"/>
      <protection locked="0"/>
    </xf>
    <xf numFmtId="0" fontId="35" fillId="0" borderId="11" xfId="0" applyFont="1" applyBorder="1" applyProtection="1">
      <protection locked="0"/>
    </xf>
    <xf numFmtId="0" fontId="35" fillId="0" borderId="54" xfId="0" applyFont="1" applyBorder="1" applyAlignment="1" applyProtection="1">
      <alignment horizontal="center"/>
      <protection locked="0"/>
    </xf>
    <xf numFmtId="0" fontId="35" fillId="0" borderId="54" xfId="0" applyFont="1" applyBorder="1" applyProtection="1">
      <protection locked="0"/>
    </xf>
    <xf numFmtId="3" fontId="35" fillId="0" borderId="37" xfId="0" applyNumberFormat="1" applyFont="1" applyBorder="1" applyProtection="1">
      <protection locked="0"/>
    </xf>
    <xf numFmtId="3" fontId="35" fillId="0" borderId="38" xfId="0" applyNumberFormat="1" applyFont="1" applyBorder="1" applyProtection="1">
      <protection locked="0"/>
    </xf>
    <xf numFmtId="0" fontId="35" fillId="0" borderId="37" xfId="0" applyFont="1" applyBorder="1" applyProtection="1">
      <protection locked="0"/>
    </xf>
    <xf numFmtId="0" fontId="35" fillId="0" borderId="38" xfId="0" applyFont="1" applyBorder="1" applyProtection="1">
      <protection locked="0"/>
    </xf>
    <xf numFmtId="0" fontId="35" fillId="0" borderId="54" xfId="0" applyFont="1" applyBorder="1" applyAlignment="1" applyProtection="1">
      <alignment wrapText="1"/>
      <protection locked="0"/>
    </xf>
    <xf numFmtId="0" fontId="35" fillId="0" borderId="23" xfId="0" applyFont="1" applyBorder="1" applyAlignment="1" applyProtection="1">
      <alignment vertical="center" wrapText="1"/>
      <protection locked="0"/>
    </xf>
    <xf numFmtId="3" fontId="36" fillId="0" borderId="84" xfId="0" applyNumberFormat="1" applyFont="1" applyBorder="1" applyProtection="1">
      <protection locked="0"/>
    </xf>
    <xf numFmtId="3" fontId="36" fillId="0" borderId="86" xfId="0" applyNumberFormat="1" applyFont="1" applyBorder="1" applyProtection="1">
      <protection locked="0"/>
    </xf>
    <xf numFmtId="3" fontId="36" fillId="0" borderId="61" xfId="0" applyNumberFormat="1" applyFont="1" applyBorder="1" applyProtection="1">
      <protection locked="0"/>
    </xf>
    <xf numFmtId="3" fontId="36" fillId="0" borderId="63" xfId="0" applyNumberFormat="1" applyFont="1" applyBorder="1" applyProtection="1">
      <protection locked="0"/>
    </xf>
    <xf numFmtId="3" fontId="36" fillId="0" borderId="64" xfId="0" applyNumberFormat="1" applyFont="1" applyBorder="1" applyProtection="1">
      <protection locked="0"/>
    </xf>
    <xf numFmtId="3" fontId="36" fillId="0" borderId="69" xfId="0" applyNumberFormat="1" applyFont="1" applyBorder="1" applyProtection="1">
      <protection locked="0"/>
    </xf>
    <xf numFmtId="0" fontId="35" fillId="0" borderId="13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35" fillId="2" borderId="13" xfId="0" applyFont="1" applyFill="1" applyBorder="1" applyProtection="1"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24" xfId="0" applyFont="1" applyBorder="1" applyAlignment="1" applyProtection="1">
      <alignment wrapText="1"/>
      <protection locked="0"/>
    </xf>
    <xf numFmtId="0" fontId="35" fillId="0" borderId="24" xfId="0" applyFont="1" applyBorder="1" applyProtection="1">
      <protection locked="0"/>
    </xf>
    <xf numFmtId="0" fontId="35" fillId="0" borderId="31" xfId="0" applyFont="1" applyBorder="1" applyProtection="1">
      <protection locked="0"/>
    </xf>
    <xf numFmtId="0" fontId="35" fillId="2" borderId="31" xfId="0" applyFont="1" applyFill="1" applyBorder="1" applyAlignment="1" applyProtection="1">
      <alignment wrapText="1"/>
      <protection locked="0"/>
    </xf>
    <xf numFmtId="0" fontId="35" fillId="0" borderId="13" xfId="0" applyFont="1" applyBorder="1" applyAlignment="1" applyProtection="1">
      <alignment vertical="top"/>
      <protection locked="0"/>
    </xf>
    <xf numFmtId="0" fontId="35" fillId="0" borderId="1" xfId="0" applyFont="1" applyBorder="1" applyAlignment="1" applyProtection="1">
      <alignment vertical="top"/>
      <protection locked="0"/>
    </xf>
    <xf numFmtId="0" fontId="35" fillId="0" borderId="3" xfId="0" applyFont="1" applyBorder="1" applyAlignment="1" applyProtection="1">
      <alignment vertical="top"/>
      <protection locked="0"/>
    </xf>
    <xf numFmtId="0" fontId="35" fillId="0" borderId="11" xfId="0" applyFont="1" applyBorder="1" applyAlignment="1" applyProtection="1">
      <alignment horizontal="center"/>
      <protection locked="0"/>
    </xf>
    <xf numFmtId="3" fontId="35" fillId="0" borderId="1" xfId="0" applyNumberFormat="1" applyFont="1" applyBorder="1" applyAlignment="1" applyProtection="1">
      <alignment wrapText="1"/>
      <protection locked="0"/>
    </xf>
    <xf numFmtId="3" fontId="35" fillId="0" borderId="3" xfId="0" applyNumberFormat="1" applyFont="1" applyBorder="1" applyAlignment="1" applyProtection="1">
      <alignment wrapText="1"/>
      <protection locked="0"/>
    </xf>
    <xf numFmtId="0" fontId="35" fillId="0" borderId="0" xfId="0" applyFont="1" applyProtection="1">
      <protection locked="0"/>
    </xf>
    <xf numFmtId="3" fontId="35" fillId="0" borderId="23" xfId="0" applyNumberFormat="1" applyFont="1" applyBorder="1" applyAlignment="1" applyProtection="1">
      <alignment wrapText="1"/>
      <protection locked="0"/>
    </xf>
    <xf numFmtId="3" fontId="35" fillId="0" borderId="25" xfId="0" applyNumberFormat="1" applyFont="1" applyBorder="1" applyAlignment="1" applyProtection="1">
      <alignment wrapText="1"/>
      <protection locked="0"/>
    </xf>
    <xf numFmtId="0" fontId="35" fillId="0" borderId="4" xfId="0" applyFont="1" applyBorder="1" applyProtection="1">
      <protection locked="0"/>
    </xf>
    <xf numFmtId="0" fontId="35" fillId="0" borderId="5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35" fillId="0" borderId="14" xfId="0" applyFont="1" applyBorder="1" applyProtection="1">
      <protection locked="0"/>
    </xf>
    <xf numFmtId="17" fontId="35" fillId="0" borderId="23" xfId="0" applyNumberFormat="1" applyFont="1" applyBorder="1" applyProtection="1">
      <protection locked="0"/>
    </xf>
    <xf numFmtId="17" fontId="35" fillId="0" borderId="25" xfId="0" applyNumberFormat="1" applyFont="1" applyBorder="1" applyProtection="1">
      <protection locked="0"/>
    </xf>
    <xf numFmtId="0" fontId="35" fillId="0" borderId="23" xfId="0" applyFont="1" applyBorder="1" applyProtection="1">
      <protection locked="0"/>
    </xf>
    <xf numFmtId="0" fontId="35" fillId="0" borderId="25" xfId="0" applyFont="1" applyBorder="1" applyProtection="1">
      <protection locked="0"/>
    </xf>
    <xf numFmtId="0" fontId="35" fillId="0" borderId="41" xfId="0" applyFont="1" applyBorder="1" applyProtection="1">
      <protection locked="0"/>
    </xf>
    <xf numFmtId="14" fontId="27" fillId="0" borderId="1" xfId="0" applyNumberFormat="1" applyFont="1" applyBorder="1" applyProtection="1">
      <protection locked="0"/>
    </xf>
    <xf numFmtId="14" fontId="27" fillId="0" borderId="3" xfId="0" applyNumberFormat="1" applyFont="1" applyBorder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5" xfId="0" applyNumberFormat="1" applyFont="1" applyBorder="1" applyProtection="1">
      <protection locked="0"/>
    </xf>
    <xf numFmtId="3" fontId="27" fillId="0" borderId="36" xfId="0" applyNumberFormat="1" applyFont="1" applyBorder="1" applyProtection="1">
      <protection locked="0"/>
    </xf>
    <xf numFmtId="17" fontId="27" fillId="0" borderId="35" xfId="0" applyNumberFormat="1" applyFont="1" applyBorder="1" applyProtection="1">
      <protection locked="0"/>
    </xf>
    <xf numFmtId="17" fontId="27" fillId="0" borderId="36" xfId="0" applyNumberFormat="1" applyFont="1" applyBorder="1" applyProtection="1">
      <protection locked="0"/>
    </xf>
    <xf numFmtId="0" fontId="27" fillId="0" borderId="36" xfId="0" applyFont="1" applyBorder="1" applyProtection="1">
      <protection locked="0"/>
    </xf>
    <xf numFmtId="17" fontId="27" fillId="0" borderId="1" xfId="0" applyNumberFormat="1" applyFont="1" applyBorder="1" applyProtection="1"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14" xfId="0" applyFont="1" applyBorder="1" applyProtection="1">
      <protection locked="0"/>
    </xf>
    <xf numFmtId="3" fontId="27" fillId="0" borderId="4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6" xfId="0" applyFont="1" applyBorder="1" applyAlignment="1" applyProtection="1">
      <alignment horizontal="center"/>
      <protection locked="0"/>
    </xf>
    <xf numFmtId="0" fontId="27" fillId="0" borderId="16" xfId="0" applyFont="1" applyBorder="1" applyAlignment="1" applyProtection="1">
      <alignment wrapText="1"/>
      <protection locked="0"/>
    </xf>
    <xf numFmtId="0" fontId="27" fillId="0" borderId="16" xfId="0" applyFont="1" applyBorder="1" applyProtection="1">
      <protection locked="0"/>
    </xf>
    <xf numFmtId="3" fontId="27" fillId="0" borderId="89" xfId="0" applyNumberFormat="1" applyFont="1" applyBorder="1" applyProtection="1">
      <protection locked="0"/>
    </xf>
    <xf numFmtId="3" fontId="27" fillId="0" borderId="33" xfId="0" applyNumberFormat="1" applyFont="1" applyBorder="1" applyProtection="1">
      <protection locked="0"/>
    </xf>
    <xf numFmtId="0" fontId="27" fillId="0" borderId="89" xfId="0" applyFont="1" applyBorder="1" applyProtection="1">
      <protection locked="0"/>
    </xf>
    <xf numFmtId="0" fontId="27" fillId="0" borderId="82" xfId="0" applyFont="1" applyBorder="1" applyProtection="1"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82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8" xfId="0" applyFont="1" applyBorder="1" applyAlignment="1" applyProtection="1">
      <alignment wrapText="1"/>
      <protection locked="0"/>
    </xf>
    <xf numFmtId="3" fontId="27" fillId="0" borderId="37" xfId="0" applyNumberFormat="1" applyFont="1" applyBorder="1" applyProtection="1">
      <protection locked="0"/>
    </xf>
    <xf numFmtId="3" fontId="27" fillId="0" borderId="38" xfId="0" applyNumberFormat="1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7" fillId="0" borderId="54" xfId="0" applyFont="1" applyBorder="1" applyProtection="1">
      <protection locked="0"/>
    </xf>
    <xf numFmtId="0" fontId="27" fillId="0" borderId="21" xfId="0" applyFont="1" applyBorder="1" applyAlignment="1" applyProtection="1">
      <alignment wrapText="1"/>
      <protection locked="0"/>
    </xf>
    <xf numFmtId="0" fontId="27" fillId="0" borderId="11" xfId="0" applyFont="1" applyBorder="1" applyAlignment="1" applyProtection="1">
      <alignment wrapText="1"/>
      <protection locked="0"/>
    </xf>
    <xf numFmtId="3" fontId="27" fillId="0" borderId="80" xfId="0" applyNumberFormat="1" applyFont="1" applyBorder="1" applyProtection="1">
      <protection locked="0"/>
    </xf>
    <xf numFmtId="3" fontId="27" fillId="0" borderId="81" xfId="0" applyNumberFormat="1" applyFont="1" applyBorder="1" applyProtection="1">
      <protection locked="0"/>
    </xf>
    <xf numFmtId="0" fontId="27" fillId="0" borderId="20" xfId="0" applyFont="1" applyBorder="1" applyProtection="1">
      <protection locked="0"/>
    </xf>
    <xf numFmtId="0" fontId="27" fillId="0" borderId="81" xfId="0" applyFont="1" applyBorder="1" applyProtection="1"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wrapText="1"/>
      <protection locked="0"/>
    </xf>
    <xf numFmtId="17" fontId="27" fillId="0" borderId="3" xfId="0" applyNumberFormat="1" applyFont="1" applyBorder="1" applyProtection="1">
      <protection locked="0"/>
    </xf>
    <xf numFmtId="0" fontId="27" fillId="0" borderId="52" xfId="0" applyFont="1" applyBorder="1" applyProtection="1">
      <protection locked="0"/>
    </xf>
    <xf numFmtId="49" fontId="27" fillId="0" borderId="2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Protection="1">
      <protection locked="0"/>
    </xf>
    <xf numFmtId="49" fontId="27" fillId="0" borderId="3" xfId="0" applyNumberFormat="1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49" fontId="27" fillId="0" borderId="24" xfId="0" applyNumberFormat="1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49" fontId="27" fillId="0" borderId="23" xfId="0" applyNumberFormat="1" applyFont="1" applyBorder="1" applyProtection="1">
      <protection locked="0"/>
    </xf>
    <xf numFmtId="49" fontId="27" fillId="0" borderId="25" xfId="0" applyNumberFormat="1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28" xfId="0" applyFont="1" applyBorder="1" applyAlignment="1" applyProtection="1">
      <alignment wrapText="1"/>
      <protection locked="0"/>
    </xf>
    <xf numFmtId="3" fontId="27" fillId="0" borderId="29" xfId="0" applyNumberFormat="1" applyFont="1" applyBorder="1" applyAlignment="1" applyProtection="1">
      <alignment wrapText="1"/>
      <protection locked="0"/>
    </xf>
    <xf numFmtId="17" fontId="27" fillId="0" borderId="35" xfId="0" applyNumberFormat="1" applyFont="1" applyBorder="1" applyAlignment="1" applyProtection="1">
      <alignment wrapText="1"/>
      <protection locked="0"/>
    </xf>
    <xf numFmtId="17" fontId="27" fillId="0" borderId="29" xfId="0" applyNumberFormat="1" applyFont="1" applyBorder="1" applyAlignment="1" applyProtection="1">
      <alignment wrapText="1"/>
      <protection locked="0"/>
    </xf>
    <xf numFmtId="0" fontId="27" fillId="0" borderId="29" xfId="0" applyFont="1" applyBorder="1" applyAlignment="1" applyProtection="1">
      <alignment wrapText="1"/>
      <protection locked="0"/>
    </xf>
    <xf numFmtId="0" fontId="27" fillId="0" borderId="20" xfId="0" applyFont="1" applyBorder="1" applyAlignment="1" applyProtection="1">
      <alignment wrapText="1"/>
      <protection locked="0"/>
    </xf>
    <xf numFmtId="49" fontId="27" fillId="0" borderId="21" xfId="0" applyNumberFormat="1" applyFont="1" applyBorder="1" applyAlignment="1" applyProtection="1">
      <alignment wrapText="1"/>
      <protection locked="0"/>
    </xf>
    <xf numFmtId="0" fontId="27" fillId="0" borderId="11" xfId="0" applyFont="1" applyBorder="1" applyProtection="1">
      <protection locked="0"/>
    </xf>
    <xf numFmtId="3" fontId="27" fillId="0" borderId="20" xfId="0" applyNumberFormat="1" applyFont="1" applyBorder="1" applyProtection="1">
      <protection locked="0"/>
    </xf>
    <xf numFmtId="3" fontId="27" fillId="0" borderId="22" xfId="0" applyNumberFormat="1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73" xfId="0" applyFont="1" applyBorder="1" applyProtection="1"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43" xfId="0" applyNumberFormat="1" applyFont="1" applyBorder="1" applyAlignment="1" applyProtection="1">
      <alignment wrapText="1"/>
      <protection locked="0"/>
    </xf>
    <xf numFmtId="0" fontId="27" fillId="0" borderId="35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14" fontId="35" fillId="0" borderId="1" xfId="0" applyNumberFormat="1" applyFont="1" applyBorder="1" applyProtection="1">
      <protection locked="0"/>
    </xf>
    <xf numFmtId="14" fontId="35" fillId="0" borderId="3" xfId="0" applyNumberFormat="1" applyFont="1" applyBorder="1" applyProtection="1">
      <protection locked="0"/>
    </xf>
    <xf numFmtId="0" fontId="35" fillId="0" borderId="1" xfId="0" applyFont="1" applyBorder="1" applyAlignment="1" applyProtection="1">
      <alignment horizontal="center" wrapText="1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49" fontId="35" fillId="0" borderId="2" xfId="0" applyNumberFormat="1" applyFont="1" applyBorder="1" applyAlignment="1" applyProtection="1">
      <alignment wrapText="1"/>
      <protection locked="0"/>
    </xf>
    <xf numFmtId="3" fontId="35" fillId="0" borderId="13" xfId="0" applyNumberFormat="1" applyFont="1" applyBorder="1" applyProtection="1">
      <protection locked="0"/>
    </xf>
    <xf numFmtId="3" fontId="35" fillId="0" borderId="52" xfId="0" applyNumberFormat="1" applyFont="1" applyBorder="1" applyProtection="1">
      <protection locked="0"/>
    </xf>
    <xf numFmtId="0" fontId="35" fillId="0" borderId="43" xfId="0" applyFont="1" applyBorder="1" applyProtection="1">
      <protection locked="0"/>
    </xf>
    <xf numFmtId="0" fontId="35" fillId="0" borderId="52" xfId="0" applyFont="1" applyBorder="1" applyAlignment="1" applyProtection="1">
      <alignment wrapText="1"/>
      <protection locked="0"/>
    </xf>
    <xf numFmtId="0" fontId="35" fillId="0" borderId="28" xfId="0" applyFont="1" applyBorder="1" applyProtection="1">
      <protection locked="0"/>
    </xf>
    <xf numFmtId="0" fontId="35" fillId="0" borderId="10" xfId="0" applyFont="1" applyBorder="1" applyProtection="1">
      <protection locked="0"/>
    </xf>
    <xf numFmtId="0" fontId="35" fillId="0" borderId="29" xfId="0" applyFont="1" applyBorder="1" applyProtection="1">
      <protection locked="0"/>
    </xf>
    <xf numFmtId="3" fontId="35" fillId="0" borderId="11" xfId="0" applyNumberFormat="1" applyFont="1" applyBorder="1" applyProtection="1">
      <protection locked="0"/>
    </xf>
    <xf numFmtId="0" fontId="35" fillId="0" borderId="91" xfId="0" applyFont="1" applyBorder="1" applyProtection="1"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5" fillId="0" borderId="35" xfId="0" applyFont="1" applyBorder="1" applyAlignment="1" applyProtection="1">
      <alignment wrapText="1"/>
      <protection locked="0"/>
    </xf>
    <xf numFmtId="0" fontId="35" fillId="0" borderId="24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center" wrapText="1"/>
      <protection locked="0"/>
    </xf>
    <xf numFmtId="0" fontId="35" fillId="0" borderId="37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wrapText="1"/>
      <protection locked="0"/>
    </xf>
    <xf numFmtId="49" fontId="35" fillId="0" borderId="53" xfId="0" applyNumberFormat="1" applyFont="1" applyBorder="1" applyAlignment="1" applyProtection="1">
      <alignment wrapText="1"/>
      <protection locked="0"/>
    </xf>
    <xf numFmtId="0" fontId="35" fillId="0" borderId="38" xfId="0" applyFont="1" applyBorder="1" applyAlignment="1" applyProtection="1">
      <alignment wrapText="1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49" fontId="35" fillId="0" borderId="21" xfId="0" applyNumberFormat="1" applyFont="1" applyBorder="1" applyAlignment="1" applyProtection="1">
      <alignment wrapText="1"/>
      <protection locked="0"/>
    </xf>
    <xf numFmtId="0" fontId="35" fillId="0" borderId="14" xfId="0" applyFont="1" applyBorder="1" applyAlignment="1" applyProtection="1">
      <alignment wrapText="1" shrinkToFit="1"/>
      <protection locked="0"/>
    </xf>
    <xf numFmtId="0" fontId="35" fillId="0" borderId="4" xfId="0" applyFont="1" applyBorder="1" applyAlignment="1" applyProtection="1">
      <alignment wrapText="1" shrinkToFit="1"/>
      <protection locked="0"/>
    </xf>
    <xf numFmtId="0" fontId="27" fillId="6" borderId="13" xfId="0" applyFont="1" applyFill="1" applyBorder="1" applyProtection="1">
      <protection locked="0"/>
    </xf>
    <xf numFmtId="0" fontId="27" fillId="6" borderId="11" xfId="0" applyFont="1" applyFill="1" applyBorder="1" applyProtection="1">
      <protection locked="0"/>
    </xf>
    <xf numFmtId="0" fontId="27" fillId="0" borderId="54" xfId="0" applyFont="1" applyBorder="1" applyAlignment="1" applyProtection="1">
      <alignment horizontal="center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Protection="1">
      <protection locked="0"/>
    </xf>
    <xf numFmtId="0" fontId="37" fillId="0" borderId="0" xfId="0" applyFont="1" applyProtection="1">
      <protection locked="0"/>
    </xf>
    <xf numFmtId="17" fontId="27" fillId="0" borderId="37" xfId="0" applyNumberFormat="1" applyFont="1" applyBorder="1" applyProtection="1">
      <protection locked="0"/>
    </xf>
    <xf numFmtId="17" fontId="27" fillId="0" borderId="38" xfId="0" applyNumberFormat="1" applyFont="1" applyBorder="1" applyProtection="1"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vertical="center" wrapText="1"/>
      <protection locked="0"/>
    </xf>
    <xf numFmtId="0" fontId="27" fillId="2" borderId="13" xfId="0" applyFont="1" applyFill="1" applyBorder="1" applyAlignment="1" applyProtection="1">
      <alignment vertical="center" wrapText="1"/>
      <protection locked="0"/>
    </xf>
    <xf numFmtId="3" fontId="27" fillId="0" borderId="1" xfId="0" applyNumberFormat="1" applyFont="1" applyBorder="1" applyAlignment="1" applyProtection="1">
      <alignment vertical="center" wrapText="1"/>
      <protection locked="0"/>
    </xf>
    <xf numFmtId="3" fontId="27" fillId="0" borderId="3" xfId="0" applyNumberFormat="1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7" fillId="0" borderId="37" xfId="0" applyFont="1" applyBorder="1" applyAlignment="1" applyProtection="1">
      <alignment vertical="center" wrapText="1"/>
      <protection locked="0"/>
    </xf>
    <xf numFmtId="0" fontId="27" fillId="0" borderId="53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 wrapText="1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27" fillId="2" borderId="31" xfId="0" applyFont="1" applyFill="1" applyBorder="1" applyAlignment="1" applyProtection="1">
      <alignment vertical="center" wrapText="1"/>
      <protection locked="0"/>
    </xf>
    <xf numFmtId="3" fontId="27" fillId="0" borderId="23" xfId="0" applyNumberFormat="1" applyFont="1" applyBorder="1" applyAlignment="1" applyProtection="1">
      <alignment vertical="center" wrapText="1"/>
      <protection locked="0"/>
    </xf>
    <xf numFmtId="3" fontId="27" fillId="0" borderId="25" xfId="0" applyNumberFormat="1" applyFont="1" applyBorder="1" applyAlignment="1" applyProtection="1">
      <alignment vertical="center" wrapText="1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vertical="center" wrapText="1"/>
      <protection locked="0"/>
    </xf>
    <xf numFmtId="0" fontId="27" fillId="0" borderId="20" xfId="0" applyFont="1" applyBorder="1" applyAlignment="1" applyProtection="1">
      <alignment vertical="center" wrapText="1"/>
      <protection locked="0"/>
    </xf>
    <xf numFmtId="0" fontId="27" fillId="0" borderId="21" xfId="0" applyFont="1" applyBorder="1" applyAlignment="1" applyProtection="1">
      <alignment vertical="center" wrapText="1"/>
      <protection locked="0"/>
    </xf>
    <xf numFmtId="0" fontId="27" fillId="0" borderId="22" xfId="0" applyFont="1" applyBorder="1" applyAlignment="1" applyProtection="1">
      <alignment vertical="center" wrapText="1"/>
      <protection locked="0"/>
    </xf>
    <xf numFmtId="3" fontId="27" fillId="0" borderId="20" xfId="0" applyNumberFormat="1" applyFont="1" applyBorder="1" applyAlignment="1" applyProtection="1">
      <alignment vertical="center" wrapText="1"/>
      <protection locked="0"/>
    </xf>
    <xf numFmtId="3" fontId="27" fillId="0" borderId="22" xfId="0" applyNumberFormat="1" applyFont="1" applyBorder="1" applyAlignment="1" applyProtection="1">
      <alignment vertical="center" wrapText="1"/>
      <protection locked="0"/>
    </xf>
    <xf numFmtId="0" fontId="38" fillId="0" borderId="83" xfId="0" applyFont="1" applyBorder="1" applyAlignment="1" applyProtection="1">
      <alignment horizontal="center"/>
      <protection locked="0"/>
    </xf>
    <xf numFmtId="0" fontId="38" fillId="0" borderId="84" xfId="0" applyFont="1" applyBorder="1" applyAlignment="1" applyProtection="1">
      <alignment wrapText="1"/>
      <protection locked="0"/>
    </xf>
    <xf numFmtId="0" fontId="38" fillId="0" borderId="85" xfId="0" applyFont="1" applyBorder="1" applyAlignment="1" applyProtection="1">
      <alignment wrapText="1"/>
      <protection locked="0"/>
    </xf>
    <xf numFmtId="49" fontId="38" fillId="0" borderId="85" xfId="0" applyNumberFormat="1" applyFont="1" applyBorder="1" applyProtection="1">
      <protection locked="0"/>
    </xf>
    <xf numFmtId="0" fontId="38" fillId="0" borderId="85" xfId="0" applyFont="1" applyBorder="1" applyProtection="1">
      <protection locked="0"/>
    </xf>
    <xf numFmtId="0" fontId="38" fillId="0" borderId="86" xfId="0" applyFont="1" applyBorder="1" applyProtection="1">
      <protection locked="0"/>
    </xf>
    <xf numFmtId="0" fontId="38" fillId="0" borderId="83" xfId="0" applyFont="1" applyBorder="1" applyProtection="1">
      <protection locked="0"/>
    </xf>
    <xf numFmtId="0" fontId="38" fillId="7" borderId="83" xfId="0" applyFont="1" applyFill="1" applyBorder="1" applyProtection="1">
      <protection locked="0"/>
    </xf>
    <xf numFmtId="3" fontId="38" fillId="0" borderId="84" xfId="0" applyNumberFormat="1" applyFont="1" applyBorder="1" applyProtection="1">
      <protection locked="0"/>
    </xf>
    <xf numFmtId="3" fontId="38" fillId="0" borderId="86" xfId="0" applyNumberFormat="1" applyFont="1" applyBorder="1" applyProtection="1">
      <protection locked="0"/>
    </xf>
    <xf numFmtId="0" fontId="38" fillId="0" borderId="84" xfId="0" applyFont="1" applyBorder="1" applyProtection="1">
      <protection locked="0"/>
    </xf>
    <xf numFmtId="0" fontId="39" fillId="0" borderId="0" xfId="0" applyFont="1" applyProtection="1">
      <protection locked="0"/>
    </xf>
    <xf numFmtId="0" fontId="38" fillId="0" borderId="60" xfId="0" applyFont="1" applyBorder="1" applyAlignment="1" applyProtection="1">
      <alignment horizontal="center"/>
      <protection locked="0"/>
    </xf>
    <xf numFmtId="0" fontId="38" fillId="0" borderId="62" xfId="0" applyFont="1" applyBorder="1" applyAlignment="1" applyProtection="1">
      <alignment wrapText="1"/>
      <protection locked="0"/>
    </xf>
    <xf numFmtId="49" fontId="38" fillId="0" borderId="62" xfId="0" applyNumberFormat="1" applyFont="1" applyBorder="1" applyProtection="1">
      <protection locked="0"/>
    </xf>
    <xf numFmtId="0" fontId="38" fillId="0" borderId="62" xfId="0" applyFont="1" applyBorder="1" applyProtection="1">
      <protection locked="0"/>
    </xf>
    <xf numFmtId="0" fontId="38" fillId="0" borderId="63" xfId="0" applyFont="1" applyBorder="1" applyProtection="1">
      <protection locked="0"/>
    </xf>
    <xf numFmtId="0" fontId="38" fillId="0" borderId="60" xfId="0" applyFont="1" applyBorder="1" applyProtection="1">
      <protection locked="0"/>
    </xf>
    <xf numFmtId="0" fontId="38" fillId="7" borderId="59" xfId="0" applyFont="1" applyFill="1" applyBorder="1" applyProtection="1">
      <protection locked="0"/>
    </xf>
    <xf numFmtId="3" fontId="38" fillId="0" borderId="61" xfId="0" applyNumberFormat="1" applyFont="1" applyBorder="1" applyProtection="1">
      <protection locked="0"/>
    </xf>
    <xf numFmtId="3" fontId="38" fillId="0" borderId="63" xfId="0" applyNumberFormat="1" applyFont="1" applyBorder="1" applyProtection="1">
      <protection locked="0"/>
    </xf>
    <xf numFmtId="0" fontId="38" fillId="0" borderId="61" xfId="0" applyFont="1" applyBorder="1" applyProtection="1">
      <protection locked="0"/>
    </xf>
    <xf numFmtId="0" fontId="38" fillId="0" borderId="65" xfId="0" applyFont="1" applyBorder="1" applyAlignment="1" applyProtection="1">
      <alignment wrapText="1"/>
      <protection locked="0"/>
    </xf>
    <xf numFmtId="49" fontId="38" fillId="0" borderId="65" xfId="0" applyNumberFormat="1" applyFont="1" applyBorder="1" applyProtection="1">
      <protection locked="0"/>
    </xf>
    <xf numFmtId="0" fontId="38" fillId="0" borderId="65" xfId="0" applyFont="1" applyBorder="1" applyProtection="1">
      <protection locked="0"/>
    </xf>
    <xf numFmtId="0" fontId="38" fillId="0" borderId="66" xfId="0" applyFont="1" applyBorder="1" applyProtection="1">
      <protection locked="0"/>
    </xf>
    <xf numFmtId="0" fontId="38" fillId="0" borderId="67" xfId="0" applyFont="1" applyBorder="1" applyProtection="1">
      <protection locked="0"/>
    </xf>
    <xf numFmtId="0" fontId="38" fillId="0" borderId="64" xfId="0" applyFont="1" applyBorder="1" applyProtection="1">
      <protection locked="0"/>
    </xf>
    <xf numFmtId="0" fontId="38" fillId="0" borderId="68" xfId="0" applyFont="1" applyBorder="1" applyAlignment="1" applyProtection="1">
      <alignment horizontal="center"/>
      <protection locked="0"/>
    </xf>
    <xf numFmtId="0" fontId="38" fillId="0" borderId="70" xfId="0" applyFont="1" applyBorder="1" applyAlignment="1" applyProtection="1">
      <alignment wrapText="1"/>
      <protection locked="0"/>
    </xf>
    <xf numFmtId="49" fontId="38" fillId="0" borderId="70" xfId="0" applyNumberFormat="1" applyFont="1" applyBorder="1" applyProtection="1">
      <protection locked="0"/>
    </xf>
    <xf numFmtId="0" fontId="38" fillId="0" borderId="70" xfId="0" applyFont="1" applyBorder="1" applyProtection="1">
      <protection locked="0"/>
    </xf>
    <xf numFmtId="0" fontId="38" fillId="0" borderId="71" xfId="0" applyFont="1" applyBorder="1" applyProtection="1">
      <protection locked="0"/>
    </xf>
    <xf numFmtId="0" fontId="38" fillId="0" borderId="68" xfId="0" applyFont="1" applyBorder="1" applyProtection="1">
      <protection locked="0"/>
    </xf>
    <xf numFmtId="3" fontId="38" fillId="0" borderId="69" xfId="0" applyNumberFormat="1" applyFont="1" applyBorder="1" applyProtection="1">
      <protection locked="0"/>
    </xf>
    <xf numFmtId="0" fontId="38" fillId="0" borderId="69" xfId="0" applyFont="1" applyBorder="1" applyProtection="1"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quotePrefix="1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right" vertical="center"/>
      <protection locked="0"/>
    </xf>
    <xf numFmtId="3" fontId="27" fillId="0" borderId="3" xfId="0" applyNumberFormat="1" applyFont="1" applyBorder="1" applyAlignment="1" applyProtection="1">
      <alignment horizontal="right" vertical="center"/>
      <protection locked="0"/>
    </xf>
    <xf numFmtId="17" fontId="27" fillId="0" borderId="1" xfId="0" quotePrefix="1" applyNumberFormat="1" applyFont="1" applyBorder="1" applyAlignment="1" applyProtection="1">
      <alignment horizontal="right" vertical="center"/>
      <protection locked="0"/>
    </xf>
    <xf numFmtId="0" fontId="27" fillId="0" borderId="3" xfId="0" quotePrefix="1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 wrapText="1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1" fontId="27" fillId="0" borderId="40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3" xfId="0" applyFont="1" applyBorder="1" applyAlignment="1" applyProtection="1">
      <alignment horizontal="left"/>
      <protection locked="0"/>
    </xf>
    <xf numFmtId="3" fontId="27" fillId="2" borderId="1" xfId="0" applyNumberFormat="1" applyFont="1" applyFill="1" applyBorder="1" applyProtection="1">
      <protection locked="0"/>
    </xf>
    <xf numFmtId="3" fontId="27" fillId="2" borderId="3" xfId="0" applyNumberFormat="1" applyFont="1" applyFill="1" applyBorder="1" applyProtection="1">
      <protection locked="0"/>
    </xf>
    <xf numFmtId="0" fontId="27" fillId="2" borderId="1" xfId="0" applyFont="1" applyFill="1" applyBorder="1" applyProtection="1">
      <protection locked="0"/>
    </xf>
    <xf numFmtId="0" fontId="27" fillId="2" borderId="3" xfId="0" applyFont="1" applyFill="1" applyBorder="1" applyProtection="1">
      <protection locked="0"/>
    </xf>
    <xf numFmtId="0" fontId="27" fillId="2" borderId="9" xfId="0" applyFont="1" applyFill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Alignment="1" applyProtection="1">
      <alignment horizontal="left"/>
      <protection locked="0"/>
    </xf>
    <xf numFmtId="0" fontId="27" fillId="0" borderId="31" xfId="0" applyFont="1" applyBorder="1" applyProtection="1">
      <protection locked="0"/>
    </xf>
    <xf numFmtId="0" fontId="27" fillId="2" borderId="31" xfId="0" applyFont="1" applyFill="1" applyBorder="1" applyProtection="1"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0" fontId="27" fillId="2" borderId="23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27" fillId="2" borderId="4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27" fillId="2" borderId="14" xfId="0" applyFont="1" applyFill="1" applyBorder="1" applyProtection="1">
      <protection locked="0"/>
    </xf>
    <xf numFmtId="3" fontId="27" fillId="2" borderId="4" xfId="0" applyNumberFormat="1" applyFont="1" applyFill="1" applyBorder="1" applyProtection="1">
      <protection locked="0"/>
    </xf>
    <xf numFmtId="3" fontId="27" fillId="2" borderId="6" xfId="0" applyNumberFormat="1" applyFont="1" applyFill="1" applyBorder="1" applyProtection="1">
      <protection locked="0"/>
    </xf>
    <xf numFmtId="0" fontId="27" fillId="2" borderId="4" xfId="0" applyFont="1" applyFill="1" applyBorder="1" applyProtection="1">
      <protection locked="0"/>
    </xf>
    <xf numFmtId="0" fontId="27" fillId="2" borderId="6" xfId="0" applyFont="1" applyFill="1" applyBorder="1" applyProtection="1">
      <protection locked="0"/>
    </xf>
    <xf numFmtId="0" fontId="27" fillId="2" borderId="42" xfId="0" applyFont="1" applyFill="1" applyBorder="1" applyProtection="1">
      <protection locked="0"/>
    </xf>
    <xf numFmtId="0" fontId="27" fillId="0" borderId="8" xfId="0" applyFont="1" applyBorder="1" applyProtection="1"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" xfId="0" applyNumberFormat="1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center" wrapText="1"/>
      <protection locked="0"/>
    </xf>
    <xf numFmtId="0" fontId="27" fillId="2" borderId="14" xfId="0" applyFont="1" applyFill="1" applyBorder="1" applyAlignment="1" applyProtection="1">
      <alignment wrapText="1"/>
      <protection locked="0"/>
    </xf>
    <xf numFmtId="3" fontId="27" fillId="0" borderId="4" xfId="0" applyNumberFormat="1" applyFont="1" applyBorder="1" applyAlignment="1" applyProtection="1">
      <alignment wrapText="1"/>
      <protection locked="0"/>
    </xf>
    <xf numFmtId="3" fontId="27" fillId="0" borderId="6" xfId="0" applyNumberFormat="1" applyFont="1" applyBorder="1" applyAlignment="1" applyProtection="1">
      <alignment wrapText="1"/>
      <protection locked="0"/>
    </xf>
    <xf numFmtId="0" fontId="40" fillId="0" borderId="7" xfId="0" applyFont="1" applyBorder="1" applyAlignment="1" applyProtection="1">
      <alignment wrapText="1"/>
      <protection locked="0"/>
    </xf>
    <xf numFmtId="0" fontId="27" fillId="6" borderId="13" xfId="0" applyFont="1" applyFill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center" wrapText="1"/>
      <protection locked="0"/>
    </xf>
    <xf numFmtId="0" fontId="40" fillId="0" borderId="50" xfId="0" applyFont="1" applyBorder="1" applyAlignment="1" applyProtection="1">
      <alignment wrapText="1"/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0" fontId="40" fillId="0" borderId="88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6" borderId="11" xfId="0" applyFont="1" applyFill="1" applyBorder="1" applyAlignment="1" applyProtection="1">
      <alignment wrapText="1"/>
      <protection locked="0"/>
    </xf>
    <xf numFmtId="0" fontId="27" fillId="0" borderId="40" xfId="0" applyFont="1" applyBorder="1" applyAlignment="1" applyProtection="1">
      <alignment wrapText="1"/>
      <protection locked="0"/>
    </xf>
    <xf numFmtId="3" fontId="27" fillId="0" borderId="73" xfId="0" applyNumberFormat="1" applyFont="1" applyBorder="1" applyProtection="1">
      <protection locked="0"/>
    </xf>
    <xf numFmtId="17" fontId="27" fillId="0" borderId="9" xfId="0" applyNumberFormat="1" applyFont="1" applyBorder="1" applyProtection="1">
      <protection locked="0"/>
    </xf>
    <xf numFmtId="0" fontId="27" fillId="0" borderId="13" xfId="0" applyFont="1" applyBorder="1" applyAlignment="1" applyProtection="1">
      <alignment horizontal="center" vertical="top"/>
      <protection locked="0"/>
    </xf>
    <xf numFmtId="0" fontId="27" fillId="0" borderId="1" xfId="0" applyFont="1" applyBorder="1" applyAlignment="1" applyProtection="1">
      <alignment vertical="top" wrapText="1"/>
      <protection locked="0"/>
    </xf>
    <xf numFmtId="0" fontId="27" fillId="0" borderId="2" xfId="0" applyFont="1" applyBorder="1" applyAlignment="1" applyProtection="1">
      <alignment vertical="top" wrapText="1"/>
      <protection locked="0"/>
    </xf>
    <xf numFmtId="0" fontId="27" fillId="0" borderId="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vertical="top"/>
      <protection locked="0"/>
    </xf>
    <xf numFmtId="0" fontId="27" fillId="6" borderId="13" xfId="0" applyFont="1" applyFill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3" xfId="0" applyNumberFormat="1" applyFont="1" applyBorder="1" applyAlignment="1" applyProtection="1">
      <alignment vertical="top"/>
      <protection locked="0"/>
    </xf>
    <xf numFmtId="49" fontId="27" fillId="0" borderId="1" xfId="0" applyNumberFormat="1" applyFont="1" applyBorder="1" applyAlignment="1" applyProtection="1">
      <alignment vertical="top"/>
      <protection locked="0"/>
    </xf>
    <xf numFmtId="49" fontId="27" fillId="0" borderId="3" xfId="0" applyNumberFormat="1" applyFont="1" applyBorder="1" applyAlignment="1" applyProtection="1">
      <alignment vertical="top"/>
      <protection locked="0"/>
    </xf>
    <xf numFmtId="0" fontId="27" fillId="0" borderId="1" xfId="0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vertical="top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20" xfId="0" applyFont="1" applyBorder="1" applyAlignment="1" applyProtection="1">
      <alignment vertical="top" wrapText="1"/>
      <protection locked="0"/>
    </xf>
    <xf numFmtId="0" fontId="27" fillId="0" borderId="21" xfId="0" applyFont="1" applyBorder="1" applyAlignment="1" applyProtection="1">
      <alignment vertical="top" wrapText="1"/>
      <protection locked="0"/>
    </xf>
    <xf numFmtId="0" fontId="27" fillId="0" borderId="22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 wrapText="1"/>
      <protection locked="0"/>
    </xf>
    <xf numFmtId="0" fontId="27" fillId="0" borderId="11" xfId="0" applyFont="1" applyBorder="1" applyAlignment="1" applyProtection="1">
      <alignment vertical="top"/>
      <protection locked="0"/>
    </xf>
    <xf numFmtId="3" fontId="27" fillId="0" borderId="20" xfId="0" applyNumberFormat="1" applyFont="1" applyBorder="1" applyAlignment="1" applyProtection="1">
      <alignment vertical="top"/>
      <protection locked="0"/>
    </xf>
    <xf numFmtId="3" fontId="27" fillId="0" borderId="22" xfId="0" applyNumberFormat="1" applyFont="1" applyBorder="1" applyAlignment="1" applyProtection="1">
      <alignment vertical="top"/>
      <protection locked="0"/>
    </xf>
    <xf numFmtId="49" fontId="27" fillId="0" borderId="20" xfId="0" applyNumberFormat="1" applyFont="1" applyBorder="1" applyAlignment="1" applyProtection="1">
      <alignment vertical="top"/>
      <protection locked="0"/>
    </xf>
    <xf numFmtId="49" fontId="27" fillId="0" borderId="22" xfId="0" applyNumberFormat="1" applyFont="1" applyBorder="1" applyAlignment="1" applyProtection="1">
      <alignment vertical="top"/>
      <protection locked="0"/>
    </xf>
    <xf numFmtId="0" fontId="27" fillId="0" borderId="20" xfId="0" applyFont="1" applyBorder="1" applyAlignment="1" applyProtection="1">
      <alignment vertical="top"/>
      <protection locked="0"/>
    </xf>
    <xf numFmtId="0" fontId="27" fillId="0" borderId="22" xfId="0" applyFont="1" applyBorder="1" applyAlignment="1" applyProtection="1">
      <alignment vertical="top"/>
      <protection locked="0"/>
    </xf>
    <xf numFmtId="0" fontId="27" fillId="0" borderId="89" xfId="0" applyFont="1" applyBorder="1" applyAlignment="1" applyProtection="1">
      <alignment wrapText="1" shrinkToFit="1"/>
      <protection locked="0"/>
    </xf>
    <xf numFmtId="0" fontId="27" fillId="0" borderId="75" xfId="0" applyFont="1" applyBorder="1" applyAlignment="1" applyProtection="1">
      <alignment wrapText="1"/>
      <protection locked="0"/>
    </xf>
    <xf numFmtId="0" fontId="27" fillId="0" borderId="75" xfId="0" applyFont="1" applyBorder="1" applyProtection="1">
      <protection locked="0"/>
    </xf>
    <xf numFmtId="0" fontId="27" fillId="6" borderId="16" xfId="0" applyFont="1" applyFill="1" applyBorder="1" applyProtection="1">
      <protection locked="0"/>
    </xf>
    <xf numFmtId="3" fontId="27" fillId="0" borderId="82" xfId="0" applyNumberFormat="1" applyFont="1" applyBorder="1" applyProtection="1">
      <protection locked="0"/>
    </xf>
    <xf numFmtId="17" fontId="27" fillId="0" borderId="23" xfId="0" applyNumberFormat="1" applyFont="1" applyBorder="1" applyProtection="1">
      <protection locked="0"/>
    </xf>
    <xf numFmtId="17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17" fontId="27" fillId="0" borderId="4" xfId="0" applyNumberFormat="1" applyFont="1" applyBorder="1" applyProtection="1">
      <protection locked="0"/>
    </xf>
    <xf numFmtId="17" fontId="27" fillId="0" borderId="6" xfId="0" applyNumberFormat="1" applyFont="1" applyBorder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27" fillId="0" borderId="27" xfId="0" applyFont="1" applyBorder="1" applyAlignment="1" applyProtection="1">
      <alignment wrapText="1"/>
      <protection locked="0"/>
    </xf>
    <xf numFmtId="17" fontId="27" fillId="0" borderId="20" xfId="0" applyNumberFormat="1" applyFont="1" applyBorder="1" applyProtection="1">
      <protection locked="0"/>
    </xf>
    <xf numFmtId="17" fontId="27" fillId="0" borderId="22" xfId="0" applyNumberFormat="1" applyFont="1" applyBorder="1" applyProtection="1">
      <protection locked="0"/>
    </xf>
    <xf numFmtId="0" fontId="27" fillId="0" borderId="91" xfId="0" applyFont="1" applyBorder="1" applyAlignment="1" applyProtection="1">
      <alignment wrapText="1"/>
      <protection locked="0"/>
    </xf>
    <xf numFmtId="0" fontId="27" fillId="0" borderId="88" xfId="0" applyFont="1" applyBorder="1" applyProtection="1">
      <protection locked="0"/>
    </xf>
    <xf numFmtId="0" fontId="27" fillId="0" borderId="80" xfId="0" applyFont="1" applyBorder="1" applyProtection="1">
      <protection locked="0"/>
    </xf>
    <xf numFmtId="0" fontId="38" fillId="0" borderId="92" xfId="0" applyFont="1" applyBorder="1" applyProtection="1">
      <protection locked="0"/>
    </xf>
    <xf numFmtId="0" fontId="38" fillId="0" borderId="61" xfId="0" applyFont="1" applyBorder="1" applyAlignment="1" applyProtection="1">
      <alignment wrapText="1"/>
      <protection locked="0"/>
    </xf>
    <xf numFmtId="0" fontId="38" fillId="0" borderId="64" xfId="0" applyFont="1" applyBorder="1" applyAlignment="1" applyProtection="1">
      <alignment wrapText="1"/>
      <protection locked="0"/>
    </xf>
    <xf numFmtId="0" fontId="38" fillId="0" borderId="69" xfId="0" applyFont="1" applyBorder="1" applyAlignment="1" applyProtection="1">
      <alignment wrapText="1"/>
      <protection locked="0"/>
    </xf>
    <xf numFmtId="0" fontId="27" fillId="0" borderId="93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42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73" xfId="0" applyFont="1" applyBorder="1" applyAlignment="1" applyProtection="1">
      <alignment wrapText="1"/>
      <protection locked="0"/>
    </xf>
    <xf numFmtId="0" fontId="27" fillId="0" borderId="51" xfId="0" applyFont="1" applyBorder="1" applyAlignment="1" applyProtection="1">
      <alignment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72" xfId="0" applyFont="1" applyBorder="1" applyAlignment="1" applyProtection="1">
      <alignment wrapText="1"/>
      <protection locked="0"/>
    </xf>
    <xf numFmtId="3" fontId="27" fillId="0" borderId="51" xfId="0" applyNumberFormat="1" applyFont="1" applyBorder="1" applyProtection="1">
      <protection locked="0"/>
    </xf>
    <xf numFmtId="0" fontId="27" fillId="0" borderId="87" xfId="0" applyFont="1" applyBorder="1" applyAlignment="1" applyProtection="1">
      <alignment wrapText="1"/>
      <protection locked="0"/>
    </xf>
    <xf numFmtId="0" fontId="27" fillId="0" borderId="34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horizontal="center" vertical="center" wrapText="1" shrinkToFit="1"/>
      <protection locked="0"/>
    </xf>
    <xf numFmtId="0" fontId="41" fillId="0" borderId="1" xfId="0" applyFont="1" applyBorder="1" applyAlignment="1" applyProtection="1">
      <alignment horizontal="center" vertical="center" wrapText="1" shrinkToFit="1"/>
      <protection locked="0"/>
    </xf>
    <xf numFmtId="49" fontId="27" fillId="0" borderId="2" xfId="0" applyNumberFormat="1" applyFont="1" applyBorder="1" applyProtection="1">
      <protection locked="0"/>
    </xf>
    <xf numFmtId="0" fontId="42" fillId="0" borderId="2" xfId="0" applyFont="1" applyBorder="1" applyAlignment="1" applyProtection="1">
      <alignment wrapText="1"/>
      <protection locked="0"/>
    </xf>
    <xf numFmtId="0" fontId="42" fillId="0" borderId="24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vertical="top" wrapText="1"/>
      <protection locked="0"/>
    </xf>
    <xf numFmtId="0" fontId="27" fillId="0" borderId="104" xfId="0" applyFont="1" applyBorder="1" applyAlignment="1" applyProtection="1">
      <alignment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Protection="1">
      <protection locked="0"/>
    </xf>
    <xf numFmtId="0" fontId="27" fillId="0" borderId="76" xfId="0" applyFont="1" applyBorder="1" applyProtection="1">
      <protection locked="0"/>
    </xf>
    <xf numFmtId="3" fontId="27" fillId="0" borderId="72" xfId="0" applyNumberFormat="1" applyFont="1" applyBorder="1" applyProtection="1">
      <protection locked="0"/>
    </xf>
    <xf numFmtId="0" fontId="27" fillId="0" borderId="41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55" xfId="0" applyFont="1" applyBorder="1" applyProtection="1">
      <protection locked="0"/>
    </xf>
    <xf numFmtId="0" fontId="27" fillId="0" borderId="50" xfId="0" applyFont="1" applyBorder="1" applyProtection="1">
      <protection locked="0"/>
    </xf>
    <xf numFmtId="0" fontId="27" fillId="0" borderId="90" xfId="0" applyFont="1" applyBorder="1" applyAlignment="1" applyProtection="1">
      <alignment wrapText="1"/>
      <protection locked="0"/>
    </xf>
    <xf numFmtId="0" fontId="27" fillId="0" borderId="88" xfId="0" applyFont="1" applyBorder="1" applyAlignment="1" applyProtection="1">
      <alignment wrapText="1"/>
      <protection locked="0"/>
    </xf>
    <xf numFmtId="49" fontId="27" fillId="0" borderId="36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 shrinkToFit="1"/>
      <protection locked="0"/>
    </xf>
    <xf numFmtId="0" fontId="27" fillId="0" borderId="10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4" xfId="0" applyFont="1" applyBorder="1" applyAlignment="1" applyProtection="1">
      <alignment vertical="top" wrapText="1"/>
      <protection locked="0"/>
    </xf>
    <xf numFmtId="0" fontId="27" fillId="0" borderId="7" xfId="0" applyFont="1" applyBorder="1" applyAlignment="1" applyProtection="1">
      <alignment horizontal="left"/>
      <protection locked="0"/>
    </xf>
    <xf numFmtId="0" fontId="27" fillId="0" borderId="77" xfId="0" applyFont="1" applyBorder="1" applyProtection="1">
      <protection locked="0"/>
    </xf>
    <xf numFmtId="0" fontId="27" fillId="0" borderId="97" xfId="0" applyFont="1" applyBorder="1" applyProtection="1">
      <protection locked="0"/>
    </xf>
    <xf numFmtId="0" fontId="27" fillId="0" borderId="103" xfId="0" applyFont="1" applyBorder="1" applyProtection="1">
      <protection locked="0"/>
    </xf>
    <xf numFmtId="0" fontId="27" fillId="8" borderId="97" xfId="0" applyFont="1" applyFill="1" applyBorder="1" applyProtection="1">
      <protection locked="0"/>
    </xf>
    <xf numFmtId="0" fontId="27" fillId="8" borderId="100" xfId="0" applyFont="1" applyFill="1" applyBorder="1" applyProtection="1">
      <protection locked="0"/>
    </xf>
    <xf numFmtId="0" fontId="27" fillId="8" borderId="103" xfId="0" applyFont="1" applyFill="1" applyBorder="1" applyProtection="1">
      <protection locked="0"/>
    </xf>
    <xf numFmtId="0" fontId="27" fillId="8" borderId="77" xfId="0" applyFont="1" applyFill="1" applyBorder="1" applyProtection="1">
      <protection locked="0"/>
    </xf>
    <xf numFmtId="0" fontId="27" fillId="0" borderId="50" xfId="0" applyFont="1" applyBorder="1" applyAlignment="1" applyProtection="1">
      <alignment horizontal="left"/>
      <protection locked="0"/>
    </xf>
    <xf numFmtId="0" fontId="27" fillId="0" borderId="72" xfId="0" applyFont="1" applyBorder="1" applyProtection="1">
      <protection locked="0"/>
    </xf>
    <xf numFmtId="0" fontId="27" fillId="0" borderId="78" xfId="0" applyFont="1" applyBorder="1" applyProtection="1">
      <protection locked="0"/>
    </xf>
    <xf numFmtId="0" fontId="27" fillId="0" borderId="98" xfId="0" applyFont="1" applyBorder="1" applyProtection="1">
      <protection locked="0"/>
    </xf>
    <xf numFmtId="0" fontId="27" fillId="0" borderId="95" xfId="0" applyFont="1" applyBorder="1" applyProtection="1">
      <protection locked="0"/>
    </xf>
    <xf numFmtId="0" fontId="27" fillId="8" borderId="98" xfId="0" applyFont="1" applyFill="1" applyBorder="1" applyProtection="1">
      <protection locked="0"/>
    </xf>
    <xf numFmtId="0" fontId="27" fillId="8" borderId="101" xfId="0" applyFont="1" applyFill="1" applyBorder="1" applyProtection="1">
      <protection locked="0"/>
    </xf>
    <xf numFmtId="0" fontId="27" fillId="8" borderId="95" xfId="0" applyFont="1" applyFill="1" applyBorder="1" applyProtection="1">
      <protection locked="0"/>
    </xf>
    <xf numFmtId="0" fontId="27" fillId="8" borderId="78" xfId="0" applyFont="1" applyFill="1" applyBorder="1" applyProtection="1">
      <protection locked="0"/>
    </xf>
    <xf numFmtId="0" fontId="27" fillId="0" borderId="79" xfId="0" applyFont="1" applyBorder="1" applyProtection="1">
      <protection locked="0"/>
    </xf>
    <xf numFmtId="0" fontId="27" fillId="0" borderId="99" xfId="0" applyFont="1" applyBorder="1" applyProtection="1">
      <protection locked="0"/>
    </xf>
    <xf numFmtId="0" fontId="27" fillId="0" borderId="96" xfId="0" applyFont="1" applyBorder="1" applyProtection="1">
      <protection locked="0"/>
    </xf>
    <xf numFmtId="0" fontId="27" fillId="8" borderId="99" xfId="0" applyFont="1" applyFill="1" applyBorder="1" applyProtection="1">
      <protection locked="0"/>
    </xf>
    <xf numFmtId="0" fontId="27" fillId="8" borderId="102" xfId="0" applyFont="1" applyFill="1" applyBorder="1" applyProtection="1">
      <protection locked="0"/>
    </xf>
    <xf numFmtId="0" fontId="27" fillId="8" borderId="96" xfId="0" applyFont="1" applyFill="1" applyBorder="1" applyProtection="1">
      <protection locked="0"/>
    </xf>
    <xf numFmtId="0" fontId="27" fillId="8" borderId="79" xfId="0" applyFont="1" applyFill="1" applyBorder="1" applyProtection="1">
      <protection locked="0"/>
    </xf>
    <xf numFmtId="0" fontId="27" fillId="8" borderId="23" xfId="0" applyFont="1" applyFill="1" applyBorder="1" applyProtection="1">
      <protection locked="0"/>
    </xf>
    <xf numFmtId="0" fontId="27" fillId="8" borderId="24" xfId="0" applyFont="1" applyFill="1" applyBorder="1" applyProtection="1">
      <protection locked="0"/>
    </xf>
    <xf numFmtId="0" fontId="27" fillId="8" borderId="41" xfId="0" applyFont="1" applyFill="1" applyBorder="1" applyProtection="1">
      <protection locked="0"/>
    </xf>
    <xf numFmtId="0" fontId="27" fillId="8" borderId="31" xfId="0" applyFont="1" applyFill="1" applyBorder="1" applyProtection="1">
      <protection locked="0"/>
    </xf>
    <xf numFmtId="0" fontId="27" fillId="0" borderId="94" xfId="0" applyFont="1" applyBorder="1" applyAlignment="1" applyProtection="1">
      <alignment horizontal="left"/>
      <protection locked="0"/>
    </xf>
    <xf numFmtId="0" fontId="27" fillId="0" borderId="12" xfId="0" applyFont="1" applyBorder="1" applyProtection="1">
      <protection locked="0"/>
    </xf>
    <xf numFmtId="0" fontId="27" fillId="8" borderId="4" xfId="0" applyFont="1" applyFill="1" applyBorder="1" applyProtection="1">
      <protection locked="0"/>
    </xf>
    <xf numFmtId="0" fontId="27" fillId="8" borderId="5" xfId="0" applyFont="1" applyFill="1" applyBorder="1" applyProtection="1">
      <protection locked="0"/>
    </xf>
    <xf numFmtId="0" fontId="27" fillId="8" borderId="42" xfId="0" applyFont="1" applyFill="1" applyBorder="1" applyProtection="1">
      <protection locked="0"/>
    </xf>
    <xf numFmtId="0" fontId="27" fillId="8" borderId="14" xfId="0" applyFont="1" applyFill="1" applyBorder="1" applyProtection="1">
      <protection locked="0"/>
    </xf>
    <xf numFmtId="0" fontId="27" fillId="0" borderId="2" xfId="0" applyFont="1" applyBorder="1" applyAlignment="1" applyProtection="1">
      <alignment shrinkToFit="1"/>
      <protection locked="0"/>
    </xf>
    <xf numFmtId="0" fontId="29" fillId="0" borderId="2" xfId="0" applyFont="1" applyBorder="1" applyAlignment="1" applyProtection="1">
      <alignment shrinkToFit="1"/>
      <protection locked="0"/>
    </xf>
    <xf numFmtId="0" fontId="29" fillId="0" borderId="74" xfId="0" applyFont="1" applyBorder="1" applyAlignment="1" applyProtection="1">
      <alignment shrinkToFit="1"/>
      <protection locked="0"/>
    </xf>
    <xf numFmtId="0" fontId="27" fillId="0" borderId="13" xfId="0" applyFont="1" applyBorder="1" applyAlignment="1" applyProtection="1">
      <alignment horizontal="right" wrapText="1" shrinkToFit="1"/>
      <protection locked="0"/>
    </xf>
    <xf numFmtId="49" fontId="27" fillId="0" borderId="24" xfId="0" applyNumberFormat="1" applyFont="1" applyBorder="1" applyProtection="1">
      <protection locked="0"/>
    </xf>
    <xf numFmtId="17" fontId="27" fillId="0" borderId="19" xfId="0" applyNumberFormat="1" applyFont="1" applyBorder="1" applyProtection="1"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49" fontId="27" fillId="0" borderId="5" xfId="0" applyNumberFormat="1" applyFont="1" applyBorder="1" applyProtection="1">
      <protection locked="0"/>
    </xf>
    <xf numFmtId="0" fontId="27" fillId="0" borderId="50" xfId="0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0" fontId="27" fillId="2" borderId="106" xfId="0" applyFont="1" applyFill="1" applyBorder="1" applyAlignment="1" applyProtection="1">
      <alignment vertical="center" wrapText="1"/>
      <protection locked="0"/>
    </xf>
    <xf numFmtId="0" fontId="27" fillId="0" borderId="16" xfId="0" applyFont="1" applyBorder="1" applyAlignment="1" applyProtection="1">
      <alignment horizontal="center" vertical="top"/>
      <protection locked="0"/>
    </xf>
    <xf numFmtId="0" fontId="35" fillId="0" borderId="13" xfId="0" applyFont="1" applyBorder="1" applyAlignment="1" applyProtection="1">
      <alignment horizontal="justify" vertical="top"/>
      <protection locked="0"/>
    </xf>
    <xf numFmtId="0" fontId="35" fillId="0" borderId="13" xfId="0" applyFont="1" applyFill="1" applyBorder="1" applyAlignment="1" applyProtection="1">
      <alignment horizontal="justify" vertical="top"/>
      <protection locked="0"/>
    </xf>
    <xf numFmtId="3" fontId="35" fillId="0" borderId="1" xfId="0" applyNumberFormat="1" applyFont="1" applyBorder="1" applyAlignment="1" applyProtection="1">
      <alignment horizontal="justify" vertical="top"/>
      <protection locked="0"/>
    </xf>
    <xf numFmtId="3" fontId="35" fillId="0" borderId="3" xfId="0" applyNumberFormat="1" applyFont="1" applyBorder="1" applyAlignment="1" applyProtection="1">
      <alignment horizontal="justify" vertical="top"/>
      <protection locked="0"/>
    </xf>
    <xf numFmtId="17" fontId="35" fillId="0" borderId="1" xfId="0" applyNumberFormat="1" applyFont="1" applyBorder="1" applyAlignment="1" applyProtection="1">
      <alignment horizontal="justify" vertical="top"/>
      <protection locked="0"/>
    </xf>
    <xf numFmtId="17" fontId="35" fillId="0" borderId="3" xfId="0" applyNumberFormat="1" applyFont="1" applyBorder="1" applyAlignment="1" applyProtection="1">
      <alignment horizontal="justify" vertical="top"/>
      <protection locked="0"/>
    </xf>
    <xf numFmtId="0" fontId="35" fillId="0" borderId="1" xfId="0" applyFont="1" applyBorder="1" applyAlignment="1" applyProtection="1">
      <alignment horizontal="justify" vertical="top"/>
      <protection locked="0"/>
    </xf>
    <xf numFmtId="0" fontId="35" fillId="0" borderId="3" xfId="0" applyFont="1" applyBorder="1" applyAlignment="1" applyProtection="1">
      <alignment horizontal="justify" vertical="top"/>
      <protection locked="0"/>
    </xf>
    <xf numFmtId="0" fontId="35" fillId="0" borderId="11" xfId="0" applyFont="1" applyFill="1" applyBorder="1" applyAlignment="1" applyProtection="1">
      <alignment vertical="top"/>
      <protection locked="0"/>
    </xf>
    <xf numFmtId="0" fontId="0" fillId="2" borderId="0" xfId="0" applyFill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35" fillId="0" borderId="16" xfId="0" applyFont="1" applyBorder="1" applyAlignment="1" applyProtection="1">
      <alignment horizontal="center" wrapText="1"/>
      <protection locked="0"/>
    </xf>
    <xf numFmtId="17" fontId="35" fillId="0" borderId="35" xfId="0" applyNumberFormat="1" applyFont="1" applyBorder="1" applyProtection="1">
      <protection locked="0"/>
    </xf>
    <xf numFmtId="17" fontId="35" fillId="0" borderId="36" xfId="0" applyNumberFormat="1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3" fontId="0" fillId="0" borderId="0" xfId="0" applyNumberFormat="1" applyBorder="1" applyProtection="1">
      <protection locked="0"/>
    </xf>
    <xf numFmtId="0" fontId="35" fillId="0" borderId="13" xfId="0" applyFont="1" applyBorder="1" applyAlignment="1" applyProtection="1">
      <alignment horizontal="center" wrapText="1"/>
      <protection locked="0"/>
    </xf>
    <xf numFmtId="0" fontId="35" fillId="0" borderId="31" xfId="0" applyFont="1" applyBorder="1" applyAlignment="1" applyProtection="1">
      <alignment horizontal="center" wrapText="1"/>
      <protection locked="0"/>
    </xf>
    <xf numFmtId="0" fontId="35" fillId="0" borderId="0" xfId="0" applyFont="1" applyBorder="1" applyAlignment="1" applyProtection="1">
      <alignment horizontal="center" wrapText="1"/>
      <protection locked="0"/>
    </xf>
    <xf numFmtId="0" fontId="35" fillId="0" borderId="0" xfId="0" applyFont="1" applyBorder="1" applyAlignment="1" applyProtection="1">
      <alignment wrapText="1"/>
      <protection locked="0"/>
    </xf>
    <xf numFmtId="3" fontId="35" fillId="0" borderId="0" xfId="0" applyNumberFormat="1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horizontal="center" vertical="center" wrapText="1" shrinkToFit="1"/>
      <protection locked="0"/>
    </xf>
    <xf numFmtId="3" fontId="35" fillId="0" borderId="1" xfId="0" applyNumberFormat="1" applyFont="1" applyBorder="1" applyAlignment="1" applyProtection="1">
      <alignment horizontal="center" vertical="center"/>
      <protection locked="0"/>
    </xf>
    <xf numFmtId="3" fontId="35" fillId="0" borderId="3" xfId="0" applyNumberFormat="1" applyFont="1" applyBorder="1" applyAlignment="1" applyProtection="1">
      <alignment horizontal="center" vertical="center"/>
      <protection locked="0"/>
    </xf>
    <xf numFmtId="17" fontId="35" fillId="0" borderId="1" xfId="0" applyNumberFormat="1" applyFont="1" applyBorder="1" applyAlignment="1" applyProtection="1">
      <alignment horizontal="center" vertical="center"/>
      <protection locked="0"/>
    </xf>
    <xf numFmtId="17" fontId="35" fillId="0" borderId="3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justify" vertical="top"/>
      <protection locked="0"/>
    </xf>
    <xf numFmtId="49" fontId="35" fillId="0" borderId="2" xfId="0" applyNumberFormat="1" applyFont="1" applyBorder="1" applyAlignment="1" applyProtection="1">
      <alignment horizontal="justify" vertical="top"/>
      <protection locked="0"/>
    </xf>
    <xf numFmtId="0" fontId="35" fillId="0" borderId="24" xfId="0" applyFont="1" applyBorder="1" applyAlignment="1" applyProtection="1">
      <alignment shrinkToFit="1"/>
      <protection locked="0"/>
    </xf>
    <xf numFmtId="0" fontId="43" fillId="0" borderId="24" xfId="0" applyFont="1" applyBorder="1" applyAlignment="1" applyProtection="1">
      <alignment wrapText="1"/>
      <protection locked="0"/>
    </xf>
    <xf numFmtId="0" fontId="35" fillId="0" borderId="49" xfId="0" applyFont="1" applyBorder="1" applyProtection="1">
      <protection locked="0"/>
    </xf>
    <xf numFmtId="0" fontId="35" fillId="0" borderId="13" xfId="0" applyFont="1" applyBorder="1" applyAlignment="1" applyProtection="1">
      <alignment wrapText="1" shrinkToFit="1"/>
      <protection locked="0"/>
    </xf>
    <xf numFmtId="0" fontId="25" fillId="0" borderId="9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35" fillId="0" borderId="10" xfId="0" applyFont="1" applyBorder="1" applyAlignment="1" applyProtection="1">
      <alignment wrapText="1"/>
      <protection locked="0"/>
    </xf>
    <xf numFmtId="0" fontId="35" fillId="0" borderId="33" xfId="0" applyFont="1" applyBorder="1" applyProtection="1">
      <protection locked="0"/>
    </xf>
    <xf numFmtId="1" fontId="25" fillId="0" borderId="56" xfId="0" applyNumberFormat="1" applyFont="1" applyBorder="1" applyAlignment="1" applyProtection="1">
      <alignment wrapText="1"/>
      <protection locked="0"/>
    </xf>
    <xf numFmtId="49" fontId="25" fillId="0" borderId="3" xfId="0" applyNumberFormat="1" applyFont="1" applyBorder="1" applyAlignment="1" applyProtection="1">
      <alignment wrapText="1"/>
      <protection locked="0"/>
    </xf>
    <xf numFmtId="0" fontId="35" fillId="0" borderId="0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27" xfId="0" applyFont="1" applyBorder="1" applyProtection="1">
      <protection locked="0"/>
    </xf>
    <xf numFmtId="49" fontId="35" fillId="0" borderId="29" xfId="0" applyNumberFormat="1" applyFont="1" applyBorder="1" applyProtection="1">
      <protection locked="0"/>
    </xf>
    <xf numFmtId="0" fontId="38" fillId="0" borderId="83" xfId="0" applyFont="1" applyBorder="1" applyAlignment="1" applyProtection="1">
      <alignment wrapText="1"/>
      <protection locked="0"/>
    </xf>
    <xf numFmtId="0" fontId="36" fillId="0" borderId="60" xfId="0" applyFont="1" applyBorder="1" applyAlignment="1" applyProtection="1">
      <alignment wrapText="1"/>
      <protection locked="0"/>
    </xf>
    <xf numFmtId="0" fontId="38" fillId="0" borderId="68" xfId="0" applyFont="1" applyBorder="1" applyAlignment="1" applyProtection="1">
      <alignment wrapText="1"/>
      <protection locked="0"/>
    </xf>
    <xf numFmtId="0" fontId="38" fillId="0" borderId="67" xfId="0" applyFont="1" applyBorder="1" applyAlignment="1" applyProtection="1">
      <alignment wrapText="1"/>
      <protection locked="0"/>
    </xf>
    <xf numFmtId="0" fontId="38" fillId="0" borderId="28" xfId="0" applyFont="1" applyBorder="1" applyProtection="1">
      <protection locked="0"/>
    </xf>
    <xf numFmtId="14" fontId="35" fillId="0" borderId="37" xfId="0" applyNumberFormat="1" applyFont="1" applyBorder="1" applyProtection="1">
      <protection locked="0"/>
    </xf>
    <xf numFmtId="14" fontId="35" fillId="0" borderId="38" xfId="0" applyNumberFormat="1" applyFont="1" applyBorder="1" applyProtection="1">
      <protection locked="0"/>
    </xf>
    <xf numFmtId="0" fontId="35" fillId="0" borderId="13" xfId="0" applyFont="1" applyBorder="1" applyAlignment="1" applyProtection="1">
      <alignment horizontal="left" wrapText="1"/>
      <protection locked="0"/>
    </xf>
    <xf numFmtId="0" fontId="27" fillId="0" borderId="89" xfId="0" applyFont="1" applyBorder="1" applyAlignment="1" applyProtection="1">
      <alignment wrapText="1"/>
      <protection locked="0"/>
    </xf>
    <xf numFmtId="0" fontId="25" fillId="0" borderId="5" xfId="0" applyFont="1" applyBorder="1" applyProtection="1">
      <protection locked="0"/>
    </xf>
    <xf numFmtId="0" fontId="25" fillId="0" borderId="53" xfId="0" applyFont="1" applyBorder="1" applyProtection="1">
      <protection locked="0"/>
    </xf>
    <xf numFmtId="0" fontId="25" fillId="0" borderId="37" xfId="0" applyFont="1" applyBorder="1" applyProtection="1">
      <protection locked="0"/>
    </xf>
    <xf numFmtId="0" fontId="25" fillId="0" borderId="38" xfId="0" applyFont="1" applyBorder="1" applyProtection="1">
      <protection locked="0"/>
    </xf>
    <xf numFmtId="0" fontId="25" fillId="0" borderId="54" xfId="0" applyFont="1" applyBorder="1" applyProtection="1">
      <protection locked="0"/>
    </xf>
    <xf numFmtId="3" fontId="25" fillId="0" borderId="37" xfId="0" applyNumberFormat="1" applyFont="1" applyBorder="1" applyProtection="1">
      <protection locked="0"/>
    </xf>
    <xf numFmtId="3" fontId="25" fillId="0" borderId="38" xfId="0" applyNumberFormat="1" applyFont="1" applyBorder="1" applyProtection="1">
      <protection locked="0"/>
    </xf>
    <xf numFmtId="0" fontId="25" fillId="0" borderId="21" xfId="0" applyFont="1" applyBorder="1" applyProtection="1">
      <protection locked="0"/>
    </xf>
    <xf numFmtId="0" fontId="25" fillId="0" borderId="11" xfId="0" applyFont="1" applyBorder="1" applyProtection="1">
      <protection locked="0"/>
    </xf>
    <xf numFmtId="0" fontId="25" fillId="0" borderId="20" xfId="0" applyFont="1" applyBorder="1" applyProtection="1"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0" fontId="27" fillId="0" borderId="0" xfId="0" applyFont="1" applyBorder="1" applyAlignment="1" applyProtection="1">
      <alignment wrapText="1"/>
      <protection locked="0"/>
    </xf>
    <xf numFmtId="0" fontId="25" fillId="0" borderId="19" xfId="0" applyFont="1" applyBorder="1" applyProtection="1">
      <protection locked="0"/>
    </xf>
    <xf numFmtId="3" fontId="25" fillId="0" borderId="5" xfId="0" applyNumberFormat="1" applyFont="1" applyBorder="1" applyProtection="1">
      <protection locked="0"/>
    </xf>
    <xf numFmtId="0" fontId="27" fillId="0" borderId="9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5" fillId="0" borderId="51" xfId="0" applyFont="1" applyBorder="1" applyProtection="1">
      <protection locked="0"/>
    </xf>
    <xf numFmtId="0" fontId="25" fillId="0" borderId="55" xfId="0" applyFont="1" applyBorder="1" applyProtection="1">
      <protection locked="0"/>
    </xf>
    <xf numFmtId="0" fontId="25" fillId="0" borderId="87" xfId="0" applyFont="1" applyBorder="1" applyProtection="1">
      <protection locked="0"/>
    </xf>
    <xf numFmtId="3" fontId="25" fillId="0" borderId="17" xfId="0" applyNumberFormat="1" applyFont="1" applyBorder="1" applyProtection="1">
      <protection locked="0"/>
    </xf>
    <xf numFmtId="0" fontId="25" fillId="0" borderId="17" xfId="0" applyFont="1" applyBorder="1" applyProtection="1">
      <protection locked="0"/>
    </xf>
    <xf numFmtId="0" fontId="35" fillId="0" borderId="18" xfId="0" applyFont="1" applyBorder="1" applyProtection="1">
      <protection locked="0"/>
    </xf>
    <xf numFmtId="0" fontId="35" fillId="0" borderId="55" xfId="0" applyFont="1" applyBorder="1" applyProtection="1">
      <protection locked="0"/>
    </xf>
    <xf numFmtId="3" fontId="35" fillId="0" borderId="17" xfId="0" applyNumberFormat="1" applyFont="1" applyBorder="1" applyProtection="1">
      <protection locked="0"/>
    </xf>
    <xf numFmtId="3" fontId="35" fillId="0" borderId="19" xfId="0" applyNumberFormat="1" applyFont="1" applyBorder="1" applyProtection="1">
      <protection locked="0"/>
    </xf>
    <xf numFmtId="0" fontId="35" fillId="0" borderId="17" xfId="0" applyFont="1" applyBorder="1" applyProtection="1">
      <protection locked="0"/>
    </xf>
    <xf numFmtId="0" fontId="35" fillId="0" borderId="19" xfId="0" applyFont="1" applyBorder="1" applyProtection="1">
      <protection locked="0"/>
    </xf>
    <xf numFmtId="0" fontId="35" fillId="0" borderId="105" xfId="0" applyFont="1" applyBorder="1" applyProtection="1">
      <protection locked="0"/>
    </xf>
    <xf numFmtId="0" fontId="48" fillId="0" borderId="14" xfId="0" applyFont="1" applyBorder="1" applyProtection="1">
      <protection locked="0"/>
    </xf>
    <xf numFmtId="3" fontId="35" fillId="0" borderId="6" xfId="0" applyNumberFormat="1" applyFont="1" applyBorder="1" applyProtection="1">
      <protection locked="0"/>
    </xf>
    <xf numFmtId="0" fontId="35" fillId="0" borderId="87" xfId="0" applyFont="1" applyBorder="1" applyProtection="1">
      <protection locked="0"/>
    </xf>
    <xf numFmtId="0" fontId="48" fillId="0" borderId="23" xfId="0" applyFont="1" applyBorder="1" applyProtection="1">
      <protection locked="0"/>
    </xf>
    <xf numFmtId="0" fontId="48" fillId="0" borderId="24" xfId="0" applyFont="1" applyBorder="1" applyProtection="1">
      <protection locked="0"/>
    </xf>
    <xf numFmtId="0" fontId="48" fillId="0" borderId="25" xfId="0" applyFont="1" applyBorder="1" applyProtection="1">
      <protection locked="0"/>
    </xf>
    <xf numFmtId="0" fontId="48" fillId="0" borderId="31" xfId="0" applyFont="1" applyBorder="1" applyProtection="1">
      <protection locked="0"/>
    </xf>
    <xf numFmtId="3" fontId="48" fillId="0" borderId="23" xfId="0" applyNumberFormat="1" applyFont="1" applyBorder="1" applyProtection="1">
      <protection locked="0"/>
    </xf>
    <xf numFmtId="3" fontId="48" fillId="0" borderId="25" xfId="0" applyNumberFormat="1" applyFont="1" applyBorder="1" applyProtection="1">
      <protection locked="0"/>
    </xf>
    <xf numFmtId="0" fontId="35" fillId="0" borderId="53" xfId="0" applyFont="1" applyBorder="1" applyProtection="1">
      <protection locked="0"/>
    </xf>
    <xf numFmtId="0" fontId="49" fillId="0" borderId="0" xfId="0" applyFont="1" applyProtection="1">
      <protection locked="0"/>
    </xf>
    <xf numFmtId="0" fontId="35" fillId="0" borderId="21" xfId="0" applyFont="1" applyBorder="1" applyProtection="1">
      <protection locked="0"/>
    </xf>
    <xf numFmtId="3" fontId="35" fillId="0" borderId="20" xfId="0" applyNumberFormat="1" applyFont="1" applyBorder="1" applyProtection="1">
      <protection locked="0"/>
    </xf>
    <xf numFmtId="0" fontId="28" fillId="0" borderId="37" xfId="0" applyFont="1" applyBorder="1" applyAlignment="1" applyProtection="1">
      <alignment wrapText="1"/>
      <protection locked="0"/>
    </xf>
    <xf numFmtId="0" fontId="28" fillId="0" borderId="53" xfId="0" applyFont="1" applyBorder="1" applyAlignment="1" applyProtection="1">
      <alignment wrapText="1"/>
      <protection locked="0"/>
    </xf>
    <xf numFmtId="0" fontId="28" fillId="0" borderId="53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35" fillId="0" borderId="37" xfId="0" applyFont="1" applyBorder="1" applyAlignment="1" applyProtection="1">
      <alignment wrapText="1"/>
      <protection locked="0"/>
    </xf>
    <xf numFmtId="0" fontId="35" fillId="0" borderId="23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55" xfId="0" applyFont="1" applyBorder="1" applyAlignment="1" applyProtection="1">
      <alignment horizontal="center" wrapText="1"/>
      <protection locked="0"/>
    </xf>
    <xf numFmtId="0" fontId="35" fillId="0" borderId="17" xfId="0" applyFont="1" applyBorder="1" applyAlignment="1" applyProtection="1">
      <alignment wrapText="1"/>
      <protection locked="0"/>
    </xf>
    <xf numFmtId="0" fontId="35" fillId="0" borderId="18" xfId="0" applyFont="1" applyBorder="1" applyAlignment="1" applyProtection="1">
      <alignment wrapText="1"/>
      <protection locked="0"/>
    </xf>
    <xf numFmtId="0" fontId="35" fillId="0" borderId="19" xfId="0" applyFont="1" applyBorder="1" applyAlignment="1" applyProtection="1">
      <alignment wrapText="1"/>
      <protection locked="0"/>
    </xf>
    <xf numFmtId="0" fontId="35" fillId="0" borderId="55" xfId="0" applyFont="1" applyBorder="1" applyAlignment="1" applyProtection="1">
      <alignment wrapText="1"/>
      <protection locked="0"/>
    </xf>
    <xf numFmtId="3" fontId="35" fillId="0" borderId="17" xfId="0" applyNumberFormat="1" applyFont="1" applyBorder="1" applyAlignment="1" applyProtection="1">
      <alignment wrapText="1"/>
      <protection locked="0"/>
    </xf>
    <xf numFmtId="3" fontId="35" fillId="0" borderId="19" xfId="0" applyNumberFormat="1" applyFont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5" fillId="0" borderId="13" xfId="0" applyFont="1" applyBorder="1" applyAlignment="1" applyProtection="1">
      <alignment vertical="center" wrapText="1"/>
      <protection locked="0"/>
    </xf>
    <xf numFmtId="3" fontId="35" fillId="0" borderId="1" xfId="0" applyNumberFormat="1" applyFont="1" applyBorder="1" applyAlignment="1" applyProtection="1">
      <alignment vertical="center"/>
      <protection locked="0"/>
    </xf>
    <xf numFmtId="3" fontId="35" fillId="0" borderId="3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5" fillId="0" borderId="13" xfId="0" applyFont="1" applyBorder="1" applyAlignment="1" applyProtection="1">
      <alignment vertical="center"/>
      <protection locked="0"/>
    </xf>
    <xf numFmtId="3" fontId="35" fillId="0" borderId="1" xfId="0" applyNumberFormat="1" applyFont="1" applyBorder="1" applyAlignment="1" applyProtection="1">
      <alignment vertical="center" wrapText="1"/>
      <protection locked="0"/>
    </xf>
    <xf numFmtId="3" fontId="35" fillId="0" borderId="3" xfId="0" applyNumberFormat="1" applyFont="1" applyBorder="1" applyAlignment="1" applyProtection="1">
      <alignment vertical="center" wrapText="1"/>
      <protection locked="0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horizontal="center" wrapText="1"/>
      <protection locked="0"/>
    </xf>
    <xf numFmtId="17" fontId="35" fillId="0" borderId="2" xfId="0" applyNumberFormat="1" applyFont="1" applyBorder="1" applyProtection="1">
      <protection locked="0"/>
    </xf>
    <xf numFmtId="17" fontId="35" fillId="0" borderId="24" xfId="0" applyNumberFormat="1" applyFont="1" applyBorder="1" applyProtection="1">
      <protection locked="0"/>
    </xf>
    <xf numFmtId="17" fontId="35" fillId="0" borderId="5" xfId="0" applyNumberFormat="1" applyFont="1" applyBorder="1" applyProtection="1">
      <protection locked="0"/>
    </xf>
    <xf numFmtId="49" fontId="27" fillId="0" borderId="75" xfId="0" applyNumberFormat="1" applyFont="1" applyBorder="1" applyAlignment="1" applyProtection="1">
      <alignment wrapText="1"/>
      <protection locked="0"/>
    </xf>
    <xf numFmtId="0" fontId="27" fillId="0" borderId="45" xfId="0" applyFont="1" applyBorder="1" applyProtection="1">
      <protection locked="0"/>
    </xf>
    <xf numFmtId="0" fontId="25" fillId="0" borderId="13" xfId="0" applyFont="1" applyBorder="1" applyAlignment="1" applyProtection="1">
      <alignment horizontal="center"/>
      <protection locked="0"/>
    </xf>
    <xf numFmtId="49" fontId="25" fillId="0" borderId="3" xfId="0" applyNumberFormat="1" applyFont="1" applyBorder="1" applyProtection="1">
      <protection locked="0"/>
    </xf>
    <xf numFmtId="0" fontId="25" fillId="2" borderId="13" xfId="0" applyFont="1" applyFill="1" applyBorder="1" applyProtection="1">
      <protection locked="0"/>
    </xf>
    <xf numFmtId="3" fontId="25" fillId="0" borderId="2" xfId="0" applyNumberFormat="1" applyFont="1" applyBorder="1" applyProtection="1">
      <protection locked="0"/>
    </xf>
    <xf numFmtId="0" fontId="25" fillId="0" borderId="73" xfId="0" applyFont="1" applyBorder="1" applyProtection="1">
      <protection locked="0"/>
    </xf>
    <xf numFmtId="0" fontId="25" fillId="0" borderId="13" xfId="0" applyFont="1" applyBorder="1" applyAlignment="1" applyProtection="1">
      <alignment wrapText="1"/>
      <protection locked="0"/>
    </xf>
    <xf numFmtId="0" fontId="25" fillId="0" borderId="31" xfId="0" applyFont="1" applyBorder="1" applyAlignment="1" applyProtection="1">
      <alignment horizontal="center"/>
      <protection locked="0"/>
    </xf>
    <xf numFmtId="49" fontId="25" fillId="0" borderId="25" xfId="0" applyNumberFormat="1" applyFont="1" applyBorder="1" applyProtection="1">
      <protection locked="0"/>
    </xf>
    <xf numFmtId="0" fontId="25" fillId="2" borderId="31" xfId="0" applyFont="1" applyFill="1" applyBorder="1" applyProtection="1">
      <protection locked="0"/>
    </xf>
    <xf numFmtId="3" fontId="25" fillId="0" borderId="24" xfId="0" applyNumberFormat="1" applyFont="1" applyBorder="1" applyProtection="1">
      <protection locked="0"/>
    </xf>
    <xf numFmtId="49" fontId="35" fillId="0" borderId="25" xfId="0" applyNumberFormat="1" applyFont="1" applyBorder="1" applyProtection="1">
      <protection locked="0"/>
    </xf>
    <xf numFmtId="3" fontId="35" fillId="0" borderId="24" xfId="0" applyNumberFormat="1" applyFont="1" applyBorder="1" applyProtection="1">
      <protection locked="0"/>
    </xf>
    <xf numFmtId="0" fontId="35" fillId="0" borderId="51" xfId="0" applyFont="1" applyBorder="1" applyProtection="1">
      <protection locked="0"/>
    </xf>
    <xf numFmtId="0" fontId="25" fillId="0" borderId="55" xfId="0" applyFont="1" applyBorder="1" applyAlignment="1" applyProtection="1">
      <alignment horizontal="center"/>
      <protection locked="0"/>
    </xf>
    <xf numFmtId="0" fontId="25" fillId="0" borderId="14" xfId="0" applyFont="1" applyBorder="1" applyAlignment="1" applyProtection="1">
      <alignment horizontal="center"/>
      <protection locked="0"/>
    </xf>
    <xf numFmtId="49" fontId="25" fillId="0" borderId="38" xfId="0" applyNumberFormat="1" applyFont="1" applyBorder="1" applyProtection="1"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35" fillId="2" borderId="54" xfId="0" applyFont="1" applyFill="1" applyBorder="1" applyAlignment="1" applyProtection="1">
      <alignment wrapText="1"/>
      <protection locked="0"/>
    </xf>
    <xf numFmtId="0" fontId="50" fillId="0" borderId="20" xfId="0" applyFont="1" applyBorder="1" applyAlignment="1" applyProtection="1">
      <alignment wrapText="1"/>
      <protection locked="0"/>
    </xf>
    <xf numFmtId="0" fontId="50" fillId="0" borderId="21" xfId="0" applyFont="1" applyBorder="1" applyAlignment="1" applyProtection="1">
      <alignment wrapText="1"/>
      <protection locked="0"/>
    </xf>
    <xf numFmtId="0" fontId="50" fillId="0" borderId="21" xfId="0" applyFont="1" applyBorder="1" applyProtection="1">
      <protection locked="0"/>
    </xf>
    <xf numFmtId="0" fontId="50" fillId="0" borderId="11" xfId="0" applyFont="1" applyBorder="1" applyAlignment="1" applyProtection="1">
      <alignment wrapText="1"/>
      <protection locked="0"/>
    </xf>
    <xf numFmtId="0" fontId="50" fillId="0" borderId="11" xfId="0" applyFont="1" applyBorder="1" applyProtection="1">
      <protection locked="0"/>
    </xf>
    <xf numFmtId="0" fontId="50" fillId="2" borderId="11" xfId="0" applyFont="1" applyFill="1" applyBorder="1" applyProtection="1">
      <protection locked="0"/>
    </xf>
    <xf numFmtId="3" fontId="50" fillId="0" borderId="20" xfId="0" applyNumberFormat="1" applyFont="1" applyBorder="1" applyProtection="1">
      <protection locked="0"/>
    </xf>
    <xf numFmtId="3" fontId="50" fillId="0" borderId="22" xfId="0" applyNumberFormat="1" applyFont="1" applyBorder="1" applyProtection="1">
      <protection locked="0"/>
    </xf>
    <xf numFmtId="0" fontId="50" fillId="0" borderId="20" xfId="0" applyFont="1" applyBorder="1" applyProtection="1">
      <protection locked="0"/>
    </xf>
    <xf numFmtId="0" fontId="50" fillId="0" borderId="22" xfId="0" applyFont="1" applyBorder="1" applyProtection="1">
      <protection locked="0"/>
    </xf>
    <xf numFmtId="1" fontId="27" fillId="0" borderId="43" xfId="0" applyNumberFormat="1" applyFont="1" applyBorder="1" applyAlignment="1" applyProtection="1">
      <alignment wrapText="1"/>
      <protection locked="0"/>
    </xf>
    <xf numFmtId="0" fontId="27" fillId="2" borderId="52" xfId="0" applyFont="1" applyFill="1" applyBorder="1" applyAlignment="1" applyProtection="1">
      <alignment wrapText="1"/>
      <protection locked="0"/>
    </xf>
    <xf numFmtId="17" fontId="27" fillId="0" borderId="1" xfId="0" applyNumberFormat="1" applyFont="1" applyBorder="1" applyAlignment="1" applyProtection="1">
      <alignment wrapText="1"/>
      <protection locked="0"/>
    </xf>
    <xf numFmtId="17" fontId="27" fillId="0" borderId="3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17" fontId="27" fillId="0" borderId="23" xfId="0" applyNumberFormat="1" applyFont="1" applyBorder="1" applyAlignment="1" applyProtection="1">
      <alignment wrapText="1"/>
      <protection locked="0"/>
    </xf>
    <xf numFmtId="17" fontId="27" fillId="0" borderId="25" xfId="0" applyNumberFormat="1" applyFont="1" applyBorder="1" applyAlignment="1" applyProtection="1">
      <alignment wrapText="1"/>
      <protection locked="0"/>
    </xf>
    <xf numFmtId="17" fontId="27" fillId="0" borderId="4" xfId="0" applyNumberFormat="1" applyFont="1" applyBorder="1" applyAlignment="1" applyProtection="1">
      <alignment wrapText="1"/>
      <protection locked="0"/>
    </xf>
    <xf numFmtId="17" fontId="27" fillId="0" borderId="6" xfId="0" applyNumberFormat="1" applyFont="1" applyBorder="1" applyAlignment="1" applyProtection="1">
      <alignment wrapText="1"/>
      <protection locked="0"/>
    </xf>
    <xf numFmtId="0" fontId="27" fillId="0" borderId="29" xfId="0" applyFont="1" applyBorder="1" applyProtection="1">
      <protection locked="0"/>
    </xf>
    <xf numFmtId="49" fontId="27" fillId="0" borderId="43" xfId="0" applyNumberFormat="1" applyFont="1" applyBorder="1" applyAlignment="1" applyProtection="1">
      <alignment horizontal="right" wrapText="1"/>
      <protection locked="0"/>
    </xf>
    <xf numFmtId="3" fontId="27" fillId="0" borderId="35" xfId="0" applyNumberFormat="1" applyFont="1" applyBorder="1" applyAlignment="1" applyProtection="1">
      <alignment wrapText="1"/>
      <protection locked="0"/>
    </xf>
    <xf numFmtId="3" fontId="27" fillId="0" borderId="36" xfId="0" applyNumberFormat="1" applyFont="1" applyBorder="1" applyAlignment="1" applyProtection="1">
      <alignment wrapText="1"/>
      <protection locked="0"/>
    </xf>
    <xf numFmtId="0" fontId="27" fillId="0" borderId="35" xfId="0" applyFont="1" applyBorder="1" applyAlignment="1" applyProtection="1">
      <alignment horizontal="center" wrapText="1"/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30" xfId="0" applyFont="1" applyBorder="1" applyProtection="1">
      <protection locked="0"/>
    </xf>
    <xf numFmtId="0" fontId="35" fillId="0" borderId="32" xfId="0" applyFont="1" applyBorder="1" applyProtection="1">
      <protection locked="0"/>
    </xf>
    <xf numFmtId="0" fontId="35" fillId="6" borderId="10" xfId="0" applyFont="1" applyFill="1" applyBorder="1" applyProtection="1">
      <protection locked="0"/>
    </xf>
    <xf numFmtId="0" fontId="35" fillId="0" borderId="11" xfId="0" applyFont="1" applyBorder="1" applyAlignment="1" applyProtection="1">
      <alignment wrapText="1"/>
      <protection locked="0"/>
    </xf>
    <xf numFmtId="0" fontId="35" fillId="0" borderId="90" xfId="0" applyFont="1" applyBorder="1" applyProtection="1">
      <protection locked="0"/>
    </xf>
    <xf numFmtId="0" fontId="27" fillId="0" borderId="38" xfId="0" applyFont="1" applyBorder="1" applyAlignment="1" applyProtection="1">
      <alignment wrapText="1"/>
      <protection locked="0"/>
    </xf>
    <xf numFmtId="3" fontId="35" fillId="0" borderId="37" xfId="0" applyNumberFormat="1" applyFont="1" applyBorder="1" applyAlignment="1" applyProtection="1">
      <alignment wrapText="1"/>
      <protection locked="0"/>
    </xf>
    <xf numFmtId="3" fontId="35" fillId="0" borderId="38" xfId="0" applyNumberFormat="1" applyFont="1" applyBorder="1" applyAlignment="1" applyProtection="1">
      <alignment wrapText="1"/>
      <protection locked="0"/>
    </xf>
    <xf numFmtId="0" fontId="35" fillId="0" borderId="89" xfId="0" applyFont="1" applyBorder="1" applyAlignment="1" applyProtection="1">
      <alignment wrapText="1"/>
      <protection locked="0"/>
    </xf>
    <xf numFmtId="0" fontId="35" fillId="0" borderId="75" xfId="0" applyFont="1" applyBorder="1" applyAlignment="1" applyProtection="1">
      <alignment wrapText="1"/>
      <protection locked="0"/>
    </xf>
    <xf numFmtId="0" fontId="35" fillId="0" borderId="82" xfId="0" applyFont="1" applyBorder="1" applyAlignment="1" applyProtection="1">
      <alignment wrapText="1"/>
      <protection locked="0"/>
    </xf>
    <xf numFmtId="0" fontId="35" fillId="0" borderId="16" xfId="0" applyFont="1" applyBorder="1" applyAlignment="1" applyProtection="1">
      <alignment wrapText="1"/>
      <protection locked="0"/>
    </xf>
    <xf numFmtId="3" fontId="35" fillId="0" borderId="89" xfId="0" applyNumberFormat="1" applyFont="1" applyBorder="1" applyAlignment="1" applyProtection="1">
      <alignment wrapText="1"/>
      <protection locked="0"/>
    </xf>
    <xf numFmtId="3" fontId="35" fillId="0" borderId="82" xfId="0" applyNumberFormat="1" applyFont="1" applyBorder="1" applyAlignment="1" applyProtection="1">
      <alignment wrapText="1"/>
      <protection locked="0"/>
    </xf>
    <xf numFmtId="0" fontId="27" fillId="0" borderId="37" xfId="0" applyFont="1" applyBorder="1" applyAlignment="1" applyProtection="1">
      <alignment vertical="top" wrapText="1"/>
      <protection locked="0"/>
    </xf>
    <xf numFmtId="0" fontId="27" fillId="0" borderId="53" xfId="0" applyFont="1" applyBorder="1" applyAlignment="1" applyProtection="1">
      <alignment vertical="top" wrapText="1"/>
      <protection locked="0"/>
    </xf>
    <xf numFmtId="0" fontId="35" fillId="0" borderId="54" xfId="0" applyFont="1" applyBorder="1" applyAlignment="1" applyProtection="1">
      <alignment horizontal="justify" vertical="top"/>
      <protection locked="0"/>
    </xf>
    <xf numFmtId="0" fontId="35" fillId="0" borderId="54" xfId="0" applyFont="1" applyFill="1" applyBorder="1" applyAlignment="1" applyProtection="1">
      <alignment horizontal="justify" vertical="top"/>
      <protection locked="0"/>
    </xf>
    <xf numFmtId="3" fontId="35" fillId="0" borderId="37" xfId="0" applyNumberFormat="1" applyFont="1" applyBorder="1" applyAlignment="1" applyProtection="1">
      <alignment horizontal="justify" vertical="top"/>
      <protection locked="0"/>
    </xf>
    <xf numFmtId="3" fontId="35" fillId="0" borderId="38" xfId="0" applyNumberFormat="1" applyFont="1" applyBorder="1" applyAlignment="1" applyProtection="1">
      <alignment horizontal="justify" vertical="top"/>
      <protection locked="0"/>
    </xf>
    <xf numFmtId="17" fontId="35" fillId="0" borderId="37" xfId="0" applyNumberFormat="1" applyFont="1" applyBorder="1" applyAlignment="1" applyProtection="1">
      <alignment horizontal="justify" vertical="top"/>
      <protection locked="0"/>
    </xf>
    <xf numFmtId="17" fontId="35" fillId="0" borderId="38" xfId="0" applyNumberFormat="1" applyFont="1" applyBorder="1" applyAlignment="1" applyProtection="1">
      <alignment horizontal="justify" vertical="top"/>
      <protection locked="0"/>
    </xf>
    <xf numFmtId="0" fontId="35" fillId="0" borderId="37" xfId="0" applyFont="1" applyBorder="1" applyAlignment="1" applyProtection="1">
      <alignment horizontal="justify" vertical="top"/>
      <protection locked="0"/>
    </xf>
    <xf numFmtId="0" fontId="35" fillId="0" borderId="38" xfId="0" applyFont="1" applyBorder="1" applyAlignment="1" applyProtection="1">
      <alignment horizontal="justify" vertical="top"/>
      <protection locked="0"/>
    </xf>
    <xf numFmtId="0" fontId="35" fillId="0" borderId="108" xfId="0" applyNumberFormat="1" applyFont="1" applyFill="1" applyBorder="1" applyAlignment="1" applyProtection="1">
      <alignment horizontal="justify" vertical="top"/>
      <protection locked="0"/>
    </xf>
    <xf numFmtId="0" fontId="27" fillId="0" borderId="24" xfId="0" applyFont="1" applyBorder="1" applyAlignment="1" applyProtection="1">
      <alignment vertical="top" wrapText="1"/>
      <protection locked="0"/>
    </xf>
    <xf numFmtId="0" fontId="35" fillId="0" borderId="24" xfId="0" applyNumberFormat="1" applyFont="1" applyFill="1" applyBorder="1" applyAlignment="1" applyProtection="1">
      <alignment horizontal="justify" vertical="top"/>
      <protection locked="0"/>
    </xf>
    <xf numFmtId="0" fontId="35" fillId="0" borderId="37" xfId="0" applyFont="1" applyBorder="1" applyAlignment="1" applyProtection="1">
      <alignment vertical="center" wrapText="1"/>
      <protection locked="0"/>
    </xf>
    <xf numFmtId="0" fontId="35" fillId="0" borderId="53" xfId="0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vertical="center"/>
      <protection locked="0"/>
    </xf>
    <xf numFmtId="0" fontId="35" fillId="0" borderId="54" xfId="0" applyFont="1" applyBorder="1" applyAlignment="1" applyProtection="1">
      <alignment vertical="center" wrapText="1"/>
      <protection locked="0"/>
    </xf>
    <xf numFmtId="3" fontId="35" fillId="0" borderId="37" xfId="0" applyNumberFormat="1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vertical="center" wrapText="1"/>
      <protection locked="0"/>
    </xf>
    <xf numFmtId="0" fontId="35" fillId="0" borderId="38" xfId="0" applyFont="1" applyBorder="1" applyAlignment="1" applyProtection="1">
      <alignment horizontal="center" vertical="center" wrapText="1"/>
      <protection locked="0"/>
    </xf>
    <xf numFmtId="0" fontId="35" fillId="0" borderId="54" xfId="0" applyFont="1" applyBorder="1" applyAlignment="1" applyProtection="1">
      <alignment horizontal="center" vertical="center" wrapText="1"/>
      <protection locked="0"/>
    </xf>
    <xf numFmtId="0" fontId="35" fillId="0" borderId="53" xfId="0" applyFont="1" applyBorder="1" applyAlignment="1" applyProtection="1">
      <alignment vertical="center"/>
      <protection locked="0"/>
    </xf>
    <xf numFmtId="3" fontId="35" fillId="0" borderId="38" xfId="0" applyNumberFormat="1" applyFont="1" applyBorder="1" applyAlignment="1" applyProtection="1">
      <alignment vertical="center"/>
      <protection locked="0"/>
    </xf>
    <xf numFmtId="0" fontId="35" fillId="0" borderId="24" xfId="0" applyFont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vertical="center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3" fontId="35" fillId="0" borderId="23" xfId="0" applyNumberFormat="1" applyFont="1" applyBorder="1" applyAlignment="1" applyProtection="1">
      <alignment vertical="center" wrapText="1"/>
      <protection locked="0"/>
    </xf>
    <xf numFmtId="3" fontId="35" fillId="0" borderId="25" xfId="0" applyNumberFormat="1" applyFont="1" applyBorder="1" applyAlignment="1" applyProtection="1">
      <alignment vertical="center" wrapText="1"/>
      <protection locked="0"/>
    </xf>
    <xf numFmtId="0" fontId="35" fillId="0" borderId="25" xfId="0" applyFont="1" applyBorder="1" applyAlignment="1" applyProtection="1">
      <alignment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25" fillId="0" borderId="53" xfId="0" applyFont="1" applyBorder="1" applyAlignment="1" applyProtection="1">
      <alignment wrapText="1"/>
      <protection locked="0"/>
    </xf>
    <xf numFmtId="49" fontId="27" fillId="0" borderId="53" xfId="0" applyNumberFormat="1" applyFont="1" applyBorder="1" applyAlignment="1" applyProtection="1">
      <alignment wrapText="1"/>
      <protection locked="0"/>
    </xf>
    <xf numFmtId="49" fontId="27" fillId="0" borderId="37" xfId="0" applyNumberFormat="1" applyFont="1" applyBorder="1" applyProtection="1">
      <protection locked="0"/>
    </xf>
    <xf numFmtId="49" fontId="27" fillId="0" borderId="38" xfId="0" applyNumberFormat="1" applyFont="1" applyBorder="1" applyProtection="1">
      <protection locked="0"/>
    </xf>
    <xf numFmtId="0" fontId="35" fillId="6" borderId="54" xfId="0" applyFont="1" applyFill="1" applyBorder="1" applyProtection="1">
      <protection locked="0"/>
    </xf>
    <xf numFmtId="0" fontId="35" fillId="0" borderId="82" xfId="0" applyFont="1" applyBorder="1" applyProtection="1">
      <protection locked="0"/>
    </xf>
    <xf numFmtId="0" fontId="35" fillId="6" borderId="31" xfId="0" applyFont="1" applyFill="1" applyBorder="1" applyProtection="1">
      <protection locked="0"/>
    </xf>
    <xf numFmtId="3" fontId="35" fillId="0" borderId="22" xfId="0" applyNumberFormat="1" applyFont="1" applyBorder="1" applyProtection="1"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49" fontId="35" fillId="0" borderId="24" xfId="0" applyNumberFormat="1" applyFont="1" applyBorder="1" applyAlignment="1" applyProtection="1">
      <alignment wrapText="1"/>
      <protection locked="0"/>
    </xf>
    <xf numFmtId="3" fontId="35" fillId="0" borderId="54" xfId="0" applyNumberFormat="1" applyFont="1" applyBorder="1" applyProtection="1">
      <protection locked="0"/>
    </xf>
    <xf numFmtId="3" fontId="35" fillId="0" borderId="31" xfId="0" applyNumberFormat="1" applyFont="1" applyBorder="1" applyProtection="1">
      <protection locked="0"/>
    </xf>
    <xf numFmtId="3" fontId="35" fillId="0" borderId="31" xfId="0" applyNumberFormat="1" applyFont="1" applyBorder="1" applyAlignment="1" applyProtection="1">
      <alignment horizontal="right"/>
      <protection locked="0"/>
    </xf>
    <xf numFmtId="0" fontId="35" fillId="0" borderId="50" xfId="0" applyFont="1" applyBorder="1" applyProtection="1">
      <protection locked="0"/>
    </xf>
    <xf numFmtId="3" fontId="27" fillId="0" borderId="42" xfId="0" applyNumberFormat="1" applyFont="1" applyBorder="1" applyProtection="1">
      <protection locked="0"/>
    </xf>
    <xf numFmtId="0" fontId="27" fillId="0" borderId="42" xfId="0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0" fontId="27" fillId="0" borderId="73" xfId="0" applyFont="1" applyBorder="1" applyAlignment="1" applyProtection="1">
      <alignment wrapText="1" shrinkToFit="1"/>
      <protection locked="0"/>
    </xf>
    <xf numFmtId="0" fontId="27" fillId="0" borderId="74" xfId="0" applyFont="1" applyBorder="1" applyProtection="1">
      <protection locked="0"/>
    </xf>
    <xf numFmtId="0" fontId="27" fillId="0" borderId="48" xfId="0" applyFont="1" applyBorder="1" applyAlignment="1" applyProtection="1">
      <alignment wrapText="1"/>
      <protection locked="0"/>
    </xf>
    <xf numFmtId="0" fontId="27" fillId="0" borderId="46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vertical="center" wrapText="1"/>
      <protection locked="0"/>
    </xf>
    <xf numFmtId="3" fontId="27" fillId="0" borderId="48" xfId="0" applyNumberFormat="1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42" fillId="0" borderId="21" xfId="0" applyFont="1" applyBorder="1" applyAlignment="1" applyProtection="1">
      <alignment wrapText="1"/>
      <protection locked="0"/>
    </xf>
    <xf numFmtId="17" fontId="35" fillId="0" borderId="37" xfId="0" applyNumberFormat="1" applyFont="1" applyBorder="1" applyProtection="1">
      <protection locked="0"/>
    </xf>
    <xf numFmtId="17" fontId="35" fillId="0" borderId="38" xfId="0" applyNumberFormat="1" applyFont="1" applyBorder="1" applyProtection="1">
      <protection locked="0"/>
    </xf>
    <xf numFmtId="0" fontId="27" fillId="0" borderId="21" xfId="0" applyFont="1" applyBorder="1" applyAlignment="1" applyProtection="1">
      <alignment vertical="top"/>
      <protection locked="0"/>
    </xf>
    <xf numFmtId="0" fontId="27" fillId="0" borderId="90" xfId="0" applyFont="1" applyBorder="1" applyAlignment="1" applyProtection="1">
      <alignment vertical="top"/>
      <protection locked="0"/>
    </xf>
    <xf numFmtId="0" fontId="35" fillId="0" borderId="2" xfId="0" applyFont="1" applyFill="1" applyBorder="1" applyAlignment="1" applyProtection="1">
      <alignment horizontal="justify" vertical="top"/>
      <protection locked="0"/>
    </xf>
    <xf numFmtId="0" fontId="35" fillId="0" borderId="9" xfId="0" applyNumberFormat="1" applyFont="1" applyFill="1" applyBorder="1" applyAlignment="1" applyProtection="1">
      <alignment horizontal="justify" vertical="top"/>
      <protection locked="0"/>
    </xf>
    <xf numFmtId="3" fontId="27" fillId="0" borderId="103" xfId="0" applyNumberFormat="1" applyFont="1" applyBorder="1" applyProtection="1">
      <protection locked="0"/>
    </xf>
    <xf numFmtId="3" fontId="27" fillId="0" borderId="95" xfId="0" applyNumberFormat="1" applyFont="1" applyBorder="1" applyProtection="1">
      <protection locked="0"/>
    </xf>
    <xf numFmtId="3" fontId="27" fillId="0" borderId="96" xfId="0" applyNumberFormat="1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27" fillId="8" borderId="97" xfId="0" applyNumberFormat="1" applyFont="1" applyFill="1" applyBorder="1" applyProtection="1">
      <protection locked="0"/>
    </xf>
    <xf numFmtId="3" fontId="27" fillId="8" borderId="98" xfId="0" applyNumberFormat="1" applyFont="1" applyFill="1" applyBorder="1" applyProtection="1">
      <protection locked="0"/>
    </xf>
    <xf numFmtId="3" fontId="27" fillId="8" borderId="99" xfId="0" applyNumberFormat="1" applyFont="1" applyFill="1" applyBorder="1" applyProtection="1">
      <protection locked="0"/>
    </xf>
    <xf numFmtId="3" fontId="27" fillId="8" borderId="23" xfId="0" applyNumberFormat="1" applyFont="1" applyFill="1" applyBorder="1" applyProtection="1">
      <protection locked="0"/>
    </xf>
    <xf numFmtId="3" fontId="27" fillId="8" borderId="4" xfId="0" applyNumberFormat="1" applyFont="1" applyFill="1" applyBorder="1" applyProtection="1">
      <protection locked="0"/>
    </xf>
    <xf numFmtId="0" fontId="35" fillId="0" borderId="53" xfId="0" applyFont="1" applyBorder="1" applyAlignment="1" applyProtection="1">
      <alignment shrinkToFit="1"/>
      <protection locked="0"/>
    </xf>
    <xf numFmtId="0" fontId="43" fillId="0" borderId="53" xfId="0" applyFont="1" applyBorder="1" applyAlignment="1" applyProtection="1">
      <alignment wrapText="1"/>
      <protection locked="0"/>
    </xf>
    <xf numFmtId="0" fontId="35" fillId="0" borderId="48" xfId="0" applyFont="1" applyBorder="1" applyProtection="1">
      <protection locked="0"/>
    </xf>
    <xf numFmtId="0" fontId="35" fillId="0" borderId="37" xfId="0" applyFont="1" applyBorder="1" applyAlignment="1" applyProtection="1">
      <alignment horizontal="center" wrapText="1"/>
      <protection locked="0"/>
    </xf>
    <xf numFmtId="0" fontId="27" fillId="0" borderId="73" xfId="0" applyFont="1" applyBorder="1" applyAlignment="1" applyProtection="1">
      <alignment wrapText="1" shrinkToFit="1" readingOrder="1"/>
      <protection locked="0"/>
    </xf>
    <xf numFmtId="0" fontId="35" fillId="0" borderId="51" xfId="0" applyFont="1" applyBorder="1" applyAlignment="1" applyProtection="1">
      <alignment wrapText="1" shrinkToFit="1" readingOrder="1"/>
      <protection locked="0"/>
    </xf>
    <xf numFmtId="0" fontId="35" fillId="0" borderId="48" xfId="0" applyFont="1" applyBorder="1" applyAlignment="1" applyProtection="1">
      <alignment wrapText="1" shrinkToFit="1" readingOrder="1"/>
      <protection locked="0"/>
    </xf>
    <xf numFmtId="0" fontId="43" fillId="0" borderId="49" xfId="0" applyFont="1" applyBorder="1" applyAlignment="1" applyProtection="1">
      <alignment wrapText="1"/>
      <protection locked="0"/>
    </xf>
    <xf numFmtId="0" fontId="43" fillId="0" borderId="46" xfId="0" applyFont="1" applyBorder="1" applyAlignment="1" applyProtection="1">
      <alignment wrapText="1"/>
      <protection locked="0"/>
    </xf>
    <xf numFmtId="0" fontId="44" fillId="0" borderId="31" xfId="0" applyFont="1" applyBorder="1" applyAlignment="1" applyProtection="1">
      <alignment vertical="center" wrapText="1"/>
      <protection locked="0"/>
    </xf>
    <xf numFmtId="0" fontId="35" fillId="0" borderId="11" xfId="0" applyFont="1" applyBorder="1" applyAlignment="1" applyProtection="1">
      <alignment horizontal="right" wrapText="1" shrinkToFit="1"/>
      <protection locked="0"/>
    </xf>
    <xf numFmtId="0" fontId="35" fillId="0" borderId="50" xfId="0" applyFont="1" applyBorder="1" applyAlignment="1" applyProtection="1">
      <alignment wrapText="1"/>
      <protection locked="0"/>
    </xf>
    <xf numFmtId="0" fontId="35" fillId="6" borderId="31" xfId="0" applyFont="1" applyFill="1" applyBorder="1" applyAlignment="1" applyProtection="1">
      <alignment wrapText="1"/>
      <protection locked="0"/>
    </xf>
    <xf numFmtId="0" fontId="35" fillId="0" borderId="11" xfId="0" applyFont="1" applyBorder="1" applyAlignment="1" applyProtection="1">
      <alignment horizontal="center" wrapText="1"/>
      <protection locked="0"/>
    </xf>
    <xf numFmtId="3" fontId="35" fillId="0" borderId="20" xfId="0" applyNumberFormat="1" applyFont="1" applyBorder="1" applyAlignment="1" applyProtection="1">
      <alignment wrapText="1"/>
      <protection locked="0"/>
    </xf>
    <xf numFmtId="3" fontId="35" fillId="0" borderId="22" xfId="0" applyNumberFormat="1" applyFont="1" applyBorder="1" applyAlignment="1" applyProtection="1">
      <alignment wrapText="1"/>
      <protection locked="0"/>
    </xf>
    <xf numFmtId="0" fontId="35" fillId="6" borderId="11" xfId="0" applyFont="1" applyFill="1" applyBorder="1" applyAlignment="1" applyProtection="1">
      <alignment wrapText="1"/>
      <protection locked="0"/>
    </xf>
    <xf numFmtId="0" fontId="35" fillId="0" borderId="40" xfId="0" applyFont="1" applyBorder="1" applyProtection="1">
      <protection locked="0"/>
    </xf>
    <xf numFmtId="0" fontId="25" fillId="0" borderId="52" xfId="0" applyFont="1" applyBorder="1" applyAlignment="1" applyProtection="1">
      <alignment horizontal="center"/>
      <protection locked="0"/>
    </xf>
    <xf numFmtId="0" fontId="38" fillId="0" borderId="67" xfId="0" applyFont="1" applyBorder="1" applyAlignment="1" applyProtection="1">
      <alignment horizontal="center"/>
      <protection locked="0"/>
    </xf>
    <xf numFmtId="0" fontId="36" fillId="0" borderId="67" xfId="0" applyFont="1" applyBorder="1" applyAlignment="1" applyProtection="1">
      <alignment horizontal="center"/>
      <protection locked="0"/>
    </xf>
    <xf numFmtId="0" fontId="36" fillId="0" borderId="61" xfId="0" applyFont="1" applyBorder="1" applyProtection="1">
      <protection locked="0"/>
    </xf>
    <xf numFmtId="0" fontId="36" fillId="0" borderId="62" xfId="0" applyFont="1" applyBorder="1" applyProtection="1">
      <protection locked="0"/>
    </xf>
    <xf numFmtId="49" fontId="36" fillId="0" borderId="62" xfId="0" applyNumberFormat="1" applyFont="1" applyBorder="1" applyProtection="1">
      <protection locked="0"/>
    </xf>
    <xf numFmtId="0" fontId="36" fillId="0" borderId="63" xfId="0" applyFont="1" applyBorder="1" applyProtection="1">
      <protection locked="0"/>
    </xf>
    <xf numFmtId="0" fontId="36" fillId="0" borderId="60" xfId="0" applyFont="1" applyBorder="1" applyProtection="1">
      <protection locked="0"/>
    </xf>
    <xf numFmtId="0" fontId="36" fillId="0" borderId="64" xfId="0" applyFont="1" applyBorder="1" applyProtection="1">
      <protection locked="0"/>
    </xf>
    <xf numFmtId="0" fontId="36" fillId="0" borderId="65" xfId="0" applyFont="1" applyBorder="1" applyProtection="1">
      <protection locked="0"/>
    </xf>
    <xf numFmtId="0" fontId="36" fillId="0" borderId="66" xfId="0" applyFont="1" applyBorder="1" applyProtection="1">
      <protection locked="0"/>
    </xf>
    <xf numFmtId="0" fontId="36" fillId="0" borderId="67" xfId="0" applyFont="1" applyBorder="1" applyProtection="1">
      <protection locked="0"/>
    </xf>
    <xf numFmtId="0" fontId="36" fillId="0" borderId="64" xfId="0" applyFont="1" applyBorder="1" applyAlignment="1" applyProtection="1">
      <alignment wrapText="1"/>
      <protection locked="0"/>
    </xf>
    <xf numFmtId="49" fontId="36" fillId="0" borderId="65" xfId="0" applyNumberFormat="1" applyFont="1" applyBorder="1" applyProtection="1">
      <protection locked="0"/>
    </xf>
    <xf numFmtId="0" fontId="36" fillId="0" borderId="67" xfId="0" applyFont="1" applyBorder="1" applyAlignment="1" applyProtection="1">
      <alignment wrapText="1"/>
      <protection locked="0"/>
    </xf>
    <xf numFmtId="0" fontId="36" fillId="0" borderId="68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 wrapText="1"/>
      <protection locked="0"/>
    </xf>
    <xf numFmtId="0" fontId="27" fillId="0" borderId="72" xfId="0" applyFont="1" applyBorder="1" applyAlignment="1" applyProtection="1">
      <alignment horizontal="center" wrapText="1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72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27" fillId="0" borderId="55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vertical="center" wrapText="1"/>
      <protection locked="0"/>
    </xf>
    <xf numFmtId="0" fontId="35" fillId="0" borderId="14" xfId="0" applyFont="1" applyBorder="1" applyAlignment="1" applyProtection="1">
      <alignment vertical="center" wrapText="1"/>
      <protection locked="0"/>
    </xf>
    <xf numFmtId="3" fontId="35" fillId="0" borderId="4" xfId="0" applyNumberFormat="1" applyFont="1" applyBorder="1" applyAlignment="1" applyProtection="1">
      <alignment vertical="center" wrapText="1"/>
      <protection locked="0"/>
    </xf>
    <xf numFmtId="3" fontId="35" fillId="0" borderId="6" xfId="0" applyNumberFormat="1" applyFont="1" applyBorder="1" applyAlignment="1" applyProtection="1">
      <alignment vertical="center" wrapText="1"/>
      <protection locked="0"/>
    </xf>
    <xf numFmtId="0" fontId="35" fillId="0" borderId="6" xfId="0" applyFont="1" applyBorder="1" applyAlignment="1" applyProtection="1">
      <alignment vertical="center" wrapText="1"/>
      <protection locked="0"/>
    </xf>
    <xf numFmtId="0" fontId="35" fillId="0" borderId="5" xfId="0" applyFont="1" applyBorder="1" applyAlignment="1" applyProtection="1">
      <alignment vertical="center" wrapText="1"/>
      <protection locked="0"/>
    </xf>
    <xf numFmtId="49" fontId="35" fillId="0" borderId="2" xfId="0" applyNumberFormat="1" applyFont="1" applyBorder="1" applyAlignment="1" applyProtection="1">
      <alignment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49" fontId="35" fillId="0" borderId="24" xfId="0" applyNumberFormat="1" applyFont="1" applyBorder="1" applyAlignment="1" applyProtection="1">
      <alignment vertical="center"/>
      <protection locked="0"/>
    </xf>
    <xf numFmtId="0" fontId="35" fillId="0" borderId="11" xfId="0" applyFont="1" applyBorder="1" applyAlignment="1" applyProtection="1">
      <alignment horizontal="center" vertical="center" wrapText="1"/>
      <protection locked="0"/>
    </xf>
    <xf numFmtId="49" fontId="35" fillId="0" borderId="5" xfId="0" applyNumberFormat="1" applyFont="1" applyBorder="1" applyAlignment="1" applyProtection="1">
      <alignment vertical="center"/>
      <protection locked="0"/>
    </xf>
    <xf numFmtId="0" fontId="35" fillId="0" borderId="11" xfId="0" applyFont="1" applyBorder="1" applyAlignment="1" applyProtection="1">
      <alignment vertical="center" wrapText="1"/>
      <protection locked="0"/>
    </xf>
    <xf numFmtId="3" fontId="35" fillId="0" borderId="20" xfId="0" applyNumberFormat="1" applyFont="1" applyBorder="1" applyAlignment="1" applyProtection="1">
      <alignment vertical="center" wrapText="1"/>
      <protection locked="0"/>
    </xf>
    <xf numFmtId="0" fontId="35" fillId="0" borderId="20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 applyProtection="1">
      <alignment vertical="center" wrapText="1"/>
      <protection locked="0"/>
    </xf>
    <xf numFmtId="0" fontId="35" fillId="0" borderId="21" xfId="0" applyFont="1" applyBorder="1" applyAlignment="1" applyProtection="1">
      <alignment vertical="center" wrapText="1"/>
      <protection locked="0"/>
    </xf>
    <xf numFmtId="0" fontId="42" fillId="0" borderId="7" xfId="0" applyFont="1" applyBorder="1" applyAlignment="1" applyProtection="1">
      <alignment wrapText="1"/>
      <protection locked="0"/>
    </xf>
    <xf numFmtId="14" fontId="35" fillId="0" borderId="1" xfId="0" applyNumberFormat="1" applyFont="1" applyBorder="1" applyAlignment="1" applyProtection="1">
      <alignment wrapText="1"/>
      <protection locked="0"/>
    </xf>
    <xf numFmtId="0" fontId="42" fillId="0" borderId="21" xfId="0" applyFont="1" applyBorder="1" applyProtection="1">
      <protection locked="0"/>
    </xf>
    <xf numFmtId="0" fontId="42" fillId="0" borderId="80" xfId="0" applyFont="1" applyBorder="1" applyProtection="1">
      <protection locked="0"/>
    </xf>
    <xf numFmtId="0" fontId="25" fillId="0" borderId="48" xfId="0" applyFont="1" applyBorder="1" applyProtection="1">
      <protection locked="0"/>
    </xf>
    <xf numFmtId="0" fontId="35" fillId="0" borderId="73" xfId="0" applyFont="1" applyBorder="1" applyProtection="1">
      <protection locked="0"/>
    </xf>
    <xf numFmtId="0" fontId="35" fillId="0" borderId="74" xfId="0" applyFont="1" applyBorder="1" applyProtection="1">
      <protection locked="0"/>
    </xf>
    <xf numFmtId="17" fontId="35" fillId="0" borderId="4" xfId="0" applyNumberFormat="1" applyFont="1" applyBorder="1" applyProtection="1">
      <protection locked="0"/>
    </xf>
    <xf numFmtId="17" fontId="35" fillId="0" borderId="6" xfId="0" applyNumberFormat="1" applyFont="1" applyBorder="1" applyProtection="1">
      <protection locked="0"/>
    </xf>
    <xf numFmtId="0" fontId="35" fillId="0" borderId="34" xfId="0" applyFont="1" applyBorder="1" applyProtection="1">
      <protection locked="0"/>
    </xf>
    <xf numFmtId="0" fontId="51" fillId="9" borderId="31" xfId="4" applyFont="1" applyFill="1" applyBorder="1" applyAlignment="1" applyProtection="1">
      <alignment wrapText="1"/>
      <protection locked="0"/>
    </xf>
    <xf numFmtId="3" fontId="36" fillId="0" borderId="23" xfId="4" applyNumberFormat="1" applyFont="1" applyBorder="1" applyProtection="1">
      <protection locked="0"/>
    </xf>
    <xf numFmtId="3" fontId="51" fillId="0" borderId="25" xfId="4" applyNumberFormat="1" applyFont="1" applyBorder="1" applyProtection="1">
      <protection locked="0"/>
    </xf>
    <xf numFmtId="0" fontId="51" fillId="0" borderId="23" xfId="4" applyFont="1" applyBorder="1" applyProtection="1">
      <protection locked="0"/>
    </xf>
    <xf numFmtId="0" fontId="51" fillId="0" borderId="25" xfId="4" applyFont="1" applyBorder="1" applyProtection="1">
      <protection locked="0"/>
    </xf>
    <xf numFmtId="0" fontId="51" fillId="0" borderId="24" xfId="4" applyFont="1" applyBorder="1" applyProtection="1">
      <protection locked="0"/>
    </xf>
    <xf numFmtId="0" fontId="51" fillId="0" borderId="31" xfId="4" applyFont="1" applyBorder="1" applyProtection="1">
      <protection locked="0"/>
    </xf>
    <xf numFmtId="0" fontId="51" fillId="0" borderId="23" xfId="4" applyFont="1" applyBorder="1" applyAlignment="1" applyProtection="1">
      <alignment wrapText="1"/>
      <protection locked="0"/>
    </xf>
    <xf numFmtId="0" fontId="25" fillId="0" borderId="13" xfId="0" applyFont="1" applyBorder="1" applyAlignment="1" applyProtection="1">
      <alignment horizontal="center" wrapText="1"/>
      <protection locked="0"/>
    </xf>
    <xf numFmtId="49" fontId="25" fillId="0" borderId="2" xfId="3" applyNumberFormat="1" applyFont="1" applyBorder="1" applyAlignment="1" applyProtection="1">
      <alignment horizontal="center" wrapText="1"/>
      <protection locked="0"/>
    </xf>
    <xf numFmtId="0" fontId="25" fillId="2" borderId="13" xfId="0" applyFont="1" applyFill="1" applyBorder="1" applyAlignment="1" applyProtection="1">
      <alignment wrapText="1"/>
      <protection locked="0"/>
    </xf>
    <xf numFmtId="3" fontId="25" fillId="0" borderId="1" xfId="0" applyNumberFormat="1" applyFont="1" applyBorder="1" applyAlignment="1" applyProtection="1">
      <alignment wrapText="1"/>
      <protection locked="0"/>
    </xf>
    <xf numFmtId="3" fontId="25" fillId="0" borderId="3" xfId="0" applyNumberFormat="1" applyFont="1" applyBorder="1" applyAlignment="1" applyProtection="1">
      <alignment wrapText="1"/>
      <protection locked="0"/>
    </xf>
    <xf numFmtId="17" fontId="25" fillId="0" borderId="1" xfId="0" applyNumberFormat="1" applyFont="1" applyBorder="1" applyAlignment="1" applyProtection="1">
      <alignment wrapText="1"/>
      <protection locked="0"/>
    </xf>
    <xf numFmtId="17" fontId="25" fillId="0" borderId="3" xfId="0" applyNumberFormat="1" applyFont="1" applyBorder="1" applyAlignment="1" applyProtection="1">
      <alignment wrapText="1"/>
      <protection locked="0"/>
    </xf>
    <xf numFmtId="0" fontId="25" fillId="0" borderId="3" xfId="0" applyFont="1" applyBorder="1" applyAlignment="1" applyProtection="1">
      <alignment wrapText="1"/>
      <protection locked="0"/>
    </xf>
    <xf numFmtId="49" fontId="27" fillId="0" borderId="24" xfId="3" applyNumberFormat="1" applyFont="1" applyBorder="1" applyAlignment="1" applyProtection="1">
      <alignment horizontal="center"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5" fillId="0" borderId="25" xfId="0" applyFont="1" applyBorder="1" applyAlignment="1" applyProtection="1">
      <alignment wrapText="1"/>
      <protection locked="0"/>
    </xf>
    <xf numFmtId="49" fontId="27" fillId="0" borderId="21" xfId="3" applyNumberFormat="1" applyFont="1" applyBorder="1" applyAlignment="1" applyProtection="1">
      <alignment horizontal="center" wrapText="1"/>
      <protection locked="0"/>
    </xf>
    <xf numFmtId="49" fontId="27" fillId="0" borderId="22" xfId="0" applyNumberFormat="1" applyFont="1" applyBorder="1" applyAlignment="1" applyProtection="1">
      <alignment wrapText="1"/>
      <protection locked="0"/>
    </xf>
    <xf numFmtId="3" fontId="27" fillId="0" borderId="20" xfId="0" applyNumberFormat="1" applyFont="1" applyBorder="1" applyAlignment="1" applyProtection="1">
      <alignment wrapText="1"/>
      <protection locked="0"/>
    </xf>
    <xf numFmtId="3" fontId="27" fillId="0" borderId="22" xfId="0" applyNumberFormat="1" applyFont="1" applyBorder="1" applyAlignment="1" applyProtection="1">
      <alignment wrapText="1"/>
      <protection locked="0"/>
    </xf>
    <xf numFmtId="43" fontId="35" fillId="0" borderId="3" xfId="3" applyFont="1" applyBorder="1" applyProtection="1">
      <protection locked="0"/>
    </xf>
    <xf numFmtId="43" fontId="35" fillId="0" borderId="25" xfId="3" applyFont="1" applyBorder="1" applyProtection="1">
      <protection locked="0"/>
    </xf>
    <xf numFmtId="0" fontId="35" fillId="0" borderId="72" xfId="0" applyFont="1" applyBorder="1" applyAlignment="1" applyProtection="1">
      <alignment wrapText="1"/>
      <protection locked="0"/>
    </xf>
    <xf numFmtId="3" fontId="27" fillId="0" borderId="2" xfId="0" applyNumberFormat="1" applyFont="1" applyBorder="1" applyProtection="1">
      <protection locked="0"/>
    </xf>
    <xf numFmtId="3" fontId="27" fillId="0" borderId="24" xfId="0" applyNumberFormat="1" applyFont="1" applyBorder="1" applyProtection="1">
      <protection locked="0"/>
    </xf>
    <xf numFmtId="3" fontId="35" fillId="0" borderId="35" xfId="0" applyNumberFormat="1" applyFont="1" applyBorder="1" applyAlignment="1" applyProtection="1">
      <alignment wrapText="1"/>
      <protection locked="0"/>
    </xf>
    <xf numFmtId="17" fontId="27" fillId="0" borderId="36" xfId="0" applyNumberFormat="1" applyFont="1" applyBorder="1" applyAlignment="1" applyProtection="1">
      <alignment wrapText="1"/>
      <protection locked="0"/>
    </xf>
    <xf numFmtId="0" fontId="35" fillId="0" borderId="36" xfId="0" applyFont="1" applyBorder="1" applyAlignment="1" applyProtection="1">
      <alignment wrapText="1"/>
      <protection locked="0"/>
    </xf>
    <xf numFmtId="0" fontId="52" fillId="0" borderId="31" xfId="0" applyFont="1" applyBorder="1" applyProtection="1">
      <protection locked="0"/>
    </xf>
    <xf numFmtId="0" fontId="52" fillId="0" borderId="23" xfId="0" applyFont="1" applyBorder="1" applyAlignment="1" applyProtection="1">
      <alignment wrapText="1"/>
      <protection locked="0"/>
    </xf>
    <xf numFmtId="0" fontId="52" fillId="0" borderId="24" xfId="0" applyFont="1" applyBorder="1" applyAlignment="1" applyProtection="1">
      <alignment wrapText="1"/>
      <protection locked="0"/>
    </xf>
    <xf numFmtId="49" fontId="52" fillId="0" borderId="24" xfId="0" applyNumberFormat="1" applyFont="1" applyBorder="1" applyAlignment="1" applyProtection="1">
      <alignment wrapText="1"/>
      <protection locked="0"/>
    </xf>
    <xf numFmtId="0" fontId="52" fillId="0" borderId="25" xfId="0" applyFont="1" applyBorder="1" applyAlignment="1" applyProtection="1">
      <alignment wrapText="1"/>
      <protection locked="0"/>
    </xf>
    <xf numFmtId="0" fontId="52" fillId="0" borderId="31" xfId="0" applyFont="1" applyBorder="1" applyAlignment="1" applyProtection="1">
      <alignment wrapText="1"/>
      <protection locked="0"/>
    </xf>
    <xf numFmtId="3" fontId="52" fillId="0" borderId="23" xfId="0" applyNumberFormat="1" applyFont="1" applyBorder="1" applyProtection="1">
      <protection locked="0"/>
    </xf>
    <xf numFmtId="3" fontId="52" fillId="0" borderId="25" xfId="0" applyNumberFormat="1" applyFont="1" applyBorder="1" applyProtection="1">
      <protection locked="0"/>
    </xf>
    <xf numFmtId="0" fontId="52" fillId="0" borderId="23" xfId="0" applyFont="1" applyBorder="1" applyProtection="1">
      <protection locked="0"/>
    </xf>
    <xf numFmtId="0" fontId="52" fillId="0" borderId="25" xfId="0" applyFont="1" applyBorder="1" applyProtection="1">
      <protection locked="0"/>
    </xf>
    <xf numFmtId="0" fontId="52" fillId="0" borderId="24" xfId="0" applyFont="1" applyBorder="1" applyProtection="1">
      <protection locked="0"/>
    </xf>
    <xf numFmtId="49" fontId="27" fillId="0" borderId="43" xfId="0" applyNumberFormat="1" applyFont="1" applyBorder="1" applyProtection="1">
      <protection locked="0"/>
    </xf>
    <xf numFmtId="0" fontId="53" fillId="0" borderId="28" xfId="0" applyFont="1" applyBorder="1" applyProtection="1">
      <protection locked="0"/>
    </xf>
    <xf numFmtId="3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vertical="center"/>
      <protection locked="0"/>
    </xf>
    <xf numFmtId="3" fontId="27" fillId="0" borderId="25" xfId="0" applyNumberFormat="1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35" fillId="0" borderId="24" xfId="0" applyFont="1" applyBorder="1" applyAlignment="1" applyProtection="1">
      <protection locked="0"/>
    </xf>
    <xf numFmtId="0" fontId="35" fillId="2" borderId="31" xfId="0" applyFont="1" applyFill="1" applyBorder="1" applyProtection="1">
      <protection locked="0"/>
    </xf>
    <xf numFmtId="0" fontId="35" fillId="0" borderId="21" xfId="0" applyFont="1" applyBorder="1" applyAlignment="1" applyProtection="1">
      <protection locked="0"/>
    </xf>
    <xf numFmtId="3" fontId="35" fillId="0" borderId="21" xfId="0" applyNumberFormat="1" applyFont="1" applyBorder="1" applyProtection="1">
      <protection locked="0"/>
    </xf>
    <xf numFmtId="0" fontId="35" fillId="2" borderId="11" xfId="0" applyFont="1" applyFill="1" applyBorder="1" applyAlignment="1" applyProtection="1">
      <alignment wrapText="1"/>
      <protection locked="0"/>
    </xf>
    <xf numFmtId="3" fontId="35" fillId="0" borderId="88" xfId="0" applyNumberFormat="1" applyFont="1" applyBorder="1" applyProtection="1">
      <protection locked="0"/>
    </xf>
    <xf numFmtId="0" fontId="25" fillId="0" borderId="43" xfId="0" applyFont="1" applyBorder="1" applyAlignment="1" applyProtection="1">
      <alignment wrapText="1"/>
      <protection locked="0"/>
    </xf>
    <xf numFmtId="3" fontId="25" fillId="0" borderId="52" xfId="0" applyNumberFormat="1" applyFont="1" applyBorder="1" applyProtection="1">
      <protection locked="0"/>
    </xf>
    <xf numFmtId="3" fontId="25" fillId="0" borderId="29" xfId="0" applyNumberFormat="1" applyFont="1" applyBorder="1" applyAlignment="1" applyProtection="1">
      <alignment wrapText="1"/>
      <protection locked="0"/>
    </xf>
    <xf numFmtId="0" fontId="35" fillId="0" borderId="52" xfId="0" applyFont="1" applyBorder="1" applyAlignment="1" applyProtection="1">
      <alignment horizontal="center"/>
      <protection locked="0"/>
    </xf>
    <xf numFmtId="3" fontId="35" fillId="0" borderId="9" xfId="0" applyNumberFormat="1" applyFont="1" applyBorder="1" applyProtection="1">
      <protection locked="0"/>
    </xf>
    <xf numFmtId="3" fontId="27" fillId="0" borderId="52" xfId="0" applyNumberFormat="1" applyFont="1" applyBorder="1" applyProtection="1">
      <protection locked="0"/>
    </xf>
    <xf numFmtId="3" fontId="27" fillId="0" borderId="29" xfId="0" applyNumberFormat="1" applyFont="1" applyBorder="1" applyProtection="1">
      <protection locked="0"/>
    </xf>
    <xf numFmtId="0" fontId="38" fillId="0" borderId="27" xfId="0" applyFont="1" applyBorder="1" applyAlignment="1" applyProtection="1">
      <alignment horizontal="center"/>
      <protection locked="0"/>
    </xf>
    <xf numFmtId="0" fontId="38" fillId="0" borderId="28" xfId="0" applyFont="1" applyBorder="1" applyAlignment="1" applyProtection="1">
      <alignment wrapText="1"/>
      <protection locked="0"/>
    </xf>
    <xf numFmtId="3" fontId="38" fillId="0" borderId="28" xfId="0" applyNumberFormat="1" applyFont="1" applyBorder="1" applyProtection="1">
      <protection locked="0"/>
    </xf>
    <xf numFmtId="0" fontId="38" fillId="0" borderId="29" xfId="0" applyFont="1" applyBorder="1" applyProtection="1">
      <protection locked="0"/>
    </xf>
    <xf numFmtId="3" fontId="25" fillId="0" borderId="13" xfId="0" applyNumberFormat="1" applyFont="1" applyBorder="1" applyAlignment="1" applyProtection="1">
      <alignment wrapText="1"/>
      <protection locked="0"/>
    </xf>
    <xf numFmtId="3" fontId="25" fillId="0" borderId="9" xfId="0" applyNumberFormat="1" applyFont="1" applyBorder="1" applyAlignment="1" applyProtection="1">
      <alignment wrapText="1"/>
      <protection locked="0"/>
    </xf>
    <xf numFmtId="3" fontId="25" fillId="0" borderId="29" xfId="0" applyNumberFormat="1" applyFont="1" applyBorder="1" applyProtection="1">
      <protection locked="0"/>
    </xf>
    <xf numFmtId="0" fontId="25" fillId="0" borderId="29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horizontal="left" wrapText="1"/>
      <protection locked="0"/>
    </xf>
    <xf numFmtId="49" fontId="27" fillId="0" borderId="31" xfId="0" applyNumberFormat="1" applyFont="1" applyBorder="1" applyAlignment="1" applyProtection="1">
      <alignment wrapText="1"/>
      <protection locked="0"/>
    </xf>
    <xf numFmtId="0" fontId="25" fillId="0" borderId="11" xfId="0" applyFont="1" applyBorder="1" applyAlignment="1" applyProtection="1">
      <alignment wrapText="1"/>
      <protection locked="0"/>
    </xf>
    <xf numFmtId="0" fontId="25" fillId="0" borderId="52" xfId="0" applyFont="1" applyBorder="1" applyAlignment="1" applyProtection="1">
      <alignment horizontal="center" wrapText="1"/>
      <protection locked="0"/>
    </xf>
    <xf numFmtId="3" fontId="25" fillId="0" borderId="52" xfId="0" applyNumberFormat="1" applyFont="1" applyBorder="1" applyAlignment="1" applyProtection="1">
      <alignment wrapText="1"/>
      <protection locked="0"/>
    </xf>
    <xf numFmtId="17" fontId="25" fillId="0" borderId="35" xfId="0" applyNumberFormat="1" applyFont="1" applyBorder="1" applyAlignment="1" applyProtection="1">
      <alignment wrapText="1"/>
      <protection locked="0"/>
    </xf>
    <xf numFmtId="17" fontId="25" fillId="0" borderId="36" xfId="0" applyNumberFormat="1" applyFont="1" applyBorder="1" applyAlignment="1" applyProtection="1">
      <alignment wrapText="1"/>
      <protection locked="0"/>
    </xf>
    <xf numFmtId="0" fontId="25" fillId="0" borderId="27" xfId="0" applyFont="1" applyBorder="1" applyProtection="1">
      <protection locked="0"/>
    </xf>
    <xf numFmtId="17" fontId="25" fillId="0" borderId="35" xfId="0" applyNumberFormat="1" applyFont="1" applyBorder="1" applyProtection="1">
      <protection locked="0"/>
    </xf>
    <xf numFmtId="17" fontId="25" fillId="0" borderId="36" xfId="0" applyNumberFormat="1" applyFont="1" applyBorder="1" applyProtection="1">
      <protection locked="0"/>
    </xf>
    <xf numFmtId="0" fontId="25" fillId="0" borderId="27" xfId="0" applyFont="1" applyBorder="1" applyAlignment="1" applyProtection="1">
      <alignment horizontal="center"/>
      <protection locked="0"/>
    </xf>
    <xf numFmtId="0" fontId="25" fillId="0" borderId="57" xfId="0" applyFont="1" applyBorder="1" applyAlignment="1" applyProtection="1">
      <alignment wrapText="1"/>
      <protection locked="0"/>
    </xf>
    <xf numFmtId="49" fontId="25" fillId="0" borderId="35" xfId="0" applyNumberFormat="1" applyFont="1" applyBorder="1" applyAlignment="1" applyProtection="1">
      <alignment wrapText="1"/>
      <protection locked="0"/>
    </xf>
    <xf numFmtId="49" fontId="25" fillId="0" borderId="36" xfId="0" applyNumberFormat="1" applyFont="1" applyBorder="1" applyAlignment="1" applyProtection="1">
      <alignment wrapText="1"/>
      <protection locked="0"/>
    </xf>
    <xf numFmtId="3" fontId="25" fillId="0" borderId="13" xfId="0" applyNumberFormat="1" applyFont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5" fillId="0" borderId="31" xfId="0" applyFont="1" applyBorder="1" applyAlignment="1" applyProtection="1">
      <alignment wrapText="1"/>
      <protection locked="0"/>
    </xf>
    <xf numFmtId="0" fontId="35" fillId="0" borderId="30" xfId="0" applyFont="1" applyBorder="1" applyAlignment="1" applyProtection="1">
      <alignment wrapText="1"/>
      <protection locked="0"/>
    </xf>
    <xf numFmtId="0" fontId="25" fillId="0" borderId="10" xfId="0" applyFont="1" applyBorder="1" applyProtection="1">
      <protection locked="0"/>
    </xf>
    <xf numFmtId="3" fontId="35" fillId="0" borderId="10" xfId="0" applyNumberFormat="1" applyFont="1" applyBorder="1" applyProtection="1">
      <protection locked="0"/>
    </xf>
    <xf numFmtId="3" fontId="35" fillId="0" borderId="107" xfId="0" applyNumberFormat="1" applyFont="1" applyBorder="1" applyProtection="1">
      <protection locked="0"/>
    </xf>
    <xf numFmtId="0" fontId="35" fillId="0" borderId="28" xfId="0" applyFont="1" applyBorder="1" applyAlignment="1" applyProtection="1">
      <alignment wrapText="1"/>
      <protection locked="0"/>
    </xf>
    <xf numFmtId="0" fontId="35" fillId="0" borderId="57" xfId="0" applyFont="1" applyBorder="1" applyProtection="1">
      <protection locked="0"/>
    </xf>
    <xf numFmtId="3" fontId="35" fillId="0" borderId="29" xfId="0" applyNumberFormat="1" applyFont="1" applyBorder="1" applyProtection="1">
      <protection locked="0"/>
    </xf>
    <xf numFmtId="0" fontId="35" fillId="0" borderId="35" xfId="0" applyFont="1" applyBorder="1" applyAlignment="1" applyProtection="1">
      <alignment wrapText="1" shrinkToFit="1"/>
      <protection locked="0"/>
    </xf>
    <xf numFmtId="0" fontId="36" fillId="0" borderId="84" xfId="0" applyFont="1" applyBorder="1" applyAlignment="1" applyProtection="1">
      <alignment wrapText="1"/>
      <protection locked="0"/>
    </xf>
    <xf numFmtId="0" fontId="36" fillId="0" borderId="85" xfId="0" applyFont="1" applyBorder="1" applyAlignment="1" applyProtection="1">
      <alignment wrapText="1"/>
      <protection locked="0"/>
    </xf>
    <xf numFmtId="0" fontId="36" fillId="0" borderId="86" xfId="0" applyFont="1" applyBorder="1" applyProtection="1">
      <protection locked="0"/>
    </xf>
    <xf numFmtId="0" fontId="36" fillId="0" borderId="83" xfId="0" applyFont="1" applyBorder="1" applyAlignment="1" applyProtection="1">
      <alignment wrapText="1"/>
      <protection locked="0"/>
    </xf>
    <xf numFmtId="0" fontId="36" fillId="0" borderId="83" xfId="0" applyFont="1" applyBorder="1" applyProtection="1">
      <protection locked="0"/>
    </xf>
    <xf numFmtId="0" fontId="36" fillId="7" borderId="83" xfId="0" applyFont="1" applyFill="1" applyBorder="1" applyProtection="1">
      <protection locked="0"/>
    </xf>
    <xf numFmtId="3" fontId="36" fillId="0" borderId="110" xfId="0" applyNumberFormat="1" applyFont="1" applyBorder="1" applyProtection="1">
      <protection locked="0"/>
    </xf>
    <xf numFmtId="0" fontId="38" fillId="0" borderId="109" xfId="0" applyFont="1" applyBorder="1" applyAlignment="1" applyProtection="1">
      <alignment horizontal="center"/>
      <protection locked="0"/>
    </xf>
    <xf numFmtId="0" fontId="38" fillId="0" borderId="111" xfId="0" applyFont="1" applyBorder="1" applyAlignment="1" applyProtection="1">
      <alignment wrapText="1"/>
      <protection locked="0"/>
    </xf>
    <xf numFmtId="0" fontId="38" fillId="0" borderId="112" xfId="0" applyFont="1" applyBorder="1" applyAlignment="1" applyProtection="1">
      <alignment wrapText="1"/>
      <protection locked="0"/>
    </xf>
    <xf numFmtId="0" fontId="38" fillId="0" borderId="113" xfId="0" applyFont="1" applyBorder="1" applyProtection="1">
      <protection locked="0"/>
    </xf>
    <xf numFmtId="0" fontId="38" fillId="0" borderId="92" xfId="0" applyFont="1" applyBorder="1" applyAlignment="1" applyProtection="1">
      <alignment wrapText="1"/>
      <protection locked="0"/>
    </xf>
    <xf numFmtId="3" fontId="36" fillId="0" borderId="92" xfId="0" applyNumberFormat="1" applyFont="1" applyBorder="1" applyProtection="1">
      <protection locked="0"/>
    </xf>
    <xf numFmtId="3" fontId="36" fillId="0" borderId="114" xfId="0" applyNumberFormat="1" applyFont="1" applyBorder="1" applyProtection="1">
      <protection locked="0"/>
    </xf>
    <xf numFmtId="0" fontId="36" fillId="0" borderId="111" xfId="0" applyFont="1" applyBorder="1" applyProtection="1">
      <protection locked="0"/>
    </xf>
    <xf numFmtId="0" fontId="36" fillId="0" borderId="113" xfId="0" applyFont="1" applyBorder="1" applyProtection="1">
      <protection locked="0"/>
    </xf>
    <xf numFmtId="0" fontId="36" fillId="0" borderId="112" xfId="0" applyFont="1" applyBorder="1" applyProtection="1">
      <protection locked="0"/>
    </xf>
    <xf numFmtId="0" fontId="36" fillId="0" borderId="115" xfId="0" applyFont="1" applyBorder="1" applyAlignment="1" applyProtection="1">
      <alignment wrapText="1"/>
      <protection locked="0"/>
    </xf>
    <xf numFmtId="0" fontId="36" fillId="0" borderId="116" xfId="0" applyFont="1" applyBorder="1" applyAlignment="1" applyProtection="1">
      <alignment wrapText="1"/>
      <protection locked="0"/>
    </xf>
    <xf numFmtId="0" fontId="36" fillId="0" borderId="117" xfId="0" applyFont="1" applyBorder="1" applyProtection="1">
      <protection locked="0"/>
    </xf>
    <xf numFmtId="0" fontId="36" fillId="0" borderId="118" xfId="0" applyFont="1" applyBorder="1" applyAlignment="1" applyProtection="1">
      <alignment wrapText="1"/>
      <protection locked="0"/>
    </xf>
    <xf numFmtId="0" fontId="36" fillId="0" borderId="118" xfId="0" applyFont="1" applyBorder="1" applyProtection="1">
      <protection locked="0"/>
    </xf>
    <xf numFmtId="0" fontId="36" fillId="7" borderId="118" xfId="0" applyFont="1" applyFill="1" applyBorder="1" applyProtection="1">
      <protection locked="0"/>
    </xf>
    <xf numFmtId="3" fontId="36" fillId="0" borderId="119" xfId="0" applyNumberFormat="1" applyFont="1" applyBorder="1" applyProtection="1">
      <protection locked="0"/>
    </xf>
    <xf numFmtId="49" fontId="35" fillId="0" borderId="38" xfId="0" applyNumberFormat="1" applyFont="1" applyBorder="1" applyAlignment="1" applyProtection="1">
      <alignment wrapText="1"/>
      <protection locked="0"/>
    </xf>
    <xf numFmtId="3" fontId="35" fillId="0" borderId="54" xfId="0" applyNumberFormat="1" applyFont="1" applyBorder="1" applyAlignment="1" applyProtection="1">
      <alignment wrapText="1"/>
      <protection locked="0"/>
    </xf>
    <xf numFmtId="3" fontId="35" fillId="0" borderId="108" xfId="0" applyNumberFormat="1" applyFont="1" applyBorder="1" applyAlignment="1" applyProtection="1">
      <alignment wrapText="1"/>
      <protection locked="0"/>
    </xf>
    <xf numFmtId="0" fontId="47" fillId="0" borderId="31" xfId="0" applyFont="1" applyBorder="1" applyAlignment="1" applyProtection="1">
      <alignment horizontal="center"/>
      <protection locked="0"/>
    </xf>
    <xf numFmtId="0" fontId="47" fillId="0" borderId="23" xfId="0" applyFont="1" applyBorder="1" applyAlignment="1" applyProtection="1">
      <alignment wrapText="1"/>
      <protection locked="0"/>
    </xf>
    <xf numFmtId="0" fontId="47" fillId="0" borderId="24" xfId="0" applyFont="1" applyBorder="1" applyAlignment="1" applyProtection="1">
      <alignment wrapText="1"/>
      <protection locked="0"/>
    </xf>
    <xf numFmtId="49" fontId="47" fillId="0" borderId="25" xfId="0" applyNumberFormat="1" applyFont="1" applyBorder="1" applyAlignment="1" applyProtection="1">
      <alignment wrapText="1"/>
      <protection locked="0"/>
    </xf>
    <xf numFmtId="0" fontId="47" fillId="0" borderId="31" xfId="0" applyFont="1" applyBorder="1" applyAlignment="1" applyProtection="1">
      <alignment wrapText="1"/>
      <protection locked="0"/>
    </xf>
    <xf numFmtId="3" fontId="47" fillId="0" borderId="31" xfId="0" applyNumberFormat="1" applyFont="1" applyBorder="1" applyAlignment="1" applyProtection="1">
      <alignment wrapText="1"/>
      <protection locked="0"/>
    </xf>
    <xf numFmtId="3" fontId="47" fillId="0" borderId="41" xfId="0" applyNumberFormat="1" applyFont="1" applyBorder="1" applyAlignment="1" applyProtection="1">
      <alignment wrapText="1"/>
      <protection locked="0"/>
    </xf>
    <xf numFmtId="0" fontId="47" fillId="0" borderId="25" xfId="0" applyFont="1" applyBorder="1" applyAlignment="1" applyProtection="1">
      <alignment wrapText="1"/>
      <protection locked="0"/>
    </xf>
    <xf numFmtId="49" fontId="27" fillId="0" borderId="54" xfId="0" applyNumberFormat="1" applyFont="1" applyBorder="1" applyAlignment="1" applyProtection="1">
      <alignment wrapText="1"/>
      <protection locked="0"/>
    </xf>
    <xf numFmtId="0" fontId="25" fillId="0" borderId="20" xfId="0" applyFont="1" applyBorder="1" applyAlignment="1" applyProtection="1">
      <alignment wrapText="1"/>
      <protection locked="0"/>
    </xf>
    <xf numFmtId="3" fontId="35" fillId="0" borderId="72" xfId="0" applyNumberFormat="1" applyFont="1" applyBorder="1" applyProtection="1">
      <protection locked="0"/>
    </xf>
    <xf numFmtId="0" fontId="25" fillId="0" borderId="54" xfId="0" applyFont="1" applyBorder="1" applyAlignment="1" applyProtection="1">
      <alignment horizontal="center"/>
      <protection locked="0"/>
    </xf>
    <xf numFmtId="0" fontId="25" fillId="0" borderId="41" xfId="0" applyFont="1" applyBorder="1" applyAlignment="1" applyProtection="1">
      <alignment wrapText="1"/>
      <protection locked="0"/>
    </xf>
    <xf numFmtId="3" fontId="35" fillId="0" borderId="50" xfId="0" applyNumberFormat="1" applyFont="1" applyBorder="1" applyProtection="1">
      <protection locked="0"/>
    </xf>
    <xf numFmtId="0" fontId="25" fillId="0" borderId="48" xfId="0" applyFont="1" applyBorder="1" applyAlignment="1" applyProtection="1">
      <alignment wrapText="1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5" fillId="0" borderId="80" xfId="0" applyFont="1" applyBorder="1" applyAlignment="1" applyProtection="1">
      <alignment wrapText="1"/>
      <protection locked="0"/>
    </xf>
    <xf numFmtId="49" fontId="25" fillId="0" borderId="22" xfId="0" applyNumberFormat="1" applyFont="1" applyBorder="1" applyAlignment="1" applyProtection="1">
      <alignment wrapText="1"/>
      <protection locked="0"/>
    </xf>
    <xf numFmtId="0" fontId="35" fillId="0" borderId="48" xfId="0" applyFont="1" applyBorder="1" applyAlignment="1" applyProtection="1">
      <alignment wrapText="1"/>
      <protection locked="0"/>
    </xf>
    <xf numFmtId="3" fontId="35" fillId="0" borderId="58" xfId="0" applyNumberFormat="1" applyFont="1" applyBorder="1" applyProtection="1"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7" fillId="0" borderId="43" xfId="0" applyFont="1" applyBorder="1" applyAlignment="1" applyProtection="1">
      <alignment vertical="center" wrapText="1"/>
      <protection locked="0"/>
    </xf>
    <xf numFmtId="0" fontId="25" fillId="0" borderId="28" xfId="0" applyFont="1" applyBorder="1" applyAlignment="1" applyProtection="1">
      <alignment vertical="center"/>
      <protection locked="0"/>
    </xf>
    <xf numFmtId="0" fontId="25" fillId="0" borderId="52" xfId="0" applyFont="1" applyBorder="1" applyAlignment="1" applyProtection="1">
      <alignment vertical="center" wrapText="1"/>
      <protection locked="0"/>
    </xf>
    <xf numFmtId="0" fontId="27" fillId="0" borderId="52" xfId="0" applyFont="1" applyBorder="1" applyAlignment="1" applyProtection="1">
      <alignment vertical="center" wrapText="1"/>
      <protection locked="0"/>
    </xf>
    <xf numFmtId="0" fontId="27" fillId="0" borderId="29" xfId="0" applyFont="1" applyBorder="1" applyAlignment="1" applyProtection="1">
      <alignment vertical="center" wrapText="1"/>
      <protection locked="0"/>
    </xf>
    <xf numFmtId="3" fontId="25" fillId="0" borderId="52" xfId="0" applyNumberFormat="1" applyFont="1" applyBorder="1" applyAlignment="1" applyProtection="1">
      <alignment vertical="center"/>
      <protection locked="0"/>
    </xf>
    <xf numFmtId="3" fontId="25" fillId="0" borderId="29" xfId="0" applyNumberFormat="1" applyFont="1" applyBorder="1" applyAlignment="1" applyProtection="1">
      <alignment vertical="center"/>
      <protection locked="0"/>
    </xf>
    <xf numFmtId="49" fontId="35" fillId="0" borderId="35" xfId="0" applyNumberFormat="1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vertical="center"/>
      <protection locked="0"/>
    </xf>
    <xf numFmtId="0" fontId="25" fillId="0" borderId="43" xfId="0" applyFont="1" applyBorder="1" applyAlignment="1" applyProtection="1">
      <alignment vertical="center"/>
      <protection locked="0"/>
    </xf>
    <xf numFmtId="0" fontId="25" fillId="0" borderId="36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wrapText="1"/>
      <protection locked="0"/>
    </xf>
    <xf numFmtId="0" fontId="25" fillId="0" borderId="21" xfId="0" applyFont="1" applyBorder="1" applyAlignment="1" applyProtection="1">
      <alignment wrapText="1"/>
      <protection locked="0"/>
    </xf>
    <xf numFmtId="3" fontId="25" fillId="0" borderId="58" xfId="0" applyNumberFormat="1" applyFont="1" applyBorder="1" applyProtection="1">
      <protection locked="0"/>
    </xf>
    <xf numFmtId="0" fontId="25" fillId="0" borderId="54" xfId="0" applyFont="1" applyBorder="1" applyAlignment="1" applyProtection="1">
      <alignment wrapText="1"/>
      <protection locked="0"/>
    </xf>
    <xf numFmtId="0" fontId="25" fillId="2" borderId="11" xfId="0" applyFont="1" applyFill="1" applyBorder="1" applyProtection="1">
      <protection locked="0"/>
    </xf>
    <xf numFmtId="3" fontId="25" fillId="0" borderId="54" xfId="0" applyNumberFormat="1" applyFont="1" applyBorder="1" applyProtection="1">
      <protection locked="0"/>
    </xf>
    <xf numFmtId="3" fontId="25" fillId="0" borderId="108" xfId="0" applyNumberFormat="1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 wrapText="1"/>
      <protection locked="0"/>
    </xf>
    <xf numFmtId="3" fontId="1" fillId="0" borderId="43" xfId="0" applyNumberFormat="1" applyFont="1" applyBorder="1" applyAlignment="1" applyProtection="1">
      <alignment horizontal="center" wrapText="1"/>
      <protection locked="0"/>
    </xf>
    <xf numFmtId="3" fontId="1" fillId="0" borderId="36" xfId="0" applyNumberFormat="1" applyFont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7">
    <cellStyle name="Čárka" xfId="3" builtinId="3"/>
    <cellStyle name="Hypertextový odkaz" xfId="1" builtinId="8"/>
    <cellStyle name="Hypertextový odkaz 2" xfId="6"/>
    <cellStyle name="Normální" xfId="0" builtinId="0"/>
    <cellStyle name="Normální 2" xfId="4"/>
    <cellStyle name="Procenta" xfId="2" builtinId="5"/>
    <cellStyle name="Procenta 2" xf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A4" sqref="A4"/>
    </sheetView>
  </sheetViews>
  <sheetFormatPr defaultColWidth="8.88671875"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7" t="s">
        <v>0</v>
      </c>
    </row>
    <row r="2" spans="1:14" ht="14.25" customHeight="1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25" customHeight="1">
      <c r="A3" s="46" t="s">
        <v>86</v>
      </c>
      <c r="B3" s="45"/>
      <c r="C3" s="45"/>
      <c r="D3" s="47"/>
      <c r="E3" s="47"/>
      <c r="F3" s="47"/>
      <c r="G3" s="47"/>
      <c r="H3" s="47"/>
      <c r="I3" s="47"/>
      <c r="J3" s="8"/>
      <c r="K3" s="8"/>
      <c r="L3" s="8"/>
      <c r="M3" s="8"/>
      <c r="N3" s="8"/>
    </row>
    <row r="4" spans="1:14" ht="14.25" customHeight="1">
      <c r="A4" s="47" t="s">
        <v>87</v>
      </c>
      <c r="B4" s="45"/>
      <c r="C4" s="45"/>
      <c r="D4" s="47"/>
      <c r="E4" s="47"/>
      <c r="F4" s="47"/>
      <c r="G4" s="47"/>
      <c r="H4" s="47"/>
      <c r="I4" s="47"/>
      <c r="J4" s="8"/>
      <c r="K4" s="8"/>
      <c r="L4" s="8"/>
      <c r="M4" s="8"/>
      <c r="N4" s="8"/>
    </row>
    <row r="5" spans="1:14" ht="14.25" customHeight="1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.25" customHeight="1">
      <c r="A6" s="9" t="s">
        <v>85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>
      <c r="A7" s="8" t="s">
        <v>77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>
      <c r="A8" s="8" t="s">
        <v>65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>
      <c r="A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.25" customHeight="1">
      <c r="A10" s="11" t="s">
        <v>55</v>
      </c>
      <c r="B10" s="12" t="s">
        <v>56</v>
      </c>
      <c r="C10" s="13" t="s">
        <v>57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.25" customHeight="1">
      <c r="A11" s="14" t="s">
        <v>72</v>
      </c>
      <c r="B11" s="8" t="s">
        <v>73</v>
      </c>
      <c r="C11" s="15" t="s">
        <v>76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.25" customHeight="1">
      <c r="A12" s="16" t="s">
        <v>58</v>
      </c>
      <c r="B12" s="17" t="s">
        <v>70</v>
      </c>
      <c r="C12" s="18" t="s">
        <v>74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.25" customHeight="1">
      <c r="A13" s="16" t="s">
        <v>59</v>
      </c>
      <c r="B13" s="17" t="s">
        <v>70</v>
      </c>
      <c r="C13" s="18" t="s">
        <v>74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.25" customHeight="1">
      <c r="A14" s="16" t="s">
        <v>61</v>
      </c>
      <c r="B14" s="17" t="s">
        <v>70</v>
      </c>
      <c r="C14" s="18" t="s">
        <v>74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4.25" customHeight="1">
      <c r="A15" s="16" t="s">
        <v>62</v>
      </c>
      <c r="B15" s="17" t="s">
        <v>70</v>
      </c>
      <c r="C15" s="18" t="s">
        <v>74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.25" customHeight="1">
      <c r="A16" s="16" t="s">
        <v>63</v>
      </c>
      <c r="B16" s="17" t="s">
        <v>70</v>
      </c>
      <c r="C16" s="18" t="s">
        <v>74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25" customHeight="1">
      <c r="A17" s="19" t="s">
        <v>60</v>
      </c>
      <c r="B17" s="20" t="s">
        <v>71</v>
      </c>
      <c r="C17" s="21" t="s">
        <v>75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.25" customHeight="1">
      <c r="A18" s="19" t="s">
        <v>64</v>
      </c>
      <c r="B18" s="20" t="s">
        <v>71</v>
      </c>
      <c r="C18" s="21" t="s">
        <v>75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25" customHeight="1">
      <c r="A19" s="19" t="s">
        <v>66</v>
      </c>
      <c r="B19" s="20" t="s">
        <v>71</v>
      </c>
      <c r="C19" s="21" t="s">
        <v>75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.25" customHeight="1">
      <c r="A20" s="19" t="s">
        <v>67</v>
      </c>
      <c r="B20" s="20" t="s">
        <v>71</v>
      </c>
      <c r="C20" s="21" t="s">
        <v>75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.25" customHeight="1">
      <c r="A21" s="19" t="s">
        <v>68</v>
      </c>
      <c r="B21" s="20" t="s">
        <v>71</v>
      </c>
      <c r="C21" s="21" t="s">
        <v>75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.25" customHeight="1">
      <c r="A22" s="19" t="s">
        <v>82</v>
      </c>
      <c r="B22" s="20" t="s">
        <v>71</v>
      </c>
      <c r="C22" s="21" t="s">
        <v>75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 customHeight="1">
      <c r="A23" s="19" t="s">
        <v>83</v>
      </c>
      <c r="B23" s="20" t="s">
        <v>71</v>
      </c>
      <c r="C23" s="21" t="s">
        <v>75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4.25" customHeight="1">
      <c r="A24" s="22" t="s">
        <v>69</v>
      </c>
      <c r="B24" s="23" t="s">
        <v>71</v>
      </c>
      <c r="C24" s="24" t="s">
        <v>75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4.25" customHeight="1">
      <c r="B25" s="8"/>
      <c r="C25" s="2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</row>
    <row r="27" spans="1:14">
      <c r="A27" s="9" t="s">
        <v>1</v>
      </c>
    </row>
    <row r="28" spans="1:14">
      <c r="A28" s="8" t="s">
        <v>2</v>
      </c>
    </row>
    <row r="29" spans="1:14">
      <c r="A29" s="8" t="s">
        <v>88</v>
      </c>
    </row>
    <row r="30" spans="1:14">
      <c r="A30" s="8"/>
    </row>
    <row r="31" spans="1:14" ht="130.94999999999999" customHeight="1">
      <c r="A31" s="8"/>
    </row>
    <row r="32" spans="1:14" ht="38.25" customHeight="1">
      <c r="A32" s="10"/>
    </row>
    <row r="33" spans="1:12">
      <c r="A33" s="10"/>
    </row>
    <row r="34" spans="1:12">
      <c r="A34" s="44" t="s">
        <v>81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 t="s">
        <v>84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7" spans="1:12">
      <c r="A37" s="26" t="s">
        <v>3</v>
      </c>
    </row>
    <row r="38" spans="1:12">
      <c r="A38" t="s">
        <v>79</v>
      </c>
    </row>
    <row r="40" spans="1:12">
      <c r="A40" s="9" t="s">
        <v>4</v>
      </c>
    </row>
    <row r="41" spans="1:12">
      <c r="A41" s="8" t="s">
        <v>80</v>
      </c>
    </row>
    <row r="42" spans="1:12">
      <c r="A42" s="27" t="s">
        <v>51</v>
      </c>
    </row>
    <row r="43" spans="1:12">
      <c r="B43" s="10"/>
      <c r="C43" s="10"/>
      <c r="D43" s="10"/>
      <c r="E43" s="10"/>
      <c r="F43" s="10"/>
      <c r="G43" s="10"/>
    </row>
    <row r="44" spans="1:12">
      <c r="A44" s="28"/>
      <c r="B44" s="10"/>
      <c r="C44" s="10"/>
      <c r="D44" s="10"/>
      <c r="E44" s="10"/>
      <c r="F44" s="10"/>
      <c r="G44" s="10"/>
    </row>
    <row r="45" spans="1:12">
      <c r="B45" s="10"/>
      <c r="C45" s="10"/>
      <c r="D45" s="10"/>
      <c r="E45" s="10"/>
      <c r="F45" s="10"/>
      <c r="G45" s="10"/>
    </row>
    <row r="46" spans="1:12">
      <c r="A46" s="10"/>
      <c r="B46" s="10"/>
      <c r="C46" s="10"/>
      <c r="D46" s="10"/>
      <c r="E46" s="10"/>
      <c r="F46" s="10"/>
      <c r="G46" s="10"/>
    </row>
    <row r="47" spans="1:12">
      <c r="A47" s="10"/>
      <c r="B47" s="10"/>
      <c r="C47" s="10"/>
      <c r="D47" s="10"/>
      <c r="E47" s="10"/>
      <c r="F47" s="10"/>
      <c r="G47" s="10"/>
    </row>
    <row r="48" spans="1:12">
      <c r="A48" s="10"/>
      <c r="B48" s="10"/>
      <c r="C48" s="10"/>
      <c r="D48" s="10"/>
      <c r="E48" s="10"/>
      <c r="F48" s="10"/>
      <c r="G48" s="10"/>
    </row>
    <row r="49" spans="1:7">
      <c r="A49" s="10"/>
      <c r="B49" s="10"/>
      <c r="C49" s="10"/>
      <c r="D49" s="10"/>
      <c r="E49" s="10"/>
      <c r="F49" s="10"/>
      <c r="G49" s="10"/>
    </row>
    <row r="50" spans="1:7">
      <c r="A50" s="10"/>
      <c r="B50" s="10"/>
      <c r="C50" s="10"/>
      <c r="D50" s="10"/>
      <c r="E50" s="10"/>
      <c r="F50" s="10"/>
      <c r="G50" s="10"/>
    </row>
    <row r="51" spans="1:7">
      <c r="A51" s="10"/>
      <c r="B51" s="10"/>
      <c r="C51" s="10"/>
      <c r="D51" s="10"/>
      <c r="E51" s="10"/>
      <c r="F51" s="10"/>
      <c r="G51" s="10"/>
    </row>
    <row r="52" spans="1:7">
      <c r="A52" s="10"/>
      <c r="B52" s="10"/>
      <c r="C52" s="10"/>
      <c r="D52" s="10"/>
      <c r="E52" s="10"/>
      <c r="F52" s="10"/>
      <c r="G52" s="10"/>
    </row>
    <row r="53" spans="1:7">
      <c r="A53" s="1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9"/>
  <sheetViews>
    <sheetView tabSelected="1" zoomScale="81" zoomScaleNormal="81" workbookViewId="0">
      <selection activeCell="C123" sqref="C123"/>
    </sheetView>
  </sheetViews>
  <sheetFormatPr defaultColWidth="9.33203125" defaultRowHeight="14.4"/>
  <cols>
    <col min="1" max="1" width="7.33203125" style="70" customWidth="1"/>
    <col min="2" max="2" width="9.33203125" style="60" customWidth="1"/>
    <col min="3" max="3" width="9.33203125" style="60"/>
    <col min="4" max="4" width="9.44140625" style="60" bestFit="1" customWidth="1"/>
    <col min="5" max="5" width="11.33203125" style="60" bestFit="1" customWidth="1"/>
    <col min="6" max="6" width="12.88671875" style="60" bestFit="1" customWidth="1"/>
    <col min="7" max="7" width="21" style="60" customWidth="1"/>
    <col min="8" max="9" width="12.88671875" style="60" customWidth="1"/>
    <col min="10" max="10" width="11.6640625" style="60" customWidth="1"/>
    <col min="11" max="11" width="42.33203125" style="70" customWidth="1"/>
    <col min="12" max="13" width="13.109375" style="92" customWidth="1"/>
    <col min="14" max="15" width="9.88671875" style="70" bestFit="1" customWidth="1"/>
    <col min="16" max="16" width="13.6640625" style="70" customWidth="1"/>
    <col min="17" max="17" width="13.33203125" style="70" customWidth="1"/>
    <col min="18" max="18" width="10.33203125" style="70" customWidth="1"/>
    <col min="19" max="19" width="9.33203125" style="70"/>
    <col min="20" max="16384" width="9.33203125" style="1"/>
  </cols>
  <sheetData>
    <row r="1" spans="1:19" ht="18.600000000000001" thickBot="1">
      <c r="A1" s="1112" t="s">
        <v>5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4"/>
    </row>
    <row r="2" spans="1:19" ht="27.45" customHeight="1">
      <c r="A2" s="1115" t="s">
        <v>6</v>
      </c>
      <c r="B2" s="1117" t="s">
        <v>7</v>
      </c>
      <c r="C2" s="1118"/>
      <c r="D2" s="1118"/>
      <c r="E2" s="1118"/>
      <c r="F2" s="1119"/>
      <c r="G2" s="1115" t="s">
        <v>8</v>
      </c>
      <c r="H2" s="1122" t="s">
        <v>9</v>
      </c>
      <c r="I2" s="1124" t="s">
        <v>50</v>
      </c>
      <c r="J2" s="1115" t="s">
        <v>10</v>
      </c>
      <c r="K2" s="1115" t="s">
        <v>11</v>
      </c>
      <c r="L2" s="1120" t="s">
        <v>12</v>
      </c>
      <c r="M2" s="1121"/>
      <c r="N2" s="1108" t="s">
        <v>13</v>
      </c>
      <c r="O2" s="1109"/>
      <c r="P2" s="1110" t="s">
        <v>14</v>
      </c>
      <c r="Q2" s="1111"/>
      <c r="R2" s="1108" t="s">
        <v>15</v>
      </c>
      <c r="S2" s="1109"/>
    </row>
    <row r="3" spans="1:19" ht="111" thickBot="1">
      <c r="A3" s="1116"/>
      <c r="B3" s="29" t="s">
        <v>16</v>
      </c>
      <c r="C3" s="30" t="s">
        <v>17</v>
      </c>
      <c r="D3" s="30" t="s">
        <v>18</v>
      </c>
      <c r="E3" s="30" t="s">
        <v>19</v>
      </c>
      <c r="F3" s="31" t="s">
        <v>20</v>
      </c>
      <c r="G3" s="1116"/>
      <c r="H3" s="1123"/>
      <c r="I3" s="1125"/>
      <c r="J3" s="1116"/>
      <c r="K3" s="1116"/>
      <c r="L3" s="32" t="s">
        <v>21</v>
      </c>
      <c r="M3" s="33" t="s">
        <v>54</v>
      </c>
      <c r="N3" s="50" t="s">
        <v>22</v>
      </c>
      <c r="O3" s="51" t="s">
        <v>23</v>
      </c>
      <c r="P3" s="34" t="s">
        <v>24</v>
      </c>
      <c r="Q3" s="35" t="s">
        <v>25</v>
      </c>
      <c r="R3" s="36" t="s">
        <v>26</v>
      </c>
      <c r="S3" s="51" t="s">
        <v>27</v>
      </c>
    </row>
    <row r="4" spans="1:19" s="3" customFormat="1" ht="62.4">
      <c r="A4" s="170">
        <v>1</v>
      </c>
      <c r="B4" s="162" t="s">
        <v>92</v>
      </c>
      <c r="C4" s="163" t="s">
        <v>93</v>
      </c>
      <c r="D4" s="174">
        <v>10966331</v>
      </c>
      <c r="E4" s="174">
        <v>181121441</v>
      </c>
      <c r="F4" s="155">
        <v>691015130</v>
      </c>
      <c r="G4" s="171" t="s">
        <v>94</v>
      </c>
      <c r="H4" s="171" t="s">
        <v>89</v>
      </c>
      <c r="I4" s="171" t="s">
        <v>90</v>
      </c>
      <c r="J4" s="171" t="s">
        <v>95</v>
      </c>
      <c r="K4" s="148" t="s">
        <v>96</v>
      </c>
      <c r="L4" s="145">
        <v>35000000</v>
      </c>
      <c r="M4" s="146">
        <f>L4*0.7</f>
        <v>24500000</v>
      </c>
      <c r="N4" s="313">
        <v>44713</v>
      </c>
      <c r="O4" s="314">
        <v>45657</v>
      </c>
      <c r="P4" s="154">
        <v>48</v>
      </c>
      <c r="Q4" s="155"/>
      <c r="R4" s="148" t="s">
        <v>957</v>
      </c>
      <c r="S4" s="148" t="s">
        <v>958</v>
      </c>
    </row>
    <row r="5" spans="1:19" s="209" customFormat="1" ht="61.8" thickBot="1">
      <c r="A5" s="198">
        <v>2</v>
      </c>
      <c r="B5" s="713" t="s">
        <v>92</v>
      </c>
      <c r="C5" s="335" t="s">
        <v>93</v>
      </c>
      <c r="D5" s="701">
        <v>10966331</v>
      </c>
      <c r="E5" s="701">
        <v>181121441</v>
      </c>
      <c r="F5" s="183">
        <v>691015130</v>
      </c>
      <c r="G5" s="184" t="s">
        <v>959</v>
      </c>
      <c r="H5" s="179" t="s">
        <v>89</v>
      </c>
      <c r="I5" s="179" t="s">
        <v>90</v>
      </c>
      <c r="J5" s="179" t="s">
        <v>95</v>
      </c>
      <c r="K5" s="184" t="s">
        <v>960</v>
      </c>
      <c r="L5" s="180">
        <v>1000000</v>
      </c>
      <c r="M5" s="181">
        <f>L5*0.7</f>
        <v>700000</v>
      </c>
      <c r="N5" s="660">
        <v>45474</v>
      </c>
      <c r="O5" s="661">
        <v>45536</v>
      </c>
      <c r="P5" s="182">
        <v>0</v>
      </c>
      <c r="Q5" s="183"/>
      <c r="R5" s="790" t="s">
        <v>97</v>
      </c>
      <c r="S5" s="791"/>
    </row>
    <row r="6" spans="1:19" s="3" customFormat="1" ht="32.4" thickBot="1">
      <c r="A6" s="170">
        <v>1</v>
      </c>
      <c r="B6" s="162" t="s">
        <v>105</v>
      </c>
      <c r="C6" s="163" t="s">
        <v>106</v>
      </c>
      <c r="D6" s="163">
        <v>86594265</v>
      </c>
      <c r="E6" s="163">
        <v>107516918</v>
      </c>
      <c r="F6" s="164">
        <v>600053148</v>
      </c>
      <c r="G6" s="148" t="s">
        <v>107</v>
      </c>
      <c r="H6" s="148" t="s">
        <v>89</v>
      </c>
      <c r="I6" s="148" t="s">
        <v>90</v>
      </c>
      <c r="J6" s="148" t="s">
        <v>108</v>
      </c>
      <c r="K6" s="171" t="s">
        <v>109</v>
      </c>
      <c r="L6" s="145">
        <v>50000000</v>
      </c>
      <c r="M6" s="146">
        <f t="shared" ref="M6:M14" si="0">L6*0.7</f>
        <v>35000000</v>
      </c>
      <c r="N6" s="154">
        <v>2023</v>
      </c>
      <c r="O6" s="155">
        <v>2027</v>
      </c>
      <c r="P6" s="162" t="s">
        <v>110</v>
      </c>
      <c r="Q6" s="155"/>
      <c r="R6" s="148" t="s">
        <v>91</v>
      </c>
      <c r="S6" s="171" t="s">
        <v>111</v>
      </c>
    </row>
    <row r="7" spans="1:19" ht="52.8" thickBot="1">
      <c r="A7" s="103">
        <v>1</v>
      </c>
      <c r="B7" s="223" t="s">
        <v>118</v>
      </c>
      <c r="C7" s="224" t="s">
        <v>119</v>
      </c>
      <c r="D7" s="224">
        <v>70989559</v>
      </c>
      <c r="E7" s="224">
        <v>107517060</v>
      </c>
      <c r="F7" s="232">
        <v>600053156</v>
      </c>
      <c r="G7" s="228" t="s">
        <v>120</v>
      </c>
      <c r="H7" s="228" t="s">
        <v>89</v>
      </c>
      <c r="I7" s="228" t="s">
        <v>90</v>
      </c>
      <c r="J7" s="228" t="s">
        <v>121</v>
      </c>
      <c r="K7" s="228" t="s">
        <v>122</v>
      </c>
      <c r="L7" s="229">
        <v>68500000</v>
      </c>
      <c r="M7" s="230">
        <f t="shared" si="0"/>
        <v>47950000</v>
      </c>
      <c r="N7" s="221">
        <v>45474</v>
      </c>
      <c r="O7" s="222">
        <v>46022</v>
      </c>
      <c r="P7" s="223" t="s">
        <v>110</v>
      </c>
      <c r="Q7" s="226"/>
      <c r="R7" s="228" t="s">
        <v>123</v>
      </c>
      <c r="S7" s="227" t="s">
        <v>102</v>
      </c>
    </row>
    <row r="8" spans="1:19" ht="31.8">
      <c r="A8" s="103">
        <v>1</v>
      </c>
      <c r="B8" s="223" t="s">
        <v>134</v>
      </c>
      <c r="C8" s="224" t="s">
        <v>135</v>
      </c>
      <c r="D8" s="224">
        <v>3389685</v>
      </c>
      <c r="E8" s="224">
        <v>107516748</v>
      </c>
      <c r="F8" s="232">
        <v>691007225</v>
      </c>
      <c r="G8" s="228" t="s">
        <v>136</v>
      </c>
      <c r="H8" s="228" t="s">
        <v>89</v>
      </c>
      <c r="I8" s="228" t="s">
        <v>90</v>
      </c>
      <c r="J8" s="228" t="s">
        <v>137</v>
      </c>
      <c r="K8" s="228" t="s">
        <v>138</v>
      </c>
      <c r="L8" s="229">
        <v>4500000</v>
      </c>
      <c r="M8" s="230">
        <f t="shared" si="0"/>
        <v>3150000</v>
      </c>
      <c r="N8" s="243">
        <v>45078</v>
      </c>
      <c r="O8" s="277">
        <v>45261</v>
      </c>
      <c r="P8" s="223" t="s">
        <v>110</v>
      </c>
      <c r="Q8" s="226"/>
      <c r="R8" s="228" t="s">
        <v>139</v>
      </c>
      <c r="S8" s="228" t="s">
        <v>140</v>
      </c>
    </row>
    <row r="9" spans="1:19" ht="32.4" thickBot="1">
      <c r="A9" s="345">
        <v>2</v>
      </c>
      <c r="B9" s="346" t="s">
        <v>134</v>
      </c>
      <c r="C9" s="260" t="s">
        <v>135</v>
      </c>
      <c r="D9" s="260">
        <v>3389685</v>
      </c>
      <c r="E9" s="260">
        <v>107516748</v>
      </c>
      <c r="F9" s="792">
        <v>691007225</v>
      </c>
      <c r="G9" s="262" t="s">
        <v>141</v>
      </c>
      <c r="H9" s="262" t="s">
        <v>89</v>
      </c>
      <c r="I9" s="262" t="s">
        <v>90</v>
      </c>
      <c r="J9" s="262" t="s">
        <v>137</v>
      </c>
      <c r="K9" s="268" t="s">
        <v>142</v>
      </c>
      <c r="L9" s="264">
        <v>2000000</v>
      </c>
      <c r="M9" s="264">
        <f t="shared" si="0"/>
        <v>1400000</v>
      </c>
      <c r="N9" s="349">
        <v>45108</v>
      </c>
      <c r="O9" s="267" t="s">
        <v>143</v>
      </c>
      <c r="P9" s="346"/>
      <c r="Q9" s="267"/>
      <c r="R9" s="268" t="s">
        <v>144</v>
      </c>
      <c r="S9" s="268" t="s">
        <v>98</v>
      </c>
    </row>
    <row r="10" spans="1:19" ht="31.8">
      <c r="A10" s="75">
        <v>3</v>
      </c>
      <c r="B10" s="282" t="s">
        <v>134</v>
      </c>
      <c r="C10" s="283" t="s">
        <v>135</v>
      </c>
      <c r="D10" s="283">
        <v>3389685</v>
      </c>
      <c r="E10" s="283">
        <v>107516748</v>
      </c>
      <c r="F10" s="285">
        <v>691007225</v>
      </c>
      <c r="G10" s="286" t="s">
        <v>145</v>
      </c>
      <c r="H10" s="286" t="s">
        <v>89</v>
      </c>
      <c r="I10" s="286" t="s">
        <v>90</v>
      </c>
      <c r="J10" s="286" t="s">
        <v>137</v>
      </c>
      <c r="K10" s="432" t="s">
        <v>146</v>
      </c>
      <c r="L10" s="287">
        <v>4500000</v>
      </c>
      <c r="M10" s="230">
        <f t="shared" si="0"/>
        <v>3150000</v>
      </c>
      <c r="N10" s="500" t="s">
        <v>147</v>
      </c>
      <c r="O10" s="291" t="s">
        <v>143</v>
      </c>
      <c r="P10" s="500"/>
      <c r="Q10" s="291"/>
      <c r="R10" s="432" t="s">
        <v>148</v>
      </c>
      <c r="S10" s="432" t="s">
        <v>98</v>
      </c>
    </row>
    <row r="11" spans="1:19" ht="32.4" thickBot="1">
      <c r="A11" s="252">
        <v>4</v>
      </c>
      <c r="B11" s="297" t="s">
        <v>134</v>
      </c>
      <c r="C11" s="269" t="s">
        <v>135</v>
      </c>
      <c r="D11" s="269">
        <v>3389685</v>
      </c>
      <c r="E11" s="269">
        <v>107516748</v>
      </c>
      <c r="F11" s="463">
        <v>691007225</v>
      </c>
      <c r="G11" s="253" t="s">
        <v>886</v>
      </c>
      <c r="H11" s="270" t="s">
        <v>89</v>
      </c>
      <c r="I11" s="270" t="s">
        <v>90</v>
      </c>
      <c r="J11" s="270" t="s">
        <v>137</v>
      </c>
      <c r="K11" s="254"/>
      <c r="L11" s="255">
        <v>1500000</v>
      </c>
      <c r="M11" s="497">
        <v>1050000</v>
      </c>
      <c r="N11" s="257">
        <v>2024</v>
      </c>
      <c r="O11" s="258">
        <v>2025</v>
      </c>
      <c r="P11" s="257" t="s">
        <v>887</v>
      </c>
      <c r="Q11" s="258"/>
      <c r="R11" s="254"/>
      <c r="S11" s="254"/>
    </row>
    <row r="12" spans="1:19" ht="22.2" thickBot="1">
      <c r="A12" s="103">
        <v>1</v>
      </c>
      <c r="B12" s="223" t="s">
        <v>155</v>
      </c>
      <c r="C12" s="224" t="s">
        <v>156</v>
      </c>
      <c r="D12" s="224">
        <v>71002863</v>
      </c>
      <c r="E12" s="224">
        <v>107516969</v>
      </c>
      <c r="F12" s="232">
        <v>60005270</v>
      </c>
      <c r="G12" s="228" t="s">
        <v>157</v>
      </c>
      <c r="H12" s="228" t="s">
        <v>89</v>
      </c>
      <c r="I12" s="228" t="s">
        <v>90</v>
      </c>
      <c r="J12" s="228" t="s">
        <v>158</v>
      </c>
      <c r="K12" s="227" t="s">
        <v>159</v>
      </c>
      <c r="L12" s="229">
        <v>1000000</v>
      </c>
      <c r="M12" s="230">
        <f t="shared" si="0"/>
        <v>700000</v>
      </c>
      <c r="N12" s="231"/>
      <c r="O12" s="226"/>
      <c r="P12" s="223"/>
      <c r="Q12" s="226"/>
      <c r="R12" s="228"/>
      <c r="S12" s="227"/>
    </row>
    <row r="13" spans="1:19" s="2" customFormat="1" ht="22.2" thickBot="1">
      <c r="A13" s="103">
        <v>1</v>
      </c>
      <c r="B13" s="223" t="s">
        <v>166</v>
      </c>
      <c r="C13" s="224" t="s">
        <v>167</v>
      </c>
      <c r="D13" s="224">
        <v>49855255</v>
      </c>
      <c r="E13" s="224">
        <v>107516811</v>
      </c>
      <c r="F13" s="232">
        <v>600053385</v>
      </c>
      <c r="G13" s="228" t="s">
        <v>168</v>
      </c>
      <c r="H13" s="228" t="s">
        <v>89</v>
      </c>
      <c r="I13" s="228" t="s">
        <v>90</v>
      </c>
      <c r="J13" s="228" t="s">
        <v>169</v>
      </c>
      <c r="K13" s="227" t="s">
        <v>170</v>
      </c>
      <c r="L13" s="229">
        <v>1000000</v>
      </c>
      <c r="M13" s="230">
        <f t="shared" si="0"/>
        <v>700000</v>
      </c>
      <c r="N13" s="231"/>
      <c r="O13" s="226"/>
      <c r="P13" s="223"/>
      <c r="Q13" s="226"/>
      <c r="R13" s="228"/>
      <c r="S13" s="227"/>
    </row>
    <row r="14" spans="1:19" ht="21.6">
      <c r="A14" s="103">
        <v>1</v>
      </c>
      <c r="B14" s="223" t="s">
        <v>185</v>
      </c>
      <c r="C14" s="224" t="s">
        <v>186</v>
      </c>
      <c r="D14" s="224">
        <v>7503956</v>
      </c>
      <c r="E14" s="224">
        <v>107516756</v>
      </c>
      <c r="F14" s="226">
        <v>600052664</v>
      </c>
      <c r="G14" s="228" t="s">
        <v>187</v>
      </c>
      <c r="H14" s="228" t="s">
        <v>89</v>
      </c>
      <c r="I14" s="228" t="s">
        <v>90</v>
      </c>
      <c r="J14" s="228" t="s">
        <v>188</v>
      </c>
      <c r="K14" s="259" t="s">
        <v>189</v>
      </c>
      <c r="L14" s="229">
        <v>10000000</v>
      </c>
      <c r="M14" s="230">
        <f t="shared" si="0"/>
        <v>7000000</v>
      </c>
      <c r="N14" s="231">
        <v>2023</v>
      </c>
      <c r="O14" s="226">
        <v>2025</v>
      </c>
      <c r="P14" s="223"/>
      <c r="Q14" s="226"/>
      <c r="R14" s="228"/>
      <c r="S14" s="103" t="s">
        <v>111</v>
      </c>
    </row>
    <row r="15" spans="1:19" ht="21.6">
      <c r="A15" s="75">
        <v>2</v>
      </c>
      <c r="B15" s="260" t="s">
        <v>185</v>
      </c>
      <c r="C15" s="260" t="s">
        <v>186</v>
      </c>
      <c r="D15" s="260">
        <v>7503956</v>
      </c>
      <c r="E15" s="260">
        <v>107516756</v>
      </c>
      <c r="F15" s="261">
        <v>600052664</v>
      </c>
      <c r="G15" s="262" t="s">
        <v>170</v>
      </c>
      <c r="H15" s="262" t="s">
        <v>89</v>
      </c>
      <c r="I15" s="262" t="s">
        <v>90</v>
      </c>
      <c r="J15" s="262" t="s">
        <v>188</v>
      </c>
      <c r="K15" s="263" t="s">
        <v>190</v>
      </c>
      <c r="L15" s="264">
        <v>3000000</v>
      </c>
      <c r="M15" s="265">
        <f t="shared" ref="M15:M16" si="1">L15*0.7</f>
        <v>2100000</v>
      </c>
      <c r="N15" s="266">
        <v>2023</v>
      </c>
      <c r="O15" s="267">
        <v>2025</v>
      </c>
      <c r="P15" s="266"/>
      <c r="Q15" s="267"/>
      <c r="R15" s="268"/>
      <c r="S15" s="75" t="s">
        <v>111</v>
      </c>
    </row>
    <row r="16" spans="1:19" ht="32.4" thickBot="1">
      <c r="A16" s="104">
        <v>3</v>
      </c>
      <c r="B16" s="269" t="s">
        <v>185</v>
      </c>
      <c r="C16" s="269" t="s">
        <v>186</v>
      </c>
      <c r="D16" s="269">
        <v>7503956</v>
      </c>
      <c r="E16" s="269">
        <v>107516756</v>
      </c>
      <c r="F16" s="251">
        <v>600052664</v>
      </c>
      <c r="G16" s="270" t="s">
        <v>191</v>
      </c>
      <c r="H16" s="270" t="s">
        <v>89</v>
      </c>
      <c r="I16" s="270" t="s">
        <v>90</v>
      </c>
      <c r="J16" s="270" t="s">
        <v>188</v>
      </c>
      <c r="K16" s="270" t="s">
        <v>192</v>
      </c>
      <c r="L16" s="271">
        <v>1800000</v>
      </c>
      <c r="M16" s="272">
        <f t="shared" si="1"/>
        <v>1260000</v>
      </c>
      <c r="N16" s="273">
        <v>2022</v>
      </c>
      <c r="O16" s="274">
        <v>2024</v>
      </c>
      <c r="P16" s="275"/>
      <c r="Q16" s="274"/>
      <c r="R16" s="270" t="s">
        <v>193</v>
      </c>
      <c r="S16" s="276" t="s">
        <v>194</v>
      </c>
    </row>
    <row r="17" spans="1:24" s="209" customFormat="1" ht="21" thickBot="1">
      <c r="A17" s="170">
        <v>1</v>
      </c>
      <c r="B17" s="162" t="s">
        <v>196</v>
      </c>
      <c r="C17" s="163" t="s">
        <v>197</v>
      </c>
      <c r="D17" s="163">
        <v>71294627</v>
      </c>
      <c r="E17" s="163">
        <v>181069032</v>
      </c>
      <c r="F17" s="164">
        <v>691008066</v>
      </c>
      <c r="G17" s="148" t="s">
        <v>961</v>
      </c>
      <c r="H17" s="148" t="s">
        <v>89</v>
      </c>
      <c r="I17" s="148" t="s">
        <v>90</v>
      </c>
      <c r="J17" s="148" t="s">
        <v>195</v>
      </c>
      <c r="K17" s="662" t="s">
        <v>962</v>
      </c>
      <c r="L17" s="145">
        <v>85000</v>
      </c>
      <c r="M17" s="146">
        <f>L17*0.7</f>
        <v>59499.999999999993</v>
      </c>
      <c r="N17" s="169">
        <v>45383</v>
      </c>
      <c r="O17" s="147">
        <v>45536</v>
      </c>
      <c r="P17" s="162"/>
      <c r="Q17" s="155"/>
      <c r="R17" s="148"/>
      <c r="S17" s="148" t="s">
        <v>194</v>
      </c>
    </row>
    <row r="18" spans="1:24" s="3" customFormat="1" ht="21.6">
      <c r="A18" s="170">
        <v>1</v>
      </c>
      <c r="B18" s="162" t="s">
        <v>198</v>
      </c>
      <c r="C18" s="163" t="s">
        <v>199</v>
      </c>
      <c r="D18" s="163">
        <v>49855239</v>
      </c>
      <c r="E18" s="163">
        <v>107516896</v>
      </c>
      <c r="F18" s="164">
        <v>60005237</v>
      </c>
      <c r="G18" s="148" t="s">
        <v>200</v>
      </c>
      <c r="H18" s="148" t="s">
        <v>89</v>
      </c>
      <c r="I18" s="148" t="s">
        <v>90</v>
      </c>
      <c r="J18" s="148" t="s">
        <v>201</v>
      </c>
      <c r="K18" s="197" t="s">
        <v>202</v>
      </c>
      <c r="L18" s="145">
        <v>25000000</v>
      </c>
      <c r="M18" s="146">
        <f t="shared" ref="M18:M21" si="2">L18*0.7</f>
        <v>17500000</v>
      </c>
      <c r="N18" s="154">
        <v>2024</v>
      </c>
      <c r="O18" s="155">
        <v>2026</v>
      </c>
      <c r="P18" s="315" t="s">
        <v>203</v>
      </c>
      <c r="Q18" s="155"/>
      <c r="R18" s="148" t="s">
        <v>144</v>
      </c>
      <c r="S18" s="171" t="s">
        <v>111</v>
      </c>
    </row>
    <row r="19" spans="1:24" s="3" customFormat="1" ht="22.2" thickBot="1">
      <c r="A19" s="178">
        <v>2</v>
      </c>
      <c r="B19" s="713" t="s">
        <v>198</v>
      </c>
      <c r="C19" s="335" t="s">
        <v>199</v>
      </c>
      <c r="D19" s="335">
        <v>49855239</v>
      </c>
      <c r="E19" s="335">
        <v>107516896</v>
      </c>
      <c r="F19" s="337">
        <v>60005237</v>
      </c>
      <c r="G19" s="184" t="s">
        <v>963</v>
      </c>
      <c r="H19" s="184" t="s">
        <v>89</v>
      </c>
      <c r="I19" s="184" t="s">
        <v>90</v>
      </c>
      <c r="J19" s="184" t="s">
        <v>201</v>
      </c>
      <c r="K19" s="184" t="s">
        <v>963</v>
      </c>
      <c r="L19" s="180">
        <v>30000000</v>
      </c>
      <c r="M19" s="181">
        <f t="shared" si="2"/>
        <v>21000000</v>
      </c>
      <c r="N19" s="182">
        <v>2024</v>
      </c>
      <c r="O19" s="183">
        <v>2025</v>
      </c>
      <c r="P19" s="338" t="s">
        <v>203</v>
      </c>
      <c r="Q19" s="183"/>
      <c r="R19" s="179" t="s">
        <v>268</v>
      </c>
      <c r="S19" s="179" t="s">
        <v>111</v>
      </c>
    </row>
    <row r="20" spans="1:24" ht="32.4" thickBot="1">
      <c r="A20" s="103">
        <v>1</v>
      </c>
      <c r="B20" s="223" t="s">
        <v>213</v>
      </c>
      <c r="C20" s="224" t="s">
        <v>214</v>
      </c>
      <c r="D20" s="224">
        <v>61385051</v>
      </c>
      <c r="E20" s="224">
        <v>107516951</v>
      </c>
      <c r="F20" s="232">
        <v>600053041</v>
      </c>
      <c r="G20" s="228" t="s">
        <v>215</v>
      </c>
      <c r="H20" s="228" t="s">
        <v>89</v>
      </c>
      <c r="I20" s="228" t="s">
        <v>90</v>
      </c>
      <c r="J20" s="228" t="s">
        <v>216</v>
      </c>
      <c r="K20" s="278" t="s">
        <v>217</v>
      </c>
      <c r="L20" s="229">
        <v>1200000</v>
      </c>
      <c r="M20" s="230">
        <f t="shared" si="2"/>
        <v>840000</v>
      </c>
      <c r="N20" s="231">
        <v>2024</v>
      </c>
      <c r="O20" s="226">
        <v>2024</v>
      </c>
      <c r="P20" s="223" t="s">
        <v>111</v>
      </c>
      <c r="Q20" s="226" t="s">
        <v>111</v>
      </c>
      <c r="R20" s="228" t="s">
        <v>218</v>
      </c>
      <c r="S20" s="227" t="s">
        <v>219</v>
      </c>
    </row>
    <row r="21" spans="1:24" ht="54.6" customHeight="1" thickBot="1">
      <c r="A21" s="103">
        <v>1</v>
      </c>
      <c r="B21" s="223" t="s">
        <v>235</v>
      </c>
      <c r="C21" s="224" t="s">
        <v>236</v>
      </c>
      <c r="D21" s="224">
        <v>72562617</v>
      </c>
      <c r="E21" s="224">
        <v>181038315</v>
      </c>
      <c r="F21" s="232">
        <v>691004382</v>
      </c>
      <c r="G21" s="228" t="s">
        <v>237</v>
      </c>
      <c r="H21" s="228" t="s">
        <v>89</v>
      </c>
      <c r="I21" s="228" t="s">
        <v>90</v>
      </c>
      <c r="J21" s="228" t="s">
        <v>238</v>
      </c>
      <c r="K21" s="88" t="s">
        <v>239</v>
      </c>
      <c r="L21" s="229">
        <v>20000000</v>
      </c>
      <c r="M21" s="230">
        <f t="shared" si="2"/>
        <v>14000000</v>
      </c>
      <c r="N21" s="231">
        <v>2023</v>
      </c>
      <c r="O21" s="226">
        <v>2027</v>
      </c>
      <c r="P21" s="223" t="s">
        <v>103</v>
      </c>
      <c r="Q21" s="226"/>
      <c r="R21" s="228" t="s">
        <v>240</v>
      </c>
      <c r="S21" s="227" t="s">
        <v>111</v>
      </c>
    </row>
    <row r="22" spans="1:24" ht="48.6" hidden="1" customHeight="1" thickBot="1">
      <c r="A22" s="103"/>
      <c r="B22" s="223"/>
      <c r="C22" s="224"/>
      <c r="D22" s="224"/>
      <c r="E22" s="279"/>
      <c r="F22" s="232"/>
      <c r="G22" s="228"/>
      <c r="H22" s="228"/>
      <c r="I22" s="228"/>
      <c r="J22" s="228"/>
      <c r="K22" s="228"/>
      <c r="L22" s="229"/>
      <c r="M22" s="230"/>
      <c r="N22" s="280"/>
      <c r="O22" s="281"/>
      <c r="P22" s="223"/>
      <c r="Q22" s="226"/>
      <c r="R22" s="228"/>
      <c r="S22" s="103"/>
      <c r="T22" s="49"/>
      <c r="U22" s="48"/>
      <c r="W22" s="48"/>
      <c r="X22" s="6"/>
    </row>
    <row r="23" spans="1:24" ht="51.6" hidden="1" customHeight="1" thickBot="1">
      <c r="A23" s="75"/>
      <c r="B23" s="282"/>
      <c r="C23" s="283"/>
      <c r="D23" s="283"/>
      <c r="E23" s="284"/>
      <c r="F23" s="285"/>
      <c r="G23" s="286"/>
      <c r="H23" s="286"/>
      <c r="I23" s="286"/>
      <c r="J23" s="286"/>
      <c r="K23" s="270"/>
      <c r="L23" s="287"/>
      <c r="M23" s="288"/>
      <c r="N23" s="289"/>
      <c r="O23" s="290"/>
      <c r="P23" s="282"/>
      <c r="Q23" s="291"/>
      <c r="R23" s="286"/>
      <c r="S23" s="104"/>
      <c r="T23" s="49"/>
      <c r="U23" s="48"/>
      <c r="W23" s="48"/>
      <c r="X23" s="6"/>
    </row>
    <row r="24" spans="1:24" s="209" customFormat="1" ht="15.6" customHeight="1" thickBot="1">
      <c r="A24" s="170">
        <v>1</v>
      </c>
      <c r="B24" s="154" t="s">
        <v>955</v>
      </c>
      <c r="C24" s="174" t="s">
        <v>956</v>
      </c>
      <c r="D24" s="174">
        <v>71003941</v>
      </c>
      <c r="E24" s="174">
        <v>107517027</v>
      </c>
      <c r="F24" s="155">
        <v>600052834</v>
      </c>
      <c r="G24" s="171" t="s">
        <v>951</v>
      </c>
      <c r="H24" s="171" t="s">
        <v>62</v>
      </c>
      <c r="I24" s="171" t="s">
        <v>90</v>
      </c>
      <c r="J24" s="171" t="s">
        <v>952</v>
      </c>
      <c r="K24" s="171" t="s">
        <v>953</v>
      </c>
      <c r="L24" s="145">
        <v>15000000</v>
      </c>
      <c r="M24" s="146"/>
      <c r="N24" s="154">
        <v>2025</v>
      </c>
      <c r="O24" s="155">
        <v>2026</v>
      </c>
      <c r="P24" s="154" t="s">
        <v>954</v>
      </c>
      <c r="Q24" s="155"/>
      <c r="R24" s="171"/>
      <c r="S24" s="171" t="s">
        <v>111</v>
      </c>
    </row>
    <row r="25" spans="1:24" s="2" customFormat="1" ht="21.6">
      <c r="A25" s="103">
        <v>1</v>
      </c>
      <c r="B25" s="223" t="s">
        <v>274</v>
      </c>
      <c r="C25" s="223" t="s">
        <v>275</v>
      </c>
      <c r="D25" s="225">
        <v>5915279</v>
      </c>
      <c r="E25" s="225">
        <v>181086387</v>
      </c>
      <c r="F25" s="226">
        <v>691010412</v>
      </c>
      <c r="G25" s="223" t="s">
        <v>276</v>
      </c>
      <c r="H25" s="227" t="s">
        <v>62</v>
      </c>
      <c r="I25" s="227" t="s">
        <v>90</v>
      </c>
      <c r="J25" s="227" t="s">
        <v>277</v>
      </c>
      <c r="K25" s="343" t="s">
        <v>278</v>
      </c>
      <c r="L25" s="229">
        <v>750000</v>
      </c>
      <c r="M25" s="230">
        <f>L25/100*70</f>
        <v>525000</v>
      </c>
      <c r="N25" s="231">
        <v>2024</v>
      </c>
      <c r="O25" s="226">
        <v>2025</v>
      </c>
      <c r="P25" s="231"/>
      <c r="Q25" s="226"/>
      <c r="R25" s="227"/>
      <c r="S25" s="227" t="s">
        <v>111</v>
      </c>
    </row>
    <row r="26" spans="1:24" s="2" customFormat="1" ht="22.2" thickBot="1">
      <c r="A26" s="104">
        <v>2</v>
      </c>
      <c r="B26" s="297" t="s">
        <v>274</v>
      </c>
      <c r="C26" s="297" t="s">
        <v>275</v>
      </c>
      <c r="D26" s="303">
        <v>5915279</v>
      </c>
      <c r="E26" s="303">
        <v>181086387</v>
      </c>
      <c r="F26" s="302">
        <v>691010412</v>
      </c>
      <c r="G26" s="297" t="s">
        <v>279</v>
      </c>
      <c r="H26" s="299" t="s">
        <v>62</v>
      </c>
      <c r="I26" s="299" t="s">
        <v>90</v>
      </c>
      <c r="J26" s="299" t="s">
        <v>277</v>
      </c>
      <c r="K26" s="344" t="s">
        <v>278</v>
      </c>
      <c r="L26" s="300">
        <v>500000</v>
      </c>
      <c r="M26" s="301">
        <f>L26/100*70</f>
        <v>350000</v>
      </c>
      <c r="N26" s="273">
        <v>2024</v>
      </c>
      <c r="O26" s="302">
        <v>2025</v>
      </c>
      <c r="P26" s="273"/>
      <c r="Q26" s="302"/>
      <c r="R26" s="299"/>
      <c r="S26" s="299" t="s">
        <v>111</v>
      </c>
    </row>
    <row r="27" spans="1:24" s="2" customFormat="1" ht="22.2" thickBot="1">
      <c r="A27" s="233">
        <v>1</v>
      </c>
      <c r="B27" s="308" t="s">
        <v>283</v>
      </c>
      <c r="C27" s="309" t="s">
        <v>284</v>
      </c>
      <c r="D27" s="309"/>
      <c r="E27" s="309"/>
      <c r="F27" s="242"/>
      <c r="G27" s="237" t="s">
        <v>287</v>
      </c>
      <c r="H27" s="278" t="s">
        <v>62</v>
      </c>
      <c r="I27" s="278" t="s">
        <v>90</v>
      </c>
      <c r="J27" s="278" t="s">
        <v>284</v>
      </c>
      <c r="K27" s="278" t="s">
        <v>1005</v>
      </c>
      <c r="L27" s="150">
        <v>28000000</v>
      </c>
      <c r="M27" s="151">
        <f>L27/100*70</f>
        <v>19600000</v>
      </c>
      <c r="N27" s="609">
        <v>45566</v>
      </c>
      <c r="O27" s="610">
        <v>45839</v>
      </c>
      <c r="P27" s="308" t="s">
        <v>1004</v>
      </c>
      <c r="Q27" s="242"/>
      <c r="R27" s="278" t="s">
        <v>286</v>
      </c>
      <c r="S27" s="278" t="s">
        <v>111</v>
      </c>
    </row>
    <row r="28" spans="1:24" s="2" customFormat="1" ht="22.2" thickBot="1">
      <c r="A28" s="345">
        <v>1</v>
      </c>
      <c r="B28" s="346" t="s">
        <v>288</v>
      </c>
      <c r="C28" s="347" t="s">
        <v>290</v>
      </c>
      <c r="D28" s="347">
        <v>72039213</v>
      </c>
      <c r="E28" s="347">
        <v>181013088</v>
      </c>
      <c r="F28" s="348">
        <v>691000981</v>
      </c>
      <c r="G28" s="268" t="s">
        <v>289</v>
      </c>
      <c r="H28" s="268" t="s">
        <v>62</v>
      </c>
      <c r="I28" s="268" t="s">
        <v>90</v>
      </c>
      <c r="J28" s="268" t="s">
        <v>290</v>
      </c>
      <c r="K28" s="268" t="s">
        <v>289</v>
      </c>
      <c r="L28" s="264">
        <v>500000</v>
      </c>
      <c r="M28" s="265">
        <f>L28/100*70</f>
        <v>350000</v>
      </c>
      <c r="N28" s="349">
        <v>45108</v>
      </c>
      <c r="O28" s="350">
        <v>45139</v>
      </c>
      <c r="P28" s="266"/>
      <c r="Q28" s="267"/>
      <c r="R28" s="262" t="s">
        <v>291</v>
      </c>
      <c r="S28" s="268" t="s">
        <v>111</v>
      </c>
    </row>
    <row r="29" spans="1:24" s="2" customFormat="1" ht="71.400000000000006">
      <c r="A29" s="351">
        <v>1</v>
      </c>
      <c r="B29" s="312" t="s">
        <v>311</v>
      </c>
      <c r="C29" s="352" t="s">
        <v>312</v>
      </c>
      <c r="D29" s="352">
        <v>71001247</v>
      </c>
      <c r="E29" s="352">
        <v>600052753</v>
      </c>
      <c r="F29" s="353">
        <v>113000707</v>
      </c>
      <c r="G29" s="351" t="s">
        <v>313</v>
      </c>
      <c r="H29" s="351" t="s">
        <v>62</v>
      </c>
      <c r="I29" s="351" t="s">
        <v>90</v>
      </c>
      <c r="J29" s="351" t="s">
        <v>314</v>
      </c>
      <c r="K29" s="354" t="s">
        <v>315</v>
      </c>
      <c r="L29" s="355">
        <v>500000</v>
      </c>
      <c r="M29" s="356">
        <v>500000</v>
      </c>
      <c r="N29" s="312">
        <v>2023</v>
      </c>
      <c r="O29" s="353">
        <v>2027</v>
      </c>
      <c r="P29" s="312" t="s">
        <v>115</v>
      </c>
      <c r="Q29" s="353" t="s">
        <v>115</v>
      </c>
      <c r="R29" s="351"/>
      <c r="S29" s="351" t="s">
        <v>115</v>
      </c>
    </row>
    <row r="30" spans="1:24" s="2" customFormat="1" ht="71.400000000000006">
      <c r="A30" s="357">
        <v>2</v>
      </c>
      <c r="B30" s="358" t="s">
        <v>311</v>
      </c>
      <c r="C30" s="359" t="s">
        <v>312</v>
      </c>
      <c r="D30" s="360">
        <v>71001247</v>
      </c>
      <c r="E30" s="360">
        <v>600052753</v>
      </c>
      <c r="F30" s="361">
        <v>107516934</v>
      </c>
      <c r="G30" s="357" t="s">
        <v>316</v>
      </c>
      <c r="H30" s="357" t="s">
        <v>317</v>
      </c>
      <c r="I30" s="357" t="s">
        <v>90</v>
      </c>
      <c r="J30" s="357" t="s">
        <v>314</v>
      </c>
      <c r="K30" s="362" t="s">
        <v>318</v>
      </c>
      <c r="L30" s="363">
        <v>15000000</v>
      </c>
      <c r="M30" s="364">
        <v>15000000</v>
      </c>
      <c r="N30" s="365">
        <v>2024</v>
      </c>
      <c r="O30" s="361">
        <v>2027</v>
      </c>
      <c r="P30" s="365" t="s">
        <v>103</v>
      </c>
      <c r="Q30" s="361" t="s">
        <v>115</v>
      </c>
      <c r="R30" s="357" t="s">
        <v>319</v>
      </c>
      <c r="S30" s="357" t="s">
        <v>111</v>
      </c>
    </row>
    <row r="31" spans="1:24" s="2" customFormat="1" ht="71.400000000000006">
      <c r="A31" s="357">
        <v>3</v>
      </c>
      <c r="B31" s="365" t="s">
        <v>311</v>
      </c>
      <c r="C31" s="360" t="s">
        <v>312</v>
      </c>
      <c r="D31" s="360">
        <v>71001247</v>
      </c>
      <c r="E31" s="360">
        <v>600052753</v>
      </c>
      <c r="F31" s="361">
        <v>107516934</v>
      </c>
      <c r="G31" s="357" t="s">
        <v>320</v>
      </c>
      <c r="H31" s="357" t="s">
        <v>62</v>
      </c>
      <c r="I31" s="357" t="s">
        <v>90</v>
      </c>
      <c r="J31" s="357" t="s">
        <v>314</v>
      </c>
      <c r="K31" s="357" t="s">
        <v>321</v>
      </c>
      <c r="L31" s="363">
        <v>1500000</v>
      </c>
      <c r="M31" s="364">
        <v>1500000</v>
      </c>
      <c r="N31" s="365">
        <v>2023</v>
      </c>
      <c r="O31" s="361">
        <v>2027</v>
      </c>
      <c r="P31" s="365" t="s">
        <v>115</v>
      </c>
      <c r="Q31" s="361" t="s">
        <v>115</v>
      </c>
      <c r="R31" s="357" t="s">
        <v>111</v>
      </c>
      <c r="S31" s="357" t="s">
        <v>111</v>
      </c>
    </row>
    <row r="32" spans="1:24" s="2" customFormat="1" ht="71.400000000000006">
      <c r="A32" s="357">
        <v>4</v>
      </c>
      <c r="B32" s="365" t="s">
        <v>311</v>
      </c>
      <c r="C32" s="360" t="s">
        <v>312</v>
      </c>
      <c r="D32" s="360">
        <v>71001247</v>
      </c>
      <c r="E32" s="360">
        <v>600052753</v>
      </c>
      <c r="F32" s="361">
        <v>113000707</v>
      </c>
      <c r="G32" s="357" t="s">
        <v>322</v>
      </c>
      <c r="H32" s="357" t="s">
        <v>317</v>
      </c>
      <c r="I32" s="357" t="s">
        <v>90</v>
      </c>
      <c r="J32" s="357" t="s">
        <v>314</v>
      </c>
      <c r="K32" s="357" t="s">
        <v>323</v>
      </c>
      <c r="L32" s="363">
        <v>5000000</v>
      </c>
      <c r="M32" s="364">
        <v>5000000</v>
      </c>
      <c r="N32" s="365">
        <v>2023</v>
      </c>
      <c r="O32" s="361">
        <v>2027</v>
      </c>
      <c r="P32" s="365" t="s">
        <v>115</v>
      </c>
      <c r="Q32" s="361" t="s">
        <v>115</v>
      </c>
      <c r="R32" s="357" t="s">
        <v>111</v>
      </c>
      <c r="S32" s="357" t="s">
        <v>111</v>
      </c>
    </row>
    <row r="33" spans="1:26" s="2" customFormat="1" ht="71.400000000000006">
      <c r="A33" s="357">
        <v>5</v>
      </c>
      <c r="B33" s="365" t="s">
        <v>311</v>
      </c>
      <c r="C33" s="360" t="s">
        <v>312</v>
      </c>
      <c r="D33" s="360">
        <v>71001247</v>
      </c>
      <c r="E33" s="360">
        <v>600052753</v>
      </c>
      <c r="F33" s="361">
        <v>113000707</v>
      </c>
      <c r="G33" s="357" t="s">
        <v>324</v>
      </c>
      <c r="H33" s="357" t="s">
        <v>317</v>
      </c>
      <c r="I33" s="357" t="s">
        <v>90</v>
      </c>
      <c r="J33" s="357" t="s">
        <v>314</v>
      </c>
      <c r="K33" s="357" t="s">
        <v>325</v>
      </c>
      <c r="L33" s="363">
        <v>500000</v>
      </c>
      <c r="M33" s="364">
        <v>500000</v>
      </c>
      <c r="N33" s="365">
        <v>2023</v>
      </c>
      <c r="O33" s="361">
        <v>2027</v>
      </c>
      <c r="P33" s="365" t="s">
        <v>115</v>
      </c>
      <c r="Q33" s="361" t="s">
        <v>115</v>
      </c>
      <c r="R33" s="357" t="s">
        <v>111</v>
      </c>
      <c r="S33" s="357" t="s">
        <v>111</v>
      </c>
    </row>
    <row r="34" spans="1:26" s="2" customFormat="1" ht="71.400000000000006">
      <c r="A34" s="357">
        <v>6</v>
      </c>
      <c r="B34" s="365" t="s">
        <v>311</v>
      </c>
      <c r="C34" s="360" t="s">
        <v>312</v>
      </c>
      <c r="D34" s="360">
        <v>71001247</v>
      </c>
      <c r="E34" s="360">
        <v>600052753</v>
      </c>
      <c r="F34" s="361">
        <v>113000707</v>
      </c>
      <c r="G34" s="357" t="s">
        <v>326</v>
      </c>
      <c r="H34" s="357" t="s">
        <v>317</v>
      </c>
      <c r="I34" s="357" t="s">
        <v>90</v>
      </c>
      <c r="J34" s="357" t="s">
        <v>314</v>
      </c>
      <c r="K34" s="357" t="s">
        <v>327</v>
      </c>
      <c r="L34" s="363">
        <v>800000</v>
      </c>
      <c r="M34" s="364">
        <v>800000</v>
      </c>
      <c r="N34" s="365">
        <v>2023</v>
      </c>
      <c r="O34" s="361">
        <v>2027</v>
      </c>
      <c r="P34" s="365" t="s">
        <v>115</v>
      </c>
      <c r="Q34" s="361" t="s">
        <v>115</v>
      </c>
      <c r="R34" s="357" t="s">
        <v>111</v>
      </c>
      <c r="S34" s="357" t="s">
        <v>111</v>
      </c>
    </row>
    <row r="35" spans="1:26" s="2" customFormat="1" ht="71.400000000000006">
      <c r="A35" s="357">
        <v>6</v>
      </c>
      <c r="B35" s="365" t="s">
        <v>311</v>
      </c>
      <c r="C35" s="360" t="s">
        <v>312</v>
      </c>
      <c r="D35" s="360">
        <v>71001247</v>
      </c>
      <c r="E35" s="360">
        <v>600052753</v>
      </c>
      <c r="F35" s="361">
        <v>113000707</v>
      </c>
      <c r="G35" s="357" t="s">
        <v>328</v>
      </c>
      <c r="H35" s="357" t="s">
        <v>317</v>
      </c>
      <c r="I35" s="357" t="s">
        <v>90</v>
      </c>
      <c r="J35" s="357" t="s">
        <v>314</v>
      </c>
      <c r="K35" s="357" t="s">
        <v>327</v>
      </c>
      <c r="L35" s="363">
        <v>5000000</v>
      </c>
      <c r="M35" s="364">
        <v>5000000</v>
      </c>
      <c r="N35" s="365">
        <v>2023</v>
      </c>
      <c r="O35" s="361">
        <v>2027</v>
      </c>
      <c r="P35" s="365" t="s">
        <v>115</v>
      </c>
      <c r="Q35" s="361" t="s">
        <v>115</v>
      </c>
      <c r="R35" s="357" t="s">
        <v>111</v>
      </c>
      <c r="S35" s="357" t="s">
        <v>111</v>
      </c>
    </row>
    <row r="36" spans="1:26" s="2" customFormat="1" ht="71.400000000000006">
      <c r="A36" s="357">
        <v>7</v>
      </c>
      <c r="B36" s="365" t="s">
        <v>311</v>
      </c>
      <c r="C36" s="360" t="s">
        <v>312</v>
      </c>
      <c r="D36" s="360">
        <v>71001247</v>
      </c>
      <c r="E36" s="360">
        <v>600052753</v>
      </c>
      <c r="F36" s="361">
        <v>113000707</v>
      </c>
      <c r="G36" s="357" t="s">
        <v>329</v>
      </c>
      <c r="H36" s="357" t="s">
        <v>317</v>
      </c>
      <c r="I36" s="357" t="s">
        <v>90</v>
      </c>
      <c r="J36" s="357" t="s">
        <v>314</v>
      </c>
      <c r="K36" s="357" t="s">
        <v>330</v>
      </c>
      <c r="L36" s="363">
        <v>30000000</v>
      </c>
      <c r="M36" s="364">
        <v>30000000</v>
      </c>
      <c r="N36" s="365">
        <v>2023</v>
      </c>
      <c r="O36" s="361">
        <v>2027</v>
      </c>
      <c r="P36" s="365" t="s">
        <v>115</v>
      </c>
      <c r="Q36" s="361" t="s">
        <v>115</v>
      </c>
      <c r="R36" s="357" t="s">
        <v>111</v>
      </c>
      <c r="S36" s="357" t="s">
        <v>111</v>
      </c>
    </row>
    <row r="37" spans="1:26" s="2" customFormat="1" ht="72" thickBot="1">
      <c r="A37" s="366">
        <v>8</v>
      </c>
      <c r="B37" s="367" t="s">
        <v>311</v>
      </c>
      <c r="C37" s="368" t="s">
        <v>312</v>
      </c>
      <c r="D37" s="368">
        <v>71001247</v>
      </c>
      <c r="E37" s="368">
        <v>600052753</v>
      </c>
      <c r="F37" s="369">
        <v>113000707</v>
      </c>
      <c r="G37" s="366" t="s">
        <v>331</v>
      </c>
      <c r="H37" s="366" t="s">
        <v>317</v>
      </c>
      <c r="I37" s="366" t="s">
        <v>90</v>
      </c>
      <c r="J37" s="366" t="s">
        <v>314</v>
      </c>
      <c r="K37" s="366" t="s">
        <v>332</v>
      </c>
      <c r="L37" s="370">
        <v>1500000</v>
      </c>
      <c r="M37" s="371">
        <v>1500000</v>
      </c>
      <c r="N37" s="367">
        <v>2023</v>
      </c>
      <c r="O37" s="369">
        <v>2027</v>
      </c>
      <c r="P37" s="367" t="s">
        <v>115</v>
      </c>
      <c r="Q37" s="369" t="s">
        <v>115</v>
      </c>
      <c r="R37" s="366" t="s">
        <v>111</v>
      </c>
      <c r="S37" s="366" t="s">
        <v>111</v>
      </c>
    </row>
    <row r="38" spans="1:26" s="2" customFormat="1" ht="93.6" thickBot="1">
      <c r="A38" s="372">
        <v>1</v>
      </c>
      <c r="B38" s="373" t="s">
        <v>354</v>
      </c>
      <c r="C38" s="374" t="s">
        <v>355</v>
      </c>
      <c r="D38" s="375" t="s">
        <v>356</v>
      </c>
      <c r="E38" s="376">
        <v>181095734</v>
      </c>
      <c r="F38" s="377">
        <v>691012024</v>
      </c>
      <c r="G38" s="378" t="s">
        <v>357</v>
      </c>
      <c r="H38" s="378" t="s">
        <v>89</v>
      </c>
      <c r="I38" s="378" t="s">
        <v>90</v>
      </c>
      <c r="J38" s="378" t="s">
        <v>358</v>
      </c>
      <c r="K38" s="379" t="s">
        <v>278</v>
      </c>
      <c r="L38" s="380">
        <v>1000000</v>
      </c>
      <c r="M38" s="381">
        <f t="shared" ref="M38:M47" si="3">L38/100*70</f>
        <v>700000</v>
      </c>
      <c r="N38" s="382">
        <v>2023</v>
      </c>
      <c r="O38" s="377">
        <v>2026</v>
      </c>
      <c r="P38" s="382"/>
      <c r="Q38" s="377"/>
      <c r="R38" s="378"/>
      <c r="S38" s="378"/>
      <c r="T38" s="383"/>
      <c r="U38" s="383"/>
      <c r="V38" s="383"/>
      <c r="W38" s="383"/>
      <c r="X38" s="383"/>
      <c r="Y38" s="383"/>
      <c r="Z38" s="383"/>
    </row>
    <row r="39" spans="1:26" s="2" customFormat="1" ht="93">
      <c r="A39" s="384">
        <v>2</v>
      </c>
      <c r="B39" s="373" t="s">
        <v>354</v>
      </c>
      <c r="C39" s="385" t="s">
        <v>355</v>
      </c>
      <c r="D39" s="386" t="s">
        <v>356</v>
      </c>
      <c r="E39" s="387">
        <v>181095734</v>
      </c>
      <c r="F39" s="388">
        <v>691012024</v>
      </c>
      <c r="G39" s="389" t="s">
        <v>359</v>
      </c>
      <c r="H39" s="389" t="s">
        <v>89</v>
      </c>
      <c r="I39" s="389" t="s">
        <v>90</v>
      </c>
      <c r="J39" s="389" t="s">
        <v>358</v>
      </c>
      <c r="K39" s="390" t="s">
        <v>278</v>
      </c>
      <c r="L39" s="391">
        <v>20000000</v>
      </c>
      <c r="M39" s="392">
        <f t="shared" si="3"/>
        <v>14000000</v>
      </c>
      <c r="N39" s="393">
        <v>2023</v>
      </c>
      <c r="O39" s="388">
        <v>2026</v>
      </c>
      <c r="P39" s="393"/>
      <c r="Q39" s="388"/>
      <c r="R39" s="389"/>
      <c r="S39" s="389"/>
      <c r="T39" s="383"/>
      <c r="U39" s="383"/>
      <c r="V39" s="383"/>
      <c r="W39" s="383"/>
      <c r="X39" s="383"/>
      <c r="Y39" s="383"/>
      <c r="Z39" s="383"/>
    </row>
    <row r="40" spans="1:26" s="2" customFormat="1" ht="93">
      <c r="A40" s="384">
        <v>3</v>
      </c>
      <c r="B40" s="373" t="s">
        <v>354</v>
      </c>
      <c r="C40" s="385" t="s">
        <v>355</v>
      </c>
      <c r="D40" s="386" t="s">
        <v>356</v>
      </c>
      <c r="E40" s="387">
        <v>181095734</v>
      </c>
      <c r="F40" s="388">
        <v>691012024</v>
      </c>
      <c r="G40" s="389" t="s">
        <v>360</v>
      </c>
      <c r="H40" s="389" t="s">
        <v>89</v>
      </c>
      <c r="I40" s="389" t="s">
        <v>90</v>
      </c>
      <c r="J40" s="389" t="s">
        <v>358</v>
      </c>
      <c r="K40" s="389" t="s">
        <v>278</v>
      </c>
      <c r="L40" s="188">
        <v>700000</v>
      </c>
      <c r="M40" s="392">
        <f t="shared" si="3"/>
        <v>490000</v>
      </c>
      <c r="N40" s="393">
        <v>2023</v>
      </c>
      <c r="O40" s="388">
        <v>2026</v>
      </c>
      <c r="P40" s="393"/>
      <c r="Q40" s="388"/>
      <c r="R40" s="389"/>
      <c r="S40" s="389"/>
      <c r="T40" s="383"/>
      <c r="U40" s="383"/>
      <c r="V40" s="383"/>
      <c r="W40" s="383"/>
      <c r="X40" s="383"/>
      <c r="Y40" s="383"/>
      <c r="Z40" s="383"/>
    </row>
    <row r="41" spans="1:26" s="2" customFormat="1" ht="93">
      <c r="A41" s="384">
        <v>4</v>
      </c>
      <c r="B41" s="373" t="s">
        <v>354</v>
      </c>
      <c r="C41" s="394" t="s">
        <v>355</v>
      </c>
      <c r="D41" s="395" t="s">
        <v>356</v>
      </c>
      <c r="E41" s="396">
        <v>181095734</v>
      </c>
      <c r="F41" s="397">
        <v>691012024</v>
      </c>
      <c r="G41" s="398" t="s">
        <v>361</v>
      </c>
      <c r="H41" s="398" t="s">
        <v>89</v>
      </c>
      <c r="I41" s="398" t="s">
        <v>90</v>
      </c>
      <c r="J41" s="398" t="s">
        <v>358</v>
      </c>
      <c r="K41" s="398" t="s">
        <v>278</v>
      </c>
      <c r="L41" s="190">
        <v>1500000</v>
      </c>
      <c r="M41" s="392">
        <f t="shared" si="3"/>
        <v>1050000</v>
      </c>
      <c r="N41" s="399">
        <v>2023</v>
      </c>
      <c r="O41" s="397">
        <v>2026</v>
      </c>
      <c r="P41" s="393"/>
      <c r="Q41" s="388"/>
      <c r="R41" s="389"/>
      <c r="S41" s="388"/>
      <c r="T41" s="383"/>
      <c r="U41" s="383"/>
      <c r="V41" s="383"/>
      <c r="W41" s="383"/>
      <c r="X41" s="383"/>
      <c r="Y41" s="383"/>
      <c r="Z41" s="383"/>
    </row>
    <row r="42" spans="1:26" s="2" customFormat="1" ht="93.6" thickBot="1">
      <c r="A42" s="400">
        <v>5</v>
      </c>
      <c r="B42" s="373" t="s">
        <v>354</v>
      </c>
      <c r="C42" s="401" t="s">
        <v>355</v>
      </c>
      <c r="D42" s="402" t="s">
        <v>356</v>
      </c>
      <c r="E42" s="403">
        <v>181095734</v>
      </c>
      <c r="F42" s="404">
        <v>691012024</v>
      </c>
      <c r="G42" s="405" t="s">
        <v>362</v>
      </c>
      <c r="H42" s="405" t="s">
        <v>89</v>
      </c>
      <c r="I42" s="405" t="s">
        <v>90</v>
      </c>
      <c r="J42" s="405" t="s">
        <v>358</v>
      </c>
      <c r="K42" s="405" t="s">
        <v>278</v>
      </c>
      <c r="L42" s="406">
        <v>500000</v>
      </c>
      <c r="M42" s="392">
        <f t="shared" si="3"/>
        <v>350000</v>
      </c>
      <c r="N42" s="407">
        <v>2023</v>
      </c>
      <c r="O42" s="404">
        <v>2026</v>
      </c>
      <c r="P42" s="407"/>
      <c r="Q42" s="404" t="s">
        <v>115</v>
      </c>
      <c r="R42" s="389"/>
      <c r="S42" s="404"/>
      <c r="T42" s="383"/>
      <c r="U42" s="383"/>
      <c r="V42" s="383"/>
      <c r="W42" s="383"/>
      <c r="X42" s="383"/>
      <c r="Y42" s="383"/>
      <c r="Z42" s="383"/>
    </row>
    <row r="43" spans="1:26" s="2" customFormat="1" ht="41.4" thickBot="1">
      <c r="A43" s="408">
        <v>1</v>
      </c>
      <c r="B43" s="409" t="s">
        <v>370</v>
      </c>
      <c r="C43" s="310" t="s">
        <v>371</v>
      </c>
      <c r="D43" s="410" t="s">
        <v>372</v>
      </c>
      <c r="E43" s="411">
        <v>181115964</v>
      </c>
      <c r="F43" s="412">
        <v>691014370</v>
      </c>
      <c r="G43" s="413" t="s">
        <v>373</v>
      </c>
      <c r="H43" s="408" t="s">
        <v>62</v>
      </c>
      <c r="I43" s="408" t="s">
        <v>90</v>
      </c>
      <c r="J43" s="408" t="s">
        <v>374</v>
      </c>
      <c r="K43" s="413" t="s">
        <v>375</v>
      </c>
      <c r="L43" s="414">
        <v>876500</v>
      </c>
      <c r="M43" s="415">
        <f t="shared" si="3"/>
        <v>613550</v>
      </c>
      <c r="N43" s="416" t="s">
        <v>376</v>
      </c>
      <c r="O43" s="417" t="s">
        <v>377</v>
      </c>
      <c r="P43" s="418"/>
      <c r="Q43" s="419"/>
      <c r="R43" s="420" t="s">
        <v>378</v>
      </c>
      <c r="S43" s="421" t="s">
        <v>379</v>
      </c>
    </row>
    <row r="44" spans="1:26" s="2" customFormat="1" ht="22.2" thickBot="1">
      <c r="A44" s="233">
        <v>1</v>
      </c>
      <c r="B44" s="234" t="s">
        <v>413</v>
      </c>
      <c r="C44" s="235" t="s">
        <v>414</v>
      </c>
      <c r="D44" s="309"/>
      <c r="E44" s="309"/>
      <c r="F44" s="242"/>
      <c r="G44" s="237" t="s">
        <v>415</v>
      </c>
      <c r="H44" s="278" t="s">
        <v>62</v>
      </c>
      <c r="I44" s="237" t="s">
        <v>90</v>
      </c>
      <c r="J44" s="237" t="s">
        <v>416</v>
      </c>
      <c r="K44" s="237" t="s">
        <v>417</v>
      </c>
      <c r="L44" s="238">
        <v>30000000</v>
      </c>
      <c r="M44" s="239">
        <f t="shared" si="3"/>
        <v>21000000</v>
      </c>
      <c r="N44" s="308">
        <v>2024</v>
      </c>
      <c r="O44" s="242">
        <v>2025</v>
      </c>
      <c r="P44" s="308" t="s">
        <v>115</v>
      </c>
      <c r="Q44" s="242"/>
      <c r="R44" s="278" t="s">
        <v>139</v>
      </c>
      <c r="S44" s="278" t="s">
        <v>111</v>
      </c>
    </row>
    <row r="45" spans="1:26" s="2" customFormat="1" ht="31.8">
      <c r="A45" s="103">
        <v>1</v>
      </c>
      <c r="B45" s="223" t="s">
        <v>438</v>
      </c>
      <c r="C45" s="224" t="s">
        <v>439</v>
      </c>
      <c r="D45" s="224">
        <v>21551391</v>
      </c>
      <c r="E45" s="224">
        <v>181041693</v>
      </c>
      <c r="F45" s="422">
        <v>691004650</v>
      </c>
      <c r="G45" s="227" t="s">
        <v>440</v>
      </c>
      <c r="H45" s="227" t="s">
        <v>62</v>
      </c>
      <c r="I45" s="227" t="s">
        <v>90</v>
      </c>
      <c r="J45" s="227" t="s">
        <v>441</v>
      </c>
      <c r="K45" s="227" t="s">
        <v>442</v>
      </c>
      <c r="L45" s="229">
        <v>35000000</v>
      </c>
      <c r="M45" s="230">
        <f t="shared" si="3"/>
        <v>24500000</v>
      </c>
      <c r="N45" s="243">
        <v>44896</v>
      </c>
      <c r="O45" s="277">
        <v>45444</v>
      </c>
      <c r="P45" s="231" t="s">
        <v>115</v>
      </c>
      <c r="Q45" s="226"/>
      <c r="R45" s="228" t="s">
        <v>443</v>
      </c>
      <c r="S45" s="227" t="s">
        <v>265</v>
      </c>
    </row>
    <row r="46" spans="1:26" s="2" customFormat="1" ht="32.4" thickBot="1">
      <c r="A46" s="104">
        <v>2</v>
      </c>
      <c r="B46" s="244" t="s">
        <v>444</v>
      </c>
      <c r="C46" s="245" t="s">
        <v>439</v>
      </c>
      <c r="D46" s="245">
        <v>4627997</v>
      </c>
      <c r="E46" s="245">
        <v>181075679</v>
      </c>
      <c r="F46" s="245">
        <v>691008892</v>
      </c>
      <c r="G46" s="248" t="s">
        <v>445</v>
      </c>
      <c r="H46" s="248" t="s">
        <v>62</v>
      </c>
      <c r="I46" s="248" t="s">
        <v>90</v>
      </c>
      <c r="J46" s="248" t="s">
        <v>441</v>
      </c>
      <c r="K46" s="299" t="s">
        <v>446</v>
      </c>
      <c r="L46" s="249">
        <v>89000000</v>
      </c>
      <c r="M46" s="423">
        <f t="shared" si="3"/>
        <v>62300000</v>
      </c>
      <c r="N46" s="250">
        <v>2023</v>
      </c>
      <c r="O46" s="251">
        <v>2025</v>
      </c>
      <c r="P46" s="250" t="s">
        <v>115</v>
      </c>
      <c r="Q46" s="251"/>
      <c r="R46" s="248" t="s">
        <v>139</v>
      </c>
      <c r="S46" s="248" t="s">
        <v>265</v>
      </c>
    </row>
    <row r="47" spans="1:26" s="2" customFormat="1" ht="62.4">
      <c r="A47" s="103">
        <v>1</v>
      </c>
      <c r="B47" s="223" t="s">
        <v>447</v>
      </c>
      <c r="C47" s="224" t="s">
        <v>448</v>
      </c>
      <c r="D47" s="225">
        <v>24181498</v>
      </c>
      <c r="E47" s="225">
        <v>181034476</v>
      </c>
      <c r="F47" s="424">
        <v>691003963</v>
      </c>
      <c r="G47" s="227" t="s">
        <v>449</v>
      </c>
      <c r="H47" s="227" t="s">
        <v>89</v>
      </c>
      <c r="I47" s="227" t="s">
        <v>90</v>
      </c>
      <c r="J47" s="227" t="s">
        <v>441</v>
      </c>
      <c r="K47" s="88" t="s">
        <v>449</v>
      </c>
      <c r="L47" s="425">
        <v>3000000</v>
      </c>
      <c r="M47" s="426">
        <f t="shared" si="3"/>
        <v>2100000</v>
      </c>
      <c r="N47" s="427">
        <v>2023</v>
      </c>
      <c r="O47" s="428">
        <v>2027</v>
      </c>
      <c r="P47" s="427" t="s">
        <v>115</v>
      </c>
      <c r="Q47" s="428" t="s">
        <v>115</v>
      </c>
      <c r="R47" s="88"/>
      <c r="S47" s="429"/>
    </row>
    <row r="48" spans="1:26" s="2" customFormat="1" ht="62.4">
      <c r="A48" s="75">
        <v>2</v>
      </c>
      <c r="B48" s="282" t="s">
        <v>447</v>
      </c>
      <c r="C48" s="283" t="s">
        <v>448</v>
      </c>
      <c r="D48" s="430">
        <v>24181498</v>
      </c>
      <c r="E48" s="430">
        <v>181034476</v>
      </c>
      <c r="F48" s="431">
        <v>691003963</v>
      </c>
      <c r="G48" s="432" t="s">
        <v>450</v>
      </c>
      <c r="H48" s="432" t="s">
        <v>89</v>
      </c>
      <c r="I48" s="432" t="s">
        <v>90</v>
      </c>
      <c r="J48" s="432" t="s">
        <v>441</v>
      </c>
      <c r="K48" s="433" t="s">
        <v>450</v>
      </c>
      <c r="L48" s="434">
        <v>2000000</v>
      </c>
      <c r="M48" s="435">
        <f t="shared" ref="M48:M59" si="4">L48/100*70</f>
        <v>1400000</v>
      </c>
      <c r="N48" s="436">
        <v>2023</v>
      </c>
      <c r="O48" s="437">
        <v>2027</v>
      </c>
      <c r="P48" s="436" t="s">
        <v>115</v>
      </c>
      <c r="Q48" s="437" t="s">
        <v>115</v>
      </c>
      <c r="R48" s="433" t="s">
        <v>115</v>
      </c>
      <c r="S48" s="438"/>
    </row>
    <row r="49" spans="1:19" s="2" customFormat="1" ht="62.4">
      <c r="A49" s="75">
        <v>3</v>
      </c>
      <c r="B49" s="282" t="s">
        <v>447</v>
      </c>
      <c r="C49" s="283" t="s">
        <v>448</v>
      </c>
      <c r="D49" s="430">
        <v>24181498</v>
      </c>
      <c r="E49" s="430">
        <v>181034476</v>
      </c>
      <c r="F49" s="431">
        <v>691003963</v>
      </c>
      <c r="G49" s="432" t="s">
        <v>451</v>
      </c>
      <c r="H49" s="432" t="s">
        <v>89</v>
      </c>
      <c r="I49" s="432" t="s">
        <v>90</v>
      </c>
      <c r="J49" s="432" t="s">
        <v>441</v>
      </c>
      <c r="K49" s="433" t="s">
        <v>451</v>
      </c>
      <c r="L49" s="434">
        <v>5000000</v>
      </c>
      <c r="M49" s="435">
        <f t="shared" si="4"/>
        <v>3500000</v>
      </c>
      <c r="N49" s="436">
        <v>2023</v>
      </c>
      <c r="O49" s="437">
        <v>2027</v>
      </c>
      <c r="P49" s="436" t="s">
        <v>115</v>
      </c>
      <c r="Q49" s="437" t="s">
        <v>115</v>
      </c>
      <c r="R49" s="433" t="s">
        <v>115</v>
      </c>
      <c r="S49" s="438"/>
    </row>
    <row r="50" spans="1:19" s="2" customFormat="1" ht="62.4">
      <c r="A50" s="75">
        <v>4</v>
      </c>
      <c r="B50" s="282" t="s">
        <v>447</v>
      </c>
      <c r="C50" s="283" t="s">
        <v>448</v>
      </c>
      <c r="D50" s="430">
        <v>24181498</v>
      </c>
      <c r="E50" s="430">
        <v>181034476</v>
      </c>
      <c r="F50" s="431">
        <v>691003963</v>
      </c>
      <c r="G50" s="286" t="s">
        <v>452</v>
      </c>
      <c r="H50" s="432" t="s">
        <v>89</v>
      </c>
      <c r="I50" s="432" t="s">
        <v>90</v>
      </c>
      <c r="J50" s="432" t="s">
        <v>441</v>
      </c>
      <c r="K50" s="439" t="s">
        <v>452</v>
      </c>
      <c r="L50" s="434">
        <v>1500000</v>
      </c>
      <c r="M50" s="435">
        <f t="shared" si="4"/>
        <v>1050000</v>
      </c>
      <c r="N50" s="436">
        <v>2023</v>
      </c>
      <c r="O50" s="437">
        <v>2027</v>
      </c>
      <c r="P50" s="436" t="s">
        <v>115</v>
      </c>
      <c r="Q50" s="437"/>
      <c r="R50" s="433"/>
      <c r="S50" s="438" t="s">
        <v>115</v>
      </c>
    </row>
    <row r="51" spans="1:19" s="2" customFormat="1" ht="62.4">
      <c r="A51" s="75">
        <v>5</v>
      </c>
      <c r="B51" s="282" t="s">
        <v>447</v>
      </c>
      <c r="C51" s="283" t="s">
        <v>448</v>
      </c>
      <c r="D51" s="430">
        <v>24181498</v>
      </c>
      <c r="E51" s="430">
        <v>181034476</v>
      </c>
      <c r="F51" s="431">
        <v>691003963</v>
      </c>
      <c r="G51" s="286" t="s">
        <v>453</v>
      </c>
      <c r="H51" s="432" t="s">
        <v>89</v>
      </c>
      <c r="I51" s="432" t="s">
        <v>90</v>
      </c>
      <c r="J51" s="432" t="s">
        <v>441</v>
      </c>
      <c r="K51" s="439" t="s">
        <v>453</v>
      </c>
      <c r="L51" s="434">
        <v>1000000</v>
      </c>
      <c r="M51" s="435">
        <f t="shared" si="4"/>
        <v>700000</v>
      </c>
      <c r="N51" s="436">
        <v>2023</v>
      </c>
      <c r="O51" s="437">
        <v>2027</v>
      </c>
      <c r="P51" s="436" t="s">
        <v>115</v>
      </c>
      <c r="Q51" s="437" t="s">
        <v>115</v>
      </c>
      <c r="R51" s="433" t="s">
        <v>115</v>
      </c>
      <c r="S51" s="438"/>
    </row>
    <row r="52" spans="1:19" s="2" customFormat="1" ht="62.4">
      <c r="A52" s="75">
        <v>6</v>
      </c>
      <c r="B52" s="282" t="s">
        <v>447</v>
      </c>
      <c r="C52" s="283" t="s">
        <v>448</v>
      </c>
      <c r="D52" s="430">
        <v>24181498</v>
      </c>
      <c r="E52" s="430">
        <v>181034476</v>
      </c>
      <c r="F52" s="431">
        <v>691003963</v>
      </c>
      <c r="G52" s="432" t="s">
        <v>454</v>
      </c>
      <c r="H52" s="432" t="s">
        <v>89</v>
      </c>
      <c r="I52" s="432" t="s">
        <v>90</v>
      </c>
      <c r="J52" s="432" t="s">
        <v>441</v>
      </c>
      <c r="K52" s="433" t="s">
        <v>454</v>
      </c>
      <c r="L52" s="434">
        <v>500000</v>
      </c>
      <c r="M52" s="435">
        <f t="shared" si="4"/>
        <v>350000</v>
      </c>
      <c r="N52" s="436">
        <v>2023</v>
      </c>
      <c r="O52" s="437">
        <v>2027</v>
      </c>
      <c r="P52" s="436" t="s">
        <v>115</v>
      </c>
      <c r="Q52" s="437"/>
      <c r="R52" s="433"/>
      <c r="S52" s="438" t="s">
        <v>115</v>
      </c>
    </row>
    <row r="53" spans="1:19" s="2" customFormat="1" ht="62.4">
      <c r="A53" s="75">
        <v>7</v>
      </c>
      <c r="B53" s="282" t="s">
        <v>447</v>
      </c>
      <c r="C53" s="283" t="s">
        <v>448</v>
      </c>
      <c r="D53" s="430">
        <v>24181498</v>
      </c>
      <c r="E53" s="430">
        <v>181034476</v>
      </c>
      <c r="F53" s="431">
        <v>691003963</v>
      </c>
      <c r="G53" s="286" t="s">
        <v>455</v>
      </c>
      <c r="H53" s="432" t="s">
        <v>89</v>
      </c>
      <c r="I53" s="432" t="s">
        <v>90</v>
      </c>
      <c r="J53" s="432" t="s">
        <v>441</v>
      </c>
      <c r="K53" s="439" t="s">
        <v>455</v>
      </c>
      <c r="L53" s="434">
        <v>500000</v>
      </c>
      <c r="M53" s="435">
        <f t="shared" si="4"/>
        <v>350000</v>
      </c>
      <c r="N53" s="436">
        <v>2023</v>
      </c>
      <c r="O53" s="437">
        <v>2027</v>
      </c>
      <c r="P53" s="436" t="s">
        <v>115</v>
      </c>
      <c r="Q53" s="437" t="s">
        <v>115</v>
      </c>
      <c r="R53" s="433" t="s">
        <v>115</v>
      </c>
      <c r="S53" s="438"/>
    </row>
    <row r="54" spans="1:19" s="2" customFormat="1" ht="62.4">
      <c r="A54" s="75">
        <v>8</v>
      </c>
      <c r="B54" s="282" t="s">
        <v>447</v>
      </c>
      <c r="C54" s="283" t="s">
        <v>448</v>
      </c>
      <c r="D54" s="430">
        <v>24181498</v>
      </c>
      <c r="E54" s="430">
        <v>181034476</v>
      </c>
      <c r="F54" s="431">
        <v>691003963</v>
      </c>
      <c r="G54" s="432" t="s">
        <v>456</v>
      </c>
      <c r="H54" s="432" t="s">
        <v>89</v>
      </c>
      <c r="I54" s="432" t="s">
        <v>90</v>
      </c>
      <c r="J54" s="432" t="s">
        <v>441</v>
      </c>
      <c r="K54" s="433" t="s">
        <v>456</v>
      </c>
      <c r="L54" s="434">
        <v>500000</v>
      </c>
      <c r="M54" s="435">
        <f t="shared" si="4"/>
        <v>350000</v>
      </c>
      <c r="N54" s="436">
        <v>2023</v>
      </c>
      <c r="O54" s="437">
        <v>2027</v>
      </c>
      <c r="P54" s="436" t="s">
        <v>115</v>
      </c>
      <c r="Q54" s="437" t="s">
        <v>115</v>
      </c>
      <c r="R54" s="433" t="s">
        <v>115</v>
      </c>
      <c r="S54" s="438"/>
    </row>
    <row r="55" spans="1:19" s="2" customFormat="1" ht="62.4">
      <c r="A55" s="75">
        <v>9</v>
      </c>
      <c r="B55" s="282" t="s">
        <v>447</v>
      </c>
      <c r="C55" s="283" t="s">
        <v>448</v>
      </c>
      <c r="D55" s="430">
        <v>24181498</v>
      </c>
      <c r="E55" s="430">
        <v>181034476</v>
      </c>
      <c r="F55" s="431">
        <v>691003963</v>
      </c>
      <c r="G55" s="432" t="s">
        <v>457</v>
      </c>
      <c r="H55" s="432" t="s">
        <v>89</v>
      </c>
      <c r="I55" s="432" t="s">
        <v>90</v>
      </c>
      <c r="J55" s="432" t="s">
        <v>441</v>
      </c>
      <c r="K55" s="433" t="s">
        <v>457</v>
      </c>
      <c r="L55" s="434">
        <v>1000000</v>
      </c>
      <c r="M55" s="435">
        <f t="shared" si="4"/>
        <v>700000</v>
      </c>
      <c r="N55" s="436">
        <v>2023</v>
      </c>
      <c r="O55" s="437">
        <v>2027</v>
      </c>
      <c r="P55" s="436" t="s">
        <v>115</v>
      </c>
      <c r="Q55" s="437"/>
      <c r="R55" s="433"/>
      <c r="S55" s="438"/>
    </row>
    <row r="56" spans="1:19" s="2" customFormat="1" ht="62.4">
      <c r="A56" s="75">
        <v>10</v>
      </c>
      <c r="B56" s="282" t="s">
        <v>447</v>
      </c>
      <c r="C56" s="283" t="s">
        <v>448</v>
      </c>
      <c r="D56" s="430">
        <v>24181498</v>
      </c>
      <c r="E56" s="430">
        <v>181034476</v>
      </c>
      <c r="F56" s="431">
        <v>691003963</v>
      </c>
      <c r="G56" s="432" t="s">
        <v>458</v>
      </c>
      <c r="H56" s="432" t="s">
        <v>89</v>
      </c>
      <c r="I56" s="432" t="s">
        <v>90</v>
      </c>
      <c r="J56" s="432" t="s">
        <v>441</v>
      </c>
      <c r="K56" s="433" t="s">
        <v>458</v>
      </c>
      <c r="L56" s="434">
        <v>1000000</v>
      </c>
      <c r="M56" s="435">
        <f t="shared" si="4"/>
        <v>700000</v>
      </c>
      <c r="N56" s="436">
        <v>2023</v>
      </c>
      <c r="O56" s="437">
        <v>2027</v>
      </c>
      <c r="P56" s="436" t="s">
        <v>115</v>
      </c>
      <c r="Q56" s="437"/>
      <c r="R56" s="433" t="s">
        <v>115</v>
      </c>
      <c r="S56" s="438"/>
    </row>
    <row r="57" spans="1:19" s="2" customFormat="1" ht="62.4">
      <c r="A57" s="75">
        <v>11</v>
      </c>
      <c r="B57" s="282" t="s">
        <v>447</v>
      </c>
      <c r="C57" s="283" t="s">
        <v>448</v>
      </c>
      <c r="D57" s="430">
        <v>24181498</v>
      </c>
      <c r="E57" s="430">
        <v>181034476</v>
      </c>
      <c r="F57" s="431">
        <v>691003963</v>
      </c>
      <c r="G57" s="432" t="s">
        <v>459</v>
      </c>
      <c r="H57" s="432" t="s">
        <v>89</v>
      </c>
      <c r="I57" s="432" t="s">
        <v>90</v>
      </c>
      <c r="J57" s="432" t="s">
        <v>441</v>
      </c>
      <c r="K57" s="433" t="s">
        <v>459</v>
      </c>
      <c r="L57" s="434">
        <v>1000000</v>
      </c>
      <c r="M57" s="435">
        <f t="shared" si="4"/>
        <v>700000</v>
      </c>
      <c r="N57" s="436">
        <v>2023</v>
      </c>
      <c r="O57" s="437">
        <v>2027</v>
      </c>
      <c r="P57" s="436"/>
      <c r="Q57" s="437"/>
      <c r="R57" s="433"/>
      <c r="S57" s="438"/>
    </row>
    <row r="58" spans="1:19" s="2" customFormat="1" ht="62.4">
      <c r="A58" s="75">
        <v>12</v>
      </c>
      <c r="B58" s="282" t="s">
        <v>447</v>
      </c>
      <c r="C58" s="283" t="s">
        <v>448</v>
      </c>
      <c r="D58" s="430">
        <v>24181498</v>
      </c>
      <c r="E58" s="430">
        <v>181034476</v>
      </c>
      <c r="F58" s="431">
        <v>691003963</v>
      </c>
      <c r="G58" s="432" t="s">
        <v>460</v>
      </c>
      <c r="H58" s="432" t="s">
        <v>89</v>
      </c>
      <c r="I58" s="432" t="s">
        <v>90</v>
      </c>
      <c r="J58" s="432" t="s">
        <v>441</v>
      </c>
      <c r="K58" s="433" t="s">
        <v>460</v>
      </c>
      <c r="L58" s="434">
        <v>10000000</v>
      </c>
      <c r="M58" s="435">
        <f t="shared" si="4"/>
        <v>7000000</v>
      </c>
      <c r="N58" s="436">
        <v>2023</v>
      </c>
      <c r="O58" s="437">
        <v>2027</v>
      </c>
      <c r="P58" s="436"/>
      <c r="Q58" s="437"/>
      <c r="R58" s="433"/>
      <c r="S58" s="438"/>
    </row>
    <row r="59" spans="1:19" s="2" customFormat="1" ht="63" thickBot="1">
      <c r="A59" s="104">
        <v>13</v>
      </c>
      <c r="B59" s="244" t="s">
        <v>447</v>
      </c>
      <c r="C59" s="245" t="s">
        <v>448</v>
      </c>
      <c r="D59" s="440">
        <v>24181498</v>
      </c>
      <c r="E59" s="440">
        <v>181034476</v>
      </c>
      <c r="F59" s="441">
        <v>691003963</v>
      </c>
      <c r="G59" s="248" t="s">
        <v>461</v>
      </c>
      <c r="H59" s="248" t="s">
        <v>89</v>
      </c>
      <c r="I59" s="248" t="s">
        <v>90</v>
      </c>
      <c r="J59" s="248" t="s">
        <v>441</v>
      </c>
      <c r="K59" s="442" t="s">
        <v>462</v>
      </c>
      <c r="L59" s="443">
        <v>300000000</v>
      </c>
      <c r="M59" s="444">
        <f t="shared" si="4"/>
        <v>210000000</v>
      </c>
      <c r="N59" s="445">
        <v>2023</v>
      </c>
      <c r="O59" s="446">
        <v>2027</v>
      </c>
      <c r="P59" s="445" t="s">
        <v>115</v>
      </c>
      <c r="Q59" s="446" t="s">
        <v>115</v>
      </c>
      <c r="R59" s="442" t="s">
        <v>115</v>
      </c>
      <c r="S59" s="447" t="s">
        <v>115</v>
      </c>
    </row>
    <row r="60" spans="1:19" s="2" customFormat="1" ht="15" thickBot="1">
      <c r="A60" s="103">
        <v>1</v>
      </c>
      <c r="B60" s="231" t="s">
        <v>467</v>
      </c>
      <c r="C60" s="225" t="s">
        <v>468</v>
      </c>
      <c r="D60" s="225">
        <v>8408157</v>
      </c>
      <c r="E60" s="225">
        <v>181107325</v>
      </c>
      <c r="F60" s="226">
        <v>691013632</v>
      </c>
      <c r="G60" s="227" t="s">
        <v>469</v>
      </c>
      <c r="H60" s="227" t="s">
        <v>62</v>
      </c>
      <c r="I60" s="227" t="s">
        <v>90</v>
      </c>
      <c r="J60" s="227" t="s">
        <v>282</v>
      </c>
      <c r="K60" s="227" t="s">
        <v>469</v>
      </c>
      <c r="L60" s="229">
        <v>30000</v>
      </c>
      <c r="M60" s="230">
        <f t="shared" ref="M60:M74" si="5">L60/100*70</f>
        <v>21000</v>
      </c>
      <c r="N60" s="243">
        <v>45017</v>
      </c>
      <c r="O60" s="277">
        <v>45017</v>
      </c>
      <c r="P60" s="231"/>
      <c r="Q60" s="226"/>
      <c r="R60" s="227" t="s">
        <v>111</v>
      </c>
      <c r="S60" s="448" t="s">
        <v>111</v>
      </c>
    </row>
    <row r="61" spans="1:19" s="2" customFormat="1" ht="144">
      <c r="A61" s="449">
        <v>1</v>
      </c>
      <c r="B61" s="223" t="s">
        <v>476</v>
      </c>
      <c r="C61" s="224" t="s">
        <v>477</v>
      </c>
      <c r="D61" s="224">
        <v>8565490</v>
      </c>
      <c r="E61" s="224">
        <v>181111764</v>
      </c>
      <c r="F61" s="232" t="s">
        <v>478</v>
      </c>
      <c r="G61" s="228" t="s">
        <v>479</v>
      </c>
      <c r="H61" s="228" t="s">
        <v>62</v>
      </c>
      <c r="I61" s="228" t="s">
        <v>90</v>
      </c>
      <c r="J61" s="228" t="s">
        <v>480</v>
      </c>
      <c r="K61" s="450" t="s">
        <v>278</v>
      </c>
      <c r="L61" s="451">
        <v>100000000</v>
      </c>
      <c r="M61" s="452">
        <f t="shared" si="5"/>
        <v>70000000</v>
      </c>
      <c r="N61" s="223">
        <v>2025</v>
      </c>
      <c r="O61" s="232">
        <v>2027</v>
      </c>
      <c r="P61" s="223" t="s">
        <v>102</v>
      </c>
      <c r="Q61" s="232"/>
      <c r="R61" s="228" t="s">
        <v>995</v>
      </c>
      <c r="S61" s="228" t="s">
        <v>481</v>
      </c>
    </row>
    <row r="62" spans="1:19" s="2" customFormat="1" ht="72.599999999999994">
      <c r="A62" s="459">
        <v>2</v>
      </c>
      <c r="B62" s="282" t="s">
        <v>476</v>
      </c>
      <c r="C62" s="283" t="s">
        <v>477</v>
      </c>
      <c r="D62" s="283">
        <v>8565490</v>
      </c>
      <c r="E62" s="283">
        <v>181111764</v>
      </c>
      <c r="F62" s="285" t="s">
        <v>478</v>
      </c>
      <c r="G62" s="286" t="s">
        <v>997</v>
      </c>
      <c r="H62" s="286" t="s">
        <v>62</v>
      </c>
      <c r="I62" s="286" t="s">
        <v>90</v>
      </c>
      <c r="J62" s="286" t="s">
        <v>480</v>
      </c>
      <c r="K62" s="439" t="s">
        <v>278</v>
      </c>
      <c r="L62" s="210">
        <v>6000000</v>
      </c>
      <c r="M62" s="211">
        <f t="shared" si="5"/>
        <v>4200000</v>
      </c>
      <c r="N62" s="282">
        <v>2025</v>
      </c>
      <c r="O62" s="285">
        <v>2025</v>
      </c>
      <c r="P62" s="282"/>
      <c r="Q62" s="285"/>
      <c r="R62" s="286" t="s">
        <v>996</v>
      </c>
      <c r="S62" s="286" t="s">
        <v>102</v>
      </c>
    </row>
    <row r="63" spans="1:19" s="2" customFormat="1" ht="62.4">
      <c r="A63" s="616">
        <v>3</v>
      </c>
      <c r="B63" s="160" t="s">
        <v>476</v>
      </c>
      <c r="C63" s="199" t="s">
        <v>477</v>
      </c>
      <c r="D63" s="199">
        <v>8565490</v>
      </c>
      <c r="E63" s="199">
        <v>181111764</v>
      </c>
      <c r="F63" s="161" t="s">
        <v>478</v>
      </c>
      <c r="G63" s="159" t="s">
        <v>998</v>
      </c>
      <c r="H63" s="159" t="s">
        <v>62</v>
      </c>
      <c r="I63" s="159" t="s">
        <v>90</v>
      </c>
      <c r="J63" s="159" t="s">
        <v>480</v>
      </c>
      <c r="K63" s="159" t="s">
        <v>278</v>
      </c>
      <c r="L63" s="210">
        <v>30000000</v>
      </c>
      <c r="M63" s="211">
        <v>0</v>
      </c>
      <c r="N63" s="160">
        <v>2024</v>
      </c>
      <c r="O63" s="161">
        <v>2024</v>
      </c>
      <c r="P63" s="160" t="s">
        <v>102</v>
      </c>
      <c r="Q63" s="161"/>
      <c r="R63" s="159" t="s">
        <v>999</v>
      </c>
      <c r="S63" s="159" t="s">
        <v>481</v>
      </c>
    </row>
    <row r="64" spans="1:19" s="2" customFormat="1" ht="42">
      <c r="A64" s="608">
        <v>4</v>
      </c>
      <c r="B64" s="795" t="s">
        <v>476</v>
      </c>
      <c r="C64" s="796" t="s">
        <v>477</v>
      </c>
      <c r="D64" s="796">
        <v>8565490</v>
      </c>
      <c r="E64" s="796">
        <v>181111764</v>
      </c>
      <c r="F64" s="797" t="s">
        <v>478</v>
      </c>
      <c r="G64" s="798" t="s">
        <v>1000</v>
      </c>
      <c r="H64" s="798" t="s">
        <v>62</v>
      </c>
      <c r="I64" s="798" t="s">
        <v>90</v>
      </c>
      <c r="J64" s="798" t="s">
        <v>480</v>
      </c>
      <c r="K64" s="798" t="s">
        <v>278</v>
      </c>
      <c r="L64" s="799">
        <v>3000000</v>
      </c>
      <c r="M64" s="800">
        <f>L64/100*70</f>
        <v>2100000</v>
      </c>
      <c r="N64" s="795">
        <v>2025</v>
      </c>
      <c r="O64" s="797">
        <v>2025</v>
      </c>
      <c r="P64" s="795"/>
      <c r="Q64" s="797"/>
      <c r="R64" s="798" t="s">
        <v>1001</v>
      </c>
      <c r="S64" s="798" t="s">
        <v>481</v>
      </c>
    </row>
    <row r="65" spans="1:19" s="2" customFormat="1" ht="32.4" thickBot="1">
      <c r="A65" s="717">
        <v>5</v>
      </c>
      <c r="B65" s="718" t="s">
        <v>476</v>
      </c>
      <c r="C65" s="719" t="s">
        <v>477</v>
      </c>
      <c r="D65" s="719">
        <v>8565490</v>
      </c>
      <c r="E65" s="719">
        <v>181111764</v>
      </c>
      <c r="F65" s="720" t="s">
        <v>478</v>
      </c>
      <c r="G65" s="721" t="s">
        <v>1002</v>
      </c>
      <c r="H65" s="721" t="s">
        <v>62</v>
      </c>
      <c r="I65" s="721" t="s">
        <v>90</v>
      </c>
      <c r="J65" s="721" t="s">
        <v>480</v>
      </c>
      <c r="K65" s="721" t="s">
        <v>278</v>
      </c>
      <c r="L65" s="722">
        <v>1500000</v>
      </c>
      <c r="M65" s="723">
        <f>L65/100*70</f>
        <v>1050000</v>
      </c>
      <c r="N65" s="718">
        <v>2025</v>
      </c>
      <c r="O65" s="720">
        <v>2025</v>
      </c>
      <c r="P65" s="718"/>
      <c r="Q65" s="720"/>
      <c r="R65" s="721" t="s">
        <v>1003</v>
      </c>
      <c r="S65" s="721" t="s">
        <v>486</v>
      </c>
    </row>
    <row r="66" spans="1:19" s="2" customFormat="1" ht="62.4">
      <c r="A66" s="449">
        <v>1</v>
      </c>
      <c r="B66" s="223" t="s">
        <v>493</v>
      </c>
      <c r="C66" s="224" t="s">
        <v>494</v>
      </c>
      <c r="D66" s="224">
        <v>70996610</v>
      </c>
      <c r="E66" s="457">
        <v>107516641</v>
      </c>
      <c r="F66" s="232">
        <v>600053351</v>
      </c>
      <c r="G66" s="228" t="s">
        <v>495</v>
      </c>
      <c r="H66" s="228" t="s">
        <v>89</v>
      </c>
      <c r="I66" s="228" t="s">
        <v>90</v>
      </c>
      <c r="J66" s="228" t="s">
        <v>496</v>
      </c>
      <c r="K66" s="458" t="s">
        <v>497</v>
      </c>
      <c r="L66" s="223">
        <v>54000000</v>
      </c>
      <c r="M66" s="232">
        <f t="shared" si="5"/>
        <v>37800000</v>
      </c>
      <c r="N66" s="223">
        <v>46174</v>
      </c>
      <c r="O66" s="232">
        <v>46722</v>
      </c>
      <c r="P66" s="223" t="s">
        <v>259</v>
      </c>
      <c r="Q66" s="232" t="s">
        <v>259</v>
      </c>
      <c r="R66" s="228" t="s">
        <v>498</v>
      </c>
      <c r="S66" s="228" t="s">
        <v>111</v>
      </c>
    </row>
    <row r="67" spans="1:19" s="2" customFormat="1" ht="62.4">
      <c r="A67" s="459">
        <v>2</v>
      </c>
      <c r="B67" s="282" t="s">
        <v>493</v>
      </c>
      <c r="C67" s="283" t="s">
        <v>494</v>
      </c>
      <c r="D67" s="283">
        <v>70996610</v>
      </c>
      <c r="E67" s="460">
        <v>107516641</v>
      </c>
      <c r="F67" s="285">
        <v>600053351</v>
      </c>
      <c r="G67" s="286" t="s">
        <v>499</v>
      </c>
      <c r="H67" s="286" t="s">
        <v>89</v>
      </c>
      <c r="I67" s="286" t="s">
        <v>90</v>
      </c>
      <c r="J67" s="286" t="s">
        <v>496</v>
      </c>
      <c r="K67" s="461" t="s">
        <v>500</v>
      </c>
      <c r="L67" s="282">
        <v>5300000</v>
      </c>
      <c r="M67" s="285">
        <f t="shared" si="5"/>
        <v>3710000</v>
      </c>
      <c r="N67" s="282">
        <v>45444</v>
      </c>
      <c r="O67" s="285">
        <v>45809</v>
      </c>
      <c r="P67" s="282"/>
      <c r="Q67" s="285"/>
      <c r="R67" s="286" t="s">
        <v>498</v>
      </c>
      <c r="S67" s="286" t="s">
        <v>111</v>
      </c>
    </row>
    <row r="68" spans="1:19" s="2" customFormat="1" ht="52.8" thickBot="1">
      <c r="A68" s="453">
        <v>3</v>
      </c>
      <c r="B68" s="297" t="s">
        <v>493</v>
      </c>
      <c r="C68" s="269" t="s">
        <v>494</v>
      </c>
      <c r="D68" s="269">
        <v>70996610</v>
      </c>
      <c r="E68" s="462">
        <v>107516641</v>
      </c>
      <c r="F68" s="463">
        <v>600053351</v>
      </c>
      <c r="G68" s="270" t="s">
        <v>501</v>
      </c>
      <c r="H68" s="270" t="s">
        <v>89</v>
      </c>
      <c r="I68" s="270" t="s">
        <v>90</v>
      </c>
      <c r="J68" s="270" t="s">
        <v>496</v>
      </c>
      <c r="K68" s="464" t="s">
        <v>502</v>
      </c>
      <c r="L68" s="297">
        <v>2740000</v>
      </c>
      <c r="M68" s="463">
        <f t="shared" si="5"/>
        <v>1918000</v>
      </c>
      <c r="N68" s="297">
        <v>45078</v>
      </c>
      <c r="O68" s="463">
        <v>45627</v>
      </c>
      <c r="P68" s="297"/>
      <c r="Q68" s="463"/>
      <c r="R68" s="270" t="s">
        <v>498</v>
      </c>
      <c r="S68" s="270" t="s">
        <v>111</v>
      </c>
    </row>
    <row r="69" spans="1:19" s="2" customFormat="1" ht="32.4" thickBot="1">
      <c r="A69" s="103">
        <v>1</v>
      </c>
      <c r="B69" s="223" t="s">
        <v>513</v>
      </c>
      <c r="C69" s="225" t="s">
        <v>514</v>
      </c>
      <c r="D69" s="225">
        <v>70996016</v>
      </c>
      <c r="E69" s="225">
        <v>102638420</v>
      </c>
      <c r="F69" s="226">
        <v>600052524</v>
      </c>
      <c r="G69" s="228" t="s">
        <v>515</v>
      </c>
      <c r="H69" s="227" t="s">
        <v>62</v>
      </c>
      <c r="I69" s="227" t="s">
        <v>90</v>
      </c>
      <c r="J69" s="228" t="s">
        <v>516</v>
      </c>
      <c r="K69" s="88" t="s">
        <v>517</v>
      </c>
      <c r="L69" s="229">
        <v>300000000</v>
      </c>
      <c r="M69" s="230">
        <f t="shared" si="5"/>
        <v>210000000</v>
      </c>
      <c r="N69" s="231">
        <v>2025</v>
      </c>
      <c r="O69" s="226">
        <v>2028</v>
      </c>
      <c r="P69" s="231" t="s">
        <v>259</v>
      </c>
      <c r="Q69" s="226"/>
      <c r="R69" s="228" t="s">
        <v>518</v>
      </c>
      <c r="S69" s="227" t="s">
        <v>111</v>
      </c>
    </row>
    <row r="70" spans="1:19" s="2" customFormat="1" ht="15" thickBot="1">
      <c r="A70" s="103">
        <v>1</v>
      </c>
      <c r="B70" s="231" t="s">
        <v>535</v>
      </c>
      <c r="C70" s="225" t="s">
        <v>536</v>
      </c>
      <c r="D70" s="225">
        <v>75031141</v>
      </c>
      <c r="E70" s="225"/>
      <c r="F70" s="226"/>
      <c r="G70" s="227" t="s">
        <v>537</v>
      </c>
      <c r="H70" s="227" t="s">
        <v>62</v>
      </c>
      <c r="I70" s="227" t="s">
        <v>90</v>
      </c>
      <c r="J70" s="227" t="s">
        <v>538</v>
      </c>
      <c r="K70" s="343" t="s">
        <v>278</v>
      </c>
      <c r="L70" s="229">
        <v>2000000</v>
      </c>
      <c r="M70" s="230">
        <f t="shared" si="5"/>
        <v>1400000</v>
      </c>
      <c r="N70" s="231">
        <v>2025</v>
      </c>
      <c r="O70" s="226">
        <v>2025</v>
      </c>
      <c r="P70" s="231"/>
      <c r="Q70" s="226"/>
      <c r="R70" s="227" t="s">
        <v>539</v>
      </c>
      <c r="S70" s="227" t="s">
        <v>111</v>
      </c>
    </row>
    <row r="71" spans="1:19" s="2" customFormat="1" ht="32.4" thickBot="1">
      <c r="A71" s="103">
        <v>1</v>
      </c>
      <c r="B71" s="223" t="s">
        <v>540</v>
      </c>
      <c r="C71" s="465" t="s">
        <v>541</v>
      </c>
      <c r="D71" s="225">
        <v>4435117</v>
      </c>
      <c r="E71" s="225">
        <v>181076951</v>
      </c>
      <c r="F71" s="226">
        <v>691009155</v>
      </c>
      <c r="G71" s="227" t="s">
        <v>542</v>
      </c>
      <c r="H71" s="227" t="s">
        <v>62</v>
      </c>
      <c r="I71" s="227" t="s">
        <v>90</v>
      </c>
      <c r="J71" s="227" t="s">
        <v>90</v>
      </c>
      <c r="K71" s="228" t="s">
        <v>543</v>
      </c>
      <c r="L71" s="466">
        <v>95000000</v>
      </c>
      <c r="M71" s="230">
        <f t="shared" si="5"/>
        <v>66500000</v>
      </c>
      <c r="N71" s="243">
        <v>45292</v>
      </c>
      <c r="O71" s="467">
        <v>46357</v>
      </c>
      <c r="P71" s="231" t="s">
        <v>115</v>
      </c>
      <c r="Q71" s="226"/>
      <c r="R71" s="227" t="s">
        <v>144</v>
      </c>
      <c r="S71" s="227" t="s">
        <v>111</v>
      </c>
    </row>
    <row r="72" spans="1:19" s="2" customFormat="1" ht="42.6" thickBot="1">
      <c r="A72" s="233">
        <v>1</v>
      </c>
      <c r="B72" s="234" t="s">
        <v>547</v>
      </c>
      <c r="C72" s="235" t="s">
        <v>548</v>
      </c>
      <c r="D72" s="235">
        <v>71005803</v>
      </c>
      <c r="E72" s="235">
        <v>107516845</v>
      </c>
      <c r="F72" s="236">
        <v>600052711</v>
      </c>
      <c r="G72" s="237" t="s">
        <v>549</v>
      </c>
      <c r="H72" s="237" t="s">
        <v>62</v>
      </c>
      <c r="I72" s="237" t="s">
        <v>90</v>
      </c>
      <c r="J72" s="237" t="s">
        <v>550</v>
      </c>
      <c r="K72" s="237" t="s">
        <v>551</v>
      </c>
      <c r="L72" s="238">
        <v>55000000</v>
      </c>
      <c r="M72" s="239">
        <f t="shared" si="5"/>
        <v>38500000</v>
      </c>
      <c r="N72" s="308">
        <v>2024</v>
      </c>
      <c r="O72" s="242">
        <v>2025</v>
      </c>
      <c r="P72" s="308" t="s">
        <v>115</v>
      </c>
      <c r="Q72" s="242"/>
      <c r="R72" s="237" t="s">
        <v>552</v>
      </c>
      <c r="S72" s="278" t="s">
        <v>103</v>
      </c>
    </row>
    <row r="73" spans="1:19" s="2" customFormat="1" ht="71.400000000000006">
      <c r="A73" s="468">
        <v>1</v>
      </c>
      <c r="B73" s="469" t="s">
        <v>562</v>
      </c>
      <c r="C73" s="470" t="s">
        <v>563</v>
      </c>
      <c r="D73" s="470">
        <v>70988064</v>
      </c>
      <c r="E73" s="470"/>
      <c r="F73" s="471">
        <v>600053202</v>
      </c>
      <c r="G73" s="472" t="s">
        <v>564</v>
      </c>
      <c r="H73" s="473" t="s">
        <v>62</v>
      </c>
      <c r="I73" s="473" t="s">
        <v>90</v>
      </c>
      <c r="J73" s="472" t="s">
        <v>565</v>
      </c>
      <c r="K73" s="474" t="s">
        <v>278</v>
      </c>
      <c r="L73" s="475">
        <v>12000000</v>
      </c>
      <c r="M73" s="476">
        <f t="shared" si="5"/>
        <v>8400000</v>
      </c>
      <c r="N73" s="477" t="s">
        <v>566</v>
      </c>
      <c r="O73" s="478" t="s">
        <v>567</v>
      </c>
      <c r="P73" s="479" t="s">
        <v>265</v>
      </c>
      <c r="Q73" s="480"/>
      <c r="R73" s="472" t="s">
        <v>568</v>
      </c>
      <c r="S73" s="472" t="s">
        <v>98</v>
      </c>
    </row>
    <row r="74" spans="1:19" s="2" customFormat="1" ht="30.6">
      <c r="A74" s="596">
        <v>2</v>
      </c>
      <c r="B74" s="801" t="s">
        <v>562</v>
      </c>
      <c r="C74" s="802" t="s">
        <v>563</v>
      </c>
      <c r="D74" s="812">
        <v>70988064</v>
      </c>
      <c r="E74" s="813">
        <v>107516772</v>
      </c>
      <c r="F74" s="811">
        <v>600053202</v>
      </c>
      <c r="G74" s="803" t="s">
        <v>992</v>
      </c>
      <c r="H74" s="803" t="s">
        <v>62</v>
      </c>
      <c r="I74" s="803" t="s">
        <v>90</v>
      </c>
      <c r="J74" s="803" t="s">
        <v>565</v>
      </c>
      <c r="K74" s="804" t="s">
        <v>993</v>
      </c>
      <c r="L74" s="805">
        <v>21000000</v>
      </c>
      <c r="M74" s="806">
        <f t="shared" si="5"/>
        <v>14700000</v>
      </c>
      <c r="N74" s="807">
        <v>45474</v>
      </c>
      <c r="O74" s="808">
        <v>45992</v>
      </c>
      <c r="P74" s="809" t="s">
        <v>265</v>
      </c>
      <c r="Q74" s="810"/>
      <c r="R74" s="803" t="s">
        <v>144</v>
      </c>
      <c r="S74" s="803" t="s">
        <v>481</v>
      </c>
    </row>
    <row r="75" spans="1:19" s="2" customFormat="1" ht="31.2" thickBot="1">
      <c r="A75" s="481">
        <v>3</v>
      </c>
      <c r="B75" s="482" t="s">
        <v>562</v>
      </c>
      <c r="C75" s="483" t="s">
        <v>563</v>
      </c>
      <c r="D75" s="483">
        <v>70988064</v>
      </c>
      <c r="E75" s="483"/>
      <c r="F75" s="484">
        <v>600053202</v>
      </c>
      <c r="G75" s="485" t="s">
        <v>569</v>
      </c>
      <c r="H75" s="486" t="s">
        <v>62</v>
      </c>
      <c r="I75" s="486" t="s">
        <v>90</v>
      </c>
      <c r="J75" s="485" t="s">
        <v>565</v>
      </c>
      <c r="K75" s="605" t="s">
        <v>994</v>
      </c>
      <c r="L75" s="487">
        <v>1500000</v>
      </c>
      <c r="M75" s="488">
        <f t="shared" ref="M75:M80" si="6">L75/100*70</f>
        <v>1050000</v>
      </c>
      <c r="N75" s="489" t="s">
        <v>570</v>
      </c>
      <c r="O75" s="490" t="s">
        <v>571</v>
      </c>
      <c r="P75" s="491"/>
      <c r="Q75" s="492"/>
      <c r="R75" s="485" t="s">
        <v>572</v>
      </c>
      <c r="S75" s="485" t="s">
        <v>98</v>
      </c>
    </row>
    <row r="76" spans="1:19" s="2" customFormat="1" ht="46.95" customHeight="1">
      <c r="A76" s="103">
        <v>1</v>
      </c>
      <c r="B76" s="223" t="s">
        <v>598</v>
      </c>
      <c r="C76" s="224" t="s">
        <v>599</v>
      </c>
      <c r="D76" s="225"/>
      <c r="E76" s="225"/>
      <c r="F76" s="226"/>
      <c r="G76" s="228" t="s">
        <v>600</v>
      </c>
      <c r="H76" s="227" t="s">
        <v>62</v>
      </c>
      <c r="I76" s="227" t="s">
        <v>90</v>
      </c>
      <c r="J76" s="227" t="s">
        <v>601</v>
      </c>
      <c r="K76" s="228" t="s">
        <v>602</v>
      </c>
      <c r="L76" s="229">
        <v>2500000</v>
      </c>
      <c r="M76" s="230">
        <f t="shared" si="6"/>
        <v>1750000</v>
      </c>
      <c r="N76" s="231">
        <v>2023</v>
      </c>
      <c r="O76" s="226">
        <v>2025</v>
      </c>
      <c r="P76" s="231"/>
      <c r="Q76" s="226"/>
      <c r="R76" s="227"/>
      <c r="S76" s="227" t="s">
        <v>98</v>
      </c>
    </row>
    <row r="77" spans="1:19" s="2" customFormat="1" ht="22.2" thickBot="1">
      <c r="A77" s="104">
        <v>2</v>
      </c>
      <c r="B77" s="297" t="s">
        <v>598</v>
      </c>
      <c r="C77" s="269" t="s">
        <v>599</v>
      </c>
      <c r="D77" s="303"/>
      <c r="E77" s="303"/>
      <c r="F77" s="302"/>
      <c r="G77" s="299" t="s">
        <v>603</v>
      </c>
      <c r="H77" s="299" t="s">
        <v>62</v>
      </c>
      <c r="I77" s="299" t="s">
        <v>90</v>
      </c>
      <c r="J77" s="299" t="s">
        <v>601</v>
      </c>
      <c r="K77" s="270" t="s">
        <v>604</v>
      </c>
      <c r="L77" s="300">
        <v>2500000</v>
      </c>
      <c r="M77" s="301">
        <f t="shared" si="6"/>
        <v>1750000</v>
      </c>
      <c r="N77" s="273">
        <v>2023</v>
      </c>
      <c r="O77" s="302">
        <v>2025</v>
      </c>
      <c r="P77" s="273"/>
      <c r="Q77" s="302"/>
      <c r="R77" s="299"/>
      <c r="S77" s="299" t="s">
        <v>154</v>
      </c>
    </row>
    <row r="78" spans="1:19" s="2" customFormat="1" ht="73.2" thickBot="1">
      <c r="A78" s="252">
        <v>1</v>
      </c>
      <c r="B78" s="493" t="s">
        <v>605</v>
      </c>
      <c r="C78" s="494" t="s">
        <v>606</v>
      </c>
      <c r="D78" s="495">
        <v>72052635</v>
      </c>
      <c r="E78" s="102" t="s">
        <v>607</v>
      </c>
      <c r="F78" s="101" t="s">
        <v>608</v>
      </c>
      <c r="G78" s="253" t="s">
        <v>609</v>
      </c>
      <c r="H78" s="254" t="s">
        <v>62</v>
      </c>
      <c r="I78" s="254" t="s">
        <v>90</v>
      </c>
      <c r="J78" s="254" t="s">
        <v>610</v>
      </c>
      <c r="K78" s="496" t="s">
        <v>278</v>
      </c>
      <c r="L78" s="255">
        <v>20000000</v>
      </c>
      <c r="M78" s="497">
        <f t="shared" si="6"/>
        <v>14000000</v>
      </c>
      <c r="N78" s="257">
        <v>2024</v>
      </c>
      <c r="O78" s="258">
        <v>2025</v>
      </c>
      <c r="P78" s="257" t="s">
        <v>259</v>
      </c>
      <c r="Q78" s="258"/>
      <c r="R78" s="253" t="s">
        <v>611</v>
      </c>
      <c r="S78" s="254" t="s">
        <v>111</v>
      </c>
    </row>
    <row r="79" spans="1:19" s="2" customFormat="1" ht="42.6" thickBot="1">
      <c r="A79" s="103">
        <v>1</v>
      </c>
      <c r="B79" s="223" t="s">
        <v>614</v>
      </c>
      <c r="C79" s="224" t="s">
        <v>615</v>
      </c>
      <c r="D79" s="225">
        <v>71341137</v>
      </c>
      <c r="E79" s="225">
        <v>181016559</v>
      </c>
      <c r="F79" s="226">
        <v>691001529</v>
      </c>
      <c r="G79" s="450" t="s">
        <v>616</v>
      </c>
      <c r="H79" s="227" t="s">
        <v>62</v>
      </c>
      <c r="I79" s="227" t="s">
        <v>90</v>
      </c>
      <c r="J79" s="227" t="s">
        <v>480</v>
      </c>
      <c r="K79" s="450" t="s">
        <v>617</v>
      </c>
      <c r="L79" s="229">
        <v>10000000</v>
      </c>
      <c r="M79" s="230">
        <f t="shared" si="6"/>
        <v>7000000</v>
      </c>
      <c r="N79" s="243" t="s">
        <v>618</v>
      </c>
      <c r="O79" s="277">
        <v>45992</v>
      </c>
      <c r="P79" s="231"/>
      <c r="Q79" s="226"/>
      <c r="R79" s="227" t="s">
        <v>619</v>
      </c>
      <c r="S79" s="227" t="s">
        <v>111</v>
      </c>
    </row>
    <row r="80" spans="1:19" s="2" customFormat="1" ht="42">
      <c r="A80" s="75">
        <v>2</v>
      </c>
      <c r="B80" s="282" t="s">
        <v>614</v>
      </c>
      <c r="C80" s="283" t="s">
        <v>615</v>
      </c>
      <c r="D80" s="430">
        <v>71341137</v>
      </c>
      <c r="E80" s="430">
        <v>181016559</v>
      </c>
      <c r="F80" s="291">
        <v>691001529</v>
      </c>
      <c r="G80" s="439" t="s">
        <v>620</v>
      </c>
      <c r="H80" s="432" t="s">
        <v>62</v>
      </c>
      <c r="I80" s="432" t="s">
        <v>90</v>
      </c>
      <c r="J80" s="432" t="s">
        <v>480</v>
      </c>
      <c r="K80" s="439" t="s">
        <v>621</v>
      </c>
      <c r="L80" s="287">
        <v>2000000</v>
      </c>
      <c r="M80" s="256">
        <f t="shared" si="6"/>
        <v>1400000</v>
      </c>
      <c r="N80" s="498" t="s">
        <v>618</v>
      </c>
      <c r="O80" s="499">
        <v>45992</v>
      </c>
      <c r="P80" s="500"/>
      <c r="Q80" s="291"/>
      <c r="R80" s="432" t="s">
        <v>619</v>
      </c>
      <c r="S80" s="432" t="s">
        <v>111</v>
      </c>
    </row>
    <row r="81" spans="1:19" s="2" customFormat="1" ht="42">
      <c r="A81" s="75">
        <v>3</v>
      </c>
      <c r="B81" s="282" t="s">
        <v>614</v>
      </c>
      <c r="C81" s="283" t="s">
        <v>615</v>
      </c>
      <c r="D81" s="430">
        <v>71341137</v>
      </c>
      <c r="E81" s="430">
        <v>181016559</v>
      </c>
      <c r="F81" s="291">
        <v>691001529</v>
      </c>
      <c r="G81" s="439" t="s">
        <v>622</v>
      </c>
      <c r="H81" s="432" t="s">
        <v>62</v>
      </c>
      <c r="I81" s="432" t="s">
        <v>90</v>
      </c>
      <c r="J81" s="432" t="s">
        <v>480</v>
      </c>
      <c r="K81" s="439" t="s">
        <v>623</v>
      </c>
      <c r="L81" s="287">
        <v>2000000</v>
      </c>
      <c r="M81" s="501">
        <f t="shared" ref="M81:M82" si="7">L81/100*70</f>
        <v>1400000</v>
      </c>
      <c r="N81" s="498" t="s">
        <v>618</v>
      </c>
      <c r="O81" s="499">
        <v>46722</v>
      </c>
      <c r="P81" s="500" t="s">
        <v>115</v>
      </c>
      <c r="Q81" s="291"/>
      <c r="R81" s="432" t="s">
        <v>619</v>
      </c>
      <c r="S81" s="432" t="s">
        <v>111</v>
      </c>
    </row>
    <row r="82" spans="1:19" s="2" customFormat="1" ht="42.6" thickBot="1">
      <c r="A82" s="104">
        <v>4</v>
      </c>
      <c r="B82" s="244" t="s">
        <v>614</v>
      </c>
      <c r="C82" s="245" t="s">
        <v>615</v>
      </c>
      <c r="D82" s="440">
        <v>71341137</v>
      </c>
      <c r="E82" s="440">
        <v>181016559</v>
      </c>
      <c r="F82" s="251">
        <v>691001529</v>
      </c>
      <c r="G82" s="454" t="s">
        <v>624</v>
      </c>
      <c r="H82" s="248" t="s">
        <v>62</v>
      </c>
      <c r="I82" s="248" t="s">
        <v>90</v>
      </c>
      <c r="J82" s="248" t="s">
        <v>480</v>
      </c>
      <c r="K82" s="454" t="s">
        <v>625</v>
      </c>
      <c r="L82" s="249">
        <v>2000000</v>
      </c>
      <c r="M82" s="423">
        <f t="shared" si="7"/>
        <v>1400000</v>
      </c>
      <c r="N82" s="502" t="s">
        <v>618</v>
      </c>
      <c r="O82" s="503">
        <v>46722</v>
      </c>
      <c r="P82" s="250"/>
      <c r="Q82" s="251"/>
      <c r="R82" s="248" t="s">
        <v>626</v>
      </c>
      <c r="S82" s="248" t="s">
        <v>111</v>
      </c>
    </row>
    <row r="83" spans="1:19" s="649" customFormat="1" ht="51">
      <c r="A83" s="192">
        <v>1</v>
      </c>
      <c r="B83" s="724" t="s">
        <v>658</v>
      </c>
      <c r="C83" s="725" t="s">
        <v>659</v>
      </c>
      <c r="D83" s="726">
        <v>75034298</v>
      </c>
      <c r="E83" s="725">
        <v>107517124</v>
      </c>
      <c r="F83" s="727">
        <v>600052855</v>
      </c>
      <c r="G83" s="728" t="s">
        <v>1084</v>
      </c>
      <c r="H83" s="728" t="s">
        <v>62</v>
      </c>
      <c r="I83" s="728" t="s">
        <v>90</v>
      </c>
      <c r="J83" s="728" t="s">
        <v>660</v>
      </c>
      <c r="K83" s="728" t="s">
        <v>1085</v>
      </c>
      <c r="L83" s="729">
        <v>6000000</v>
      </c>
      <c r="M83" s="730">
        <f>L83/100*70</f>
        <v>4200000</v>
      </c>
      <c r="N83" s="724">
        <v>2024</v>
      </c>
      <c r="O83" s="731">
        <v>2026</v>
      </c>
      <c r="P83" s="732"/>
      <c r="Q83" s="727" t="s">
        <v>259</v>
      </c>
      <c r="R83" s="728" t="s">
        <v>1086</v>
      </c>
      <c r="S83" s="733" t="s">
        <v>103</v>
      </c>
    </row>
    <row r="84" spans="1:19" s="649" customFormat="1" ht="61.2">
      <c r="A84" s="327">
        <v>2</v>
      </c>
      <c r="B84" s="185" t="s">
        <v>658</v>
      </c>
      <c r="C84" s="824" t="s">
        <v>659</v>
      </c>
      <c r="D84" s="824">
        <v>75034298</v>
      </c>
      <c r="E84" s="824">
        <v>107517124</v>
      </c>
      <c r="F84" s="825">
        <v>600052855</v>
      </c>
      <c r="G84" s="826" t="s">
        <v>1087</v>
      </c>
      <c r="H84" s="826" t="s">
        <v>62</v>
      </c>
      <c r="I84" s="826" t="s">
        <v>90</v>
      </c>
      <c r="J84" s="826" t="s">
        <v>660</v>
      </c>
      <c r="K84" s="826" t="s">
        <v>1088</v>
      </c>
      <c r="L84" s="827">
        <v>40000000</v>
      </c>
      <c r="M84" s="828">
        <f>L84/100*70</f>
        <v>28000000</v>
      </c>
      <c r="N84" s="185">
        <v>2024</v>
      </c>
      <c r="O84" s="829">
        <v>2026</v>
      </c>
      <c r="P84" s="830" t="s">
        <v>259</v>
      </c>
      <c r="Q84" s="831" t="s">
        <v>259</v>
      </c>
      <c r="R84" s="826" t="s">
        <v>1089</v>
      </c>
      <c r="S84" s="826" t="s">
        <v>1090</v>
      </c>
    </row>
    <row r="85" spans="1:19" s="650" customFormat="1" ht="31.2" thickBot="1">
      <c r="A85" s="821">
        <v>3</v>
      </c>
      <c r="B85" s="814" t="s">
        <v>658</v>
      </c>
      <c r="C85" s="815" t="s">
        <v>659</v>
      </c>
      <c r="D85" s="822">
        <v>75034298</v>
      </c>
      <c r="E85" s="737">
        <v>102738149</v>
      </c>
      <c r="F85" s="816">
        <v>600052855</v>
      </c>
      <c r="G85" s="817" t="s">
        <v>1091</v>
      </c>
      <c r="H85" s="817" t="s">
        <v>62</v>
      </c>
      <c r="I85" s="817" t="s">
        <v>90</v>
      </c>
      <c r="J85" s="817" t="s">
        <v>660</v>
      </c>
      <c r="K85" s="817" t="s">
        <v>1092</v>
      </c>
      <c r="L85" s="818">
        <v>3500000</v>
      </c>
      <c r="M85" s="823">
        <f>L85/100*70</f>
        <v>2450000</v>
      </c>
      <c r="N85" s="814">
        <v>2024</v>
      </c>
      <c r="O85" s="819">
        <v>2026</v>
      </c>
      <c r="P85" s="334" t="s">
        <v>259</v>
      </c>
      <c r="Q85" s="820"/>
      <c r="R85" s="817" t="s">
        <v>1093</v>
      </c>
      <c r="S85" s="817" t="s">
        <v>1090</v>
      </c>
    </row>
    <row r="86" spans="1:19" s="2" customFormat="1" ht="52.8" thickBot="1">
      <c r="A86" s="738">
        <v>1</v>
      </c>
      <c r="B86" s="234" t="s">
        <v>669</v>
      </c>
      <c r="C86" s="235" t="s">
        <v>670</v>
      </c>
      <c r="D86" s="235" t="s">
        <v>671</v>
      </c>
      <c r="E86" s="235">
        <v>107516659</v>
      </c>
      <c r="F86" s="235">
        <v>600052613</v>
      </c>
      <c r="G86" s="237" t="s">
        <v>672</v>
      </c>
      <c r="H86" s="237" t="s">
        <v>673</v>
      </c>
      <c r="I86" s="237" t="s">
        <v>90</v>
      </c>
      <c r="J86" s="237" t="s">
        <v>664</v>
      </c>
      <c r="K86" s="237" t="s">
        <v>674</v>
      </c>
      <c r="L86" s="145">
        <v>40000000</v>
      </c>
      <c r="M86" s="146">
        <v>28000000</v>
      </c>
      <c r="N86" s="154">
        <v>2026</v>
      </c>
      <c r="O86" s="155">
        <v>2027</v>
      </c>
      <c r="P86" s="154" t="s">
        <v>103</v>
      </c>
      <c r="Q86" s="155" t="s">
        <v>111</v>
      </c>
      <c r="R86" s="171" t="s">
        <v>144</v>
      </c>
      <c r="S86" s="171" t="s">
        <v>111</v>
      </c>
    </row>
    <row r="87" spans="1:19" s="2" customFormat="1" ht="21.6">
      <c r="A87" s="449">
        <v>1</v>
      </c>
      <c r="B87" s="223" t="s">
        <v>682</v>
      </c>
      <c r="C87" s="224" t="s">
        <v>683</v>
      </c>
      <c r="D87" s="224">
        <v>47003391</v>
      </c>
      <c r="E87" s="224">
        <v>107516675</v>
      </c>
      <c r="F87" s="232">
        <v>600052940</v>
      </c>
      <c r="G87" s="228" t="s">
        <v>684</v>
      </c>
      <c r="H87" s="228" t="s">
        <v>89</v>
      </c>
      <c r="I87" s="228" t="s">
        <v>90</v>
      </c>
      <c r="J87" s="228" t="s">
        <v>685</v>
      </c>
      <c r="K87" s="228" t="s">
        <v>686</v>
      </c>
      <c r="L87" s="451">
        <v>3000000</v>
      </c>
      <c r="M87" s="452">
        <f t="shared" ref="M87:M97" si="8">L87/100*70</f>
        <v>2100000</v>
      </c>
      <c r="N87" s="739">
        <v>45292</v>
      </c>
      <c r="O87" s="739">
        <v>45627</v>
      </c>
      <c r="P87" s="174"/>
      <c r="Q87" s="174"/>
      <c r="R87" s="174" t="s">
        <v>687</v>
      </c>
      <c r="S87" s="155" t="s">
        <v>111</v>
      </c>
    </row>
    <row r="88" spans="1:19" s="2" customFormat="1" ht="21.6">
      <c r="A88" s="459">
        <v>2</v>
      </c>
      <c r="B88" s="282" t="s">
        <v>682</v>
      </c>
      <c r="C88" s="283" t="s">
        <v>683</v>
      </c>
      <c r="D88" s="283">
        <v>47003391</v>
      </c>
      <c r="E88" s="283">
        <v>107516675</v>
      </c>
      <c r="F88" s="285">
        <v>600052940</v>
      </c>
      <c r="G88" s="286" t="s">
        <v>688</v>
      </c>
      <c r="H88" s="286" t="s">
        <v>89</v>
      </c>
      <c r="I88" s="286" t="s">
        <v>90</v>
      </c>
      <c r="J88" s="286" t="s">
        <v>685</v>
      </c>
      <c r="K88" s="286" t="s">
        <v>688</v>
      </c>
      <c r="L88" s="517">
        <v>5000000</v>
      </c>
      <c r="M88" s="594">
        <f t="shared" si="8"/>
        <v>3500000</v>
      </c>
      <c r="N88" s="740">
        <v>44927</v>
      </c>
      <c r="O88" s="740">
        <v>45261</v>
      </c>
      <c r="P88" s="200"/>
      <c r="Q88" s="200" t="s">
        <v>115</v>
      </c>
      <c r="R88" s="200" t="s">
        <v>1073</v>
      </c>
      <c r="S88" s="219" t="s">
        <v>103</v>
      </c>
    </row>
    <row r="89" spans="1:19" s="2" customFormat="1" ht="21.6">
      <c r="A89" s="459">
        <v>3</v>
      </c>
      <c r="B89" s="282" t="s">
        <v>689</v>
      </c>
      <c r="C89" s="283" t="s">
        <v>683</v>
      </c>
      <c r="D89" s="283" t="s">
        <v>687</v>
      </c>
      <c r="E89" s="283" t="s">
        <v>687</v>
      </c>
      <c r="F89" s="285" t="s">
        <v>687</v>
      </c>
      <c r="G89" s="286" t="s">
        <v>689</v>
      </c>
      <c r="H89" s="286" t="s">
        <v>89</v>
      </c>
      <c r="I89" s="286" t="s">
        <v>90</v>
      </c>
      <c r="J89" s="286" t="s">
        <v>685</v>
      </c>
      <c r="K89" s="286" t="s">
        <v>690</v>
      </c>
      <c r="L89" s="517">
        <v>70000000</v>
      </c>
      <c r="M89" s="594">
        <f t="shared" si="8"/>
        <v>49000000</v>
      </c>
      <c r="N89" s="740">
        <v>45292</v>
      </c>
      <c r="O89" s="740">
        <v>45992</v>
      </c>
      <c r="P89" s="200" t="s">
        <v>115</v>
      </c>
      <c r="Q89" s="200"/>
      <c r="R89" s="200" t="s">
        <v>707</v>
      </c>
      <c r="S89" s="219" t="s">
        <v>111</v>
      </c>
    </row>
    <row r="90" spans="1:19" s="2" customFormat="1" ht="22.2" thickBot="1">
      <c r="A90" s="453">
        <v>4</v>
      </c>
      <c r="B90" s="244" t="s">
        <v>691</v>
      </c>
      <c r="C90" s="245" t="s">
        <v>683</v>
      </c>
      <c r="D90" s="245" t="s">
        <v>687</v>
      </c>
      <c r="E90" s="245" t="s">
        <v>687</v>
      </c>
      <c r="F90" s="246" t="s">
        <v>687</v>
      </c>
      <c r="G90" s="247" t="s">
        <v>692</v>
      </c>
      <c r="H90" s="247" t="s">
        <v>89</v>
      </c>
      <c r="I90" s="247" t="s">
        <v>90</v>
      </c>
      <c r="J90" s="247" t="s">
        <v>685</v>
      </c>
      <c r="K90" s="247" t="s">
        <v>693</v>
      </c>
      <c r="L90" s="455">
        <v>20000000</v>
      </c>
      <c r="M90" s="456">
        <f t="shared" si="8"/>
        <v>14000000</v>
      </c>
      <c r="N90" s="741">
        <v>45292</v>
      </c>
      <c r="O90" s="741">
        <v>45627</v>
      </c>
      <c r="P90" s="213" t="s">
        <v>115</v>
      </c>
      <c r="Q90" s="213"/>
      <c r="R90" s="213" t="s">
        <v>687</v>
      </c>
      <c r="S90" s="214" t="s">
        <v>111</v>
      </c>
    </row>
    <row r="91" spans="1:19" s="2" customFormat="1" ht="31.8">
      <c r="A91" s="103">
        <v>1</v>
      </c>
      <c r="B91" s="223" t="s">
        <v>708</v>
      </c>
      <c r="C91" s="224" t="s">
        <v>709</v>
      </c>
      <c r="D91" s="224">
        <v>75034573</v>
      </c>
      <c r="E91" s="225">
        <v>107516667</v>
      </c>
      <c r="F91" s="678">
        <v>600052621</v>
      </c>
      <c r="G91" s="228" t="s">
        <v>710</v>
      </c>
      <c r="H91" s="227" t="s">
        <v>62</v>
      </c>
      <c r="I91" s="227" t="s">
        <v>90</v>
      </c>
      <c r="J91" s="227" t="s">
        <v>711</v>
      </c>
      <c r="K91" s="228" t="s">
        <v>712</v>
      </c>
      <c r="L91" s="229">
        <v>1350000</v>
      </c>
      <c r="M91" s="230">
        <f t="shared" si="8"/>
        <v>945000</v>
      </c>
      <c r="N91" s="231"/>
      <c r="O91" s="226"/>
      <c r="P91" s="231"/>
      <c r="Q91" s="226"/>
      <c r="R91" s="227" t="s">
        <v>144</v>
      </c>
      <c r="S91" s="227" t="s">
        <v>111</v>
      </c>
    </row>
    <row r="92" spans="1:19" s="2" customFormat="1" ht="31.8">
      <c r="A92" s="75">
        <v>2</v>
      </c>
      <c r="B92" s="282" t="s">
        <v>708</v>
      </c>
      <c r="C92" s="283" t="s">
        <v>709</v>
      </c>
      <c r="D92" s="283">
        <v>75034573</v>
      </c>
      <c r="E92" s="430">
        <v>107516667</v>
      </c>
      <c r="F92" s="679">
        <v>600052621</v>
      </c>
      <c r="G92" s="286" t="s">
        <v>713</v>
      </c>
      <c r="H92" s="432" t="s">
        <v>62</v>
      </c>
      <c r="I92" s="432" t="s">
        <v>90</v>
      </c>
      <c r="J92" s="432" t="s">
        <v>711</v>
      </c>
      <c r="K92" s="286" t="s">
        <v>714</v>
      </c>
      <c r="L92" s="287">
        <v>2200000</v>
      </c>
      <c r="M92" s="288">
        <f t="shared" si="8"/>
        <v>1540000</v>
      </c>
      <c r="N92" s="500"/>
      <c r="O92" s="291"/>
      <c r="P92" s="500"/>
      <c r="Q92" s="291"/>
      <c r="R92" s="432" t="s">
        <v>144</v>
      </c>
      <c r="S92" s="432" t="s">
        <v>111</v>
      </c>
    </row>
    <row r="93" spans="1:19" s="2" customFormat="1" ht="31.8">
      <c r="A93" s="75">
        <v>3</v>
      </c>
      <c r="B93" s="282" t="s">
        <v>708</v>
      </c>
      <c r="C93" s="283" t="s">
        <v>709</v>
      </c>
      <c r="D93" s="283">
        <v>75034573</v>
      </c>
      <c r="E93" s="430">
        <v>107516667</v>
      </c>
      <c r="F93" s="593">
        <v>600052621</v>
      </c>
      <c r="G93" s="286" t="s">
        <v>715</v>
      </c>
      <c r="H93" s="432" t="s">
        <v>62</v>
      </c>
      <c r="I93" s="432" t="s">
        <v>90</v>
      </c>
      <c r="J93" s="432" t="s">
        <v>711</v>
      </c>
      <c r="K93" s="286" t="s">
        <v>716</v>
      </c>
      <c r="L93" s="287">
        <v>950000</v>
      </c>
      <c r="M93" s="288">
        <f t="shared" si="8"/>
        <v>665000</v>
      </c>
      <c r="N93" s="500"/>
      <c r="O93" s="291"/>
      <c r="P93" s="500"/>
      <c r="Q93" s="291"/>
      <c r="R93" s="432" t="s">
        <v>144</v>
      </c>
      <c r="S93" s="432" t="s">
        <v>111</v>
      </c>
    </row>
    <row r="94" spans="1:19" s="637" customFormat="1" ht="15" thickBot="1">
      <c r="A94" s="252">
        <v>4</v>
      </c>
      <c r="B94" s="663" t="s">
        <v>711</v>
      </c>
      <c r="C94" s="494"/>
      <c r="D94" s="742" t="s">
        <v>1070</v>
      </c>
      <c r="E94" s="495"/>
      <c r="F94" s="675"/>
      <c r="G94" s="253" t="s">
        <v>1071</v>
      </c>
      <c r="H94" s="299" t="s">
        <v>62</v>
      </c>
      <c r="I94" s="299" t="s">
        <v>90</v>
      </c>
      <c r="J94" s="299" t="s">
        <v>711</v>
      </c>
      <c r="K94" s="832" t="s">
        <v>1072</v>
      </c>
      <c r="L94" s="669">
        <v>18000000</v>
      </c>
      <c r="M94" s="669">
        <f>L94/100*70</f>
        <v>12600000</v>
      </c>
      <c r="N94" s="743"/>
      <c r="O94" s="258"/>
      <c r="P94" s="257" t="s">
        <v>115</v>
      </c>
      <c r="Q94" s="258"/>
      <c r="R94" s="832" t="s">
        <v>144</v>
      </c>
      <c r="S94" s="432" t="s">
        <v>111</v>
      </c>
    </row>
    <row r="95" spans="1:19" s="636" customFormat="1" ht="22.2" thickBot="1">
      <c r="A95" s="744">
        <v>1</v>
      </c>
      <c r="B95" s="55" t="s">
        <v>736</v>
      </c>
      <c r="C95" s="63" t="s">
        <v>737</v>
      </c>
      <c r="D95" s="63">
        <v>71008420</v>
      </c>
      <c r="E95" s="63">
        <v>107516705</v>
      </c>
      <c r="F95" s="745" t="s">
        <v>738</v>
      </c>
      <c r="G95" s="76" t="s">
        <v>739</v>
      </c>
      <c r="H95" s="76" t="s">
        <v>89</v>
      </c>
      <c r="I95" s="76" t="s">
        <v>740</v>
      </c>
      <c r="J95" s="76" t="s">
        <v>741</v>
      </c>
      <c r="K95" s="746" t="s">
        <v>742</v>
      </c>
      <c r="L95" s="77">
        <v>120000</v>
      </c>
      <c r="M95" s="747">
        <f t="shared" si="8"/>
        <v>84000</v>
      </c>
      <c r="N95" s="748"/>
      <c r="O95" s="66"/>
      <c r="P95" s="55"/>
      <c r="Q95" s="66"/>
      <c r="R95" s="76"/>
      <c r="S95" s="749" t="s">
        <v>743</v>
      </c>
    </row>
    <row r="96" spans="1:19" s="636" customFormat="1" ht="52.8" thickBot="1">
      <c r="A96" s="750">
        <v>2</v>
      </c>
      <c r="B96" s="58" t="s">
        <v>736</v>
      </c>
      <c r="C96" s="59" t="s">
        <v>737</v>
      </c>
      <c r="D96" s="59">
        <v>71008420</v>
      </c>
      <c r="E96" s="59">
        <v>107516705</v>
      </c>
      <c r="F96" s="751" t="s">
        <v>738</v>
      </c>
      <c r="G96" s="83" t="s">
        <v>744</v>
      </c>
      <c r="H96" s="83" t="s">
        <v>89</v>
      </c>
      <c r="I96" s="83" t="s">
        <v>740</v>
      </c>
      <c r="J96" s="83" t="s">
        <v>741</v>
      </c>
      <c r="K96" s="752" t="s">
        <v>745</v>
      </c>
      <c r="L96" s="84">
        <v>500000</v>
      </c>
      <c r="M96" s="753">
        <f t="shared" si="8"/>
        <v>350000</v>
      </c>
      <c r="N96" s="680">
        <v>2024</v>
      </c>
      <c r="O96" s="71">
        <v>2024</v>
      </c>
      <c r="P96" s="58"/>
      <c r="Q96" s="71"/>
      <c r="R96" s="83"/>
      <c r="S96" s="148" t="s">
        <v>1063</v>
      </c>
    </row>
    <row r="97" spans="1:19" s="636" customFormat="1" ht="22.2" thickBot="1">
      <c r="A97" s="750">
        <v>3</v>
      </c>
      <c r="B97" s="58" t="s">
        <v>736</v>
      </c>
      <c r="C97" s="59" t="s">
        <v>737</v>
      </c>
      <c r="D97" s="59">
        <v>71008420</v>
      </c>
      <c r="E97" s="59">
        <v>107516705</v>
      </c>
      <c r="F97" s="751" t="s">
        <v>738</v>
      </c>
      <c r="G97" s="83" t="s">
        <v>746</v>
      </c>
      <c r="H97" s="83" t="s">
        <v>89</v>
      </c>
      <c r="I97" s="83" t="s">
        <v>740</v>
      </c>
      <c r="J97" s="83" t="s">
        <v>741</v>
      </c>
      <c r="K97" s="752" t="s">
        <v>747</v>
      </c>
      <c r="L97" s="84">
        <v>200000</v>
      </c>
      <c r="M97" s="753">
        <f t="shared" si="8"/>
        <v>140000</v>
      </c>
      <c r="N97" s="680"/>
      <c r="O97" s="71"/>
      <c r="P97" s="58"/>
      <c r="Q97" s="71"/>
      <c r="R97" s="83"/>
      <c r="S97" s="749" t="s">
        <v>743</v>
      </c>
    </row>
    <row r="98" spans="1:19" s="638" customFormat="1" ht="22.2" thickBot="1">
      <c r="A98" s="198">
        <v>4</v>
      </c>
      <c r="B98" s="218" t="s">
        <v>736</v>
      </c>
      <c r="C98" s="701" t="s">
        <v>737</v>
      </c>
      <c r="D98" s="701">
        <v>71008420</v>
      </c>
      <c r="E98" s="200">
        <v>107516705</v>
      </c>
      <c r="F98" s="754" t="s">
        <v>738</v>
      </c>
      <c r="G98" s="201" t="s">
        <v>362</v>
      </c>
      <c r="H98" s="201" t="s">
        <v>89</v>
      </c>
      <c r="I98" s="201" t="s">
        <v>740</v>
      </c>
      <c r="J98" s="201" t="s">
        <v>741</v>
      </c>
      <c r="K98" s="220" t="s">
        <v>1064</v>
      </c>
      <c r="L98" s="172">
        <v>5000000</v>
      </c>
      <c r="M98" s="755"/>
      <c r="N98" s="756">
        <v>2025</v>
      </c>
      <c r="O98" s="219">
        <v>2026</v>
      </c>
      <c r="P98" s="316" t="s">
        <v>259</v>
      </c>
      <c r="Q98" s="330" t="s">
        <v>259</v>
      </c>
      <c r="R98" s="201"/>
      <c r="S98" s="148" t="s">
        <v>743</v>
      </c>
    </row>
    <row r="99" spans="1:19" s="636" customFormat="1" ht="22.2" thickBot="1">
      <c r="A99" s="750">
        <v>5</v>
      </c>
      <c r="B99" s="58" t="s">
        <v>736</v>
      </c>
      <c r="C99" s="59" t="s">
        <v>737</v>
      </c>
      <c r="D99" s="59">
        <v>71008420</v>
      </c>
      <c r="E99" s="59">
        <v>107516705</v>
      </c>
      <c r="F99" s="751" t="s">
        <v>738</v>
      </c>
      <c r="G99" s="83" t="s">
        <v>748</v>
      </c>
      <c r="H99" s="83" t="s">
        <v>89</v>
      </c>
      <c r="I99" s="83" t="s">
        <v>740</v>
      </c>
      <c r="J99" s="83" t="s">
        <v>741</v>
      </c>
      <c r="K99" s="83" t="s">
        <v>749</v>
      </c>
      <c r="L99" s="84">
        <v>100000</v>
      </c>
      <c r="M99" s="753">
        <f t="shared" ref="M99:M101" si="9">L99/100*70</f>
        <v>70000</v>
      </c>
      <c r="N99" s="756">
        <v>2024</v>
      </c>
      <c r="O99" s="219">
        <v>2025</v>
      </c>
      <c r="P99" s="58"/>
      <c r="Q99" s="71"/>
      <c r="R99" s="83"/>
      <c r="S99" s="749" t="s">
        <v>743</v>
      </c>
    </row>
    <row r="100" spans="1:19" s="636" customFormat="1" ht="22.2" thickBot="1">
      <c r="A100" s="757">
        <v>6</v>
      </c>
      <c r="B100" s="58" t="s">
        <v>736</v>
      </c>
      <c r="C100" s="59" t="s">
        <v>737</v>
      </c>
      <c r="D100" s="59">
        <v>71008420</v>
      </c>
      <c r="E100" s="59">
        <v>107516705</v>
      </c>
      <c r="F100" s="751" t="s">
        <v>738</v>
      </c>
      <c r="G100" s="83" t="s">
        <v>750</v>
      </c>
      <c r="H100" s="83" t="s">
        <v>89</v>
      </c>
      <c r="I100" s="83" t="s">
        <v>740</v>
      </c>
      <c r="J100" s="83" t="s">
        <v>741</v>
      </c>
      <c r="K100" s="83" t="s">
        <v>751</v>
      </c>
      <c r="L100" s="683">
        <v>250000</v>
      </c>
      <c r="M100" s="753">
        <f t="shared" si="9"/>
        <v>175000</v>
      </c>
      <c r="N100" s="691">
        <v>2024</v>
      </c>
      <c r="O100" s="690">
        <v>2025</v>
      </c>
      <c r="P100" s="684"/>
      <c r="Q100" s="676"/>
      <c r="R100" s="681"/>
      <c r="S100" s="749" t="s">
        <v>743</v>
      </c>
    </row>
    <row r="101" spans="1:19" s="636" customFormat="1" ht="22.2" thickBot="1">
      <c r="A101" s="758">
        <v>7</v>
      </c>
      <c r="B101" s="673" t="s">
        <v>736</v>
      </c>
      <c r="C101" s="671" t="s">
        <v>737</v>
      </c>
      <c r="D101" s="671">
        <v>71008420</v>
      </c>
      <c r="E101" s="665">
        <v>102738611</v>
      </c>
      <c r="F101" s="759" t="s">
        <v>738</v>
      </c>
      <c r="G101" s="672" t="s">
        <v>752</v>
      </c>
      <c r="H101" s="672" t="s">
        <v>89</v>
      </c>
      <c r="I101" s="672" t="s">
        <v>740</v>
      </c>
      <c r="J101" s="672" t="s">
        <v>741</v>
      </c>
      <c r="K101" s="672" t="s">
        <v>753</v>
      </c>
      <c r="L101" s="94">
        <v>900000</v>
      </c>
      <c r="M101" s="677">
        <f t="shared" si="9"/>
        <v>630000</v>
      </c>
      <c r="N101" s="682"/>
      <c r="O101" s="96"/>
      <c r="P101" s="95"/>
      <c r="Q101" s="96"/>
      <c r="R101" s="93"/>
      <c r="S101" s="749" t="s">
        <v>743</v>
      </c>
    </row>
    <row r="102" spans="1:19" s="2" customFormat="1" ht="21.6">
      <c r="A102" s="449">
        <v>1</v>
      </c>
      <c r="B102" s="223" t="s">
        <v>768</v>
      </c>
      <c r="C102" s="224" t="s">
        <v>769</v>
      </c>
      <c r="D102" s="224">
        <v>71000097</v>
      </c>
      <c r="E102" s="224"/>
      <c r="F102" s="232">
        <v>600052729</v>
      </c>
      <c r="G102" s="228" t="s">
        <v>770</v>
      </c>
      <c r="H102" s="228" t="s">
        <v>62</v>
      </c>
      <c r="I102" s="228" t="s">
        <v>90</v>
      </c>
      <c r="J102" s="228" t="s">
        <v>771</v>
      </c>
      <c r="K102" s="228" t="s">
        <v>772</v>
      </c>
      <c r="L102" s="451">
        <v>3000000</v>
      </c>
      <c r="M102" s="452">
        <f>L102/100*70</f>
        <v>2100000</v>
      </c>
      <c r="N102" s="223">
        <v>2024</v>
      </c>
      <c r="O102" s="232">
        <v>2024</v>
      </c>
      <c r="P102" s="223"/>
      <c r="Q102" s="232"/>
      <c r="R102" s="228" t="s">
        <v>268</v>
      </c>
      <c r="S102" s="228" t="s">
        <v>111</v>
      </c>
    </row>
    <row r="103" spans="1:19" s="651" customFormat="1" ht="21.6">
      <c r="A103" s="459">
        <v>2</v>
      </c>
      <c r="B103" s="282" t="s">
        <v>773</v>
      </c>
      <c r="C103" s="283" t="s">
        <v>769</v>
      </c>
      <c r="D103" s="283">
        <v>71001590</v>
      </c>
      <c r="E103" s="283"/>
      <c r="F103" s="285">
        <v>600053032</v>
      </c>
      <c r="G103" s="286" t="s">
        <v>770</v>
      </c>
      <c r="H103" s="286" t="s">
        <v>62</v>
      </c>
      <c r="I103" s="286" t="s">
        <v>90</v>
      </c>
      <c r="J103" s="286" t="s">
        <v>771</v>
      </c>
      <c r="K103" s="286" t="s">
        <v>772</v>
      </c>
      <c r="L103" s="517">
        <v>8450000</v>
      </c>
      <c r="M103" s="594">
        <f>L103/100*85</f>
        <v>7182500</v>
      </c>
      <c r="N103" s="282">
        <v>2024</v>
      </c>
      <c r="O103" s="285">
        <v>2024</v>
      </c>
      <c r="P103" s="282"/>
      <c r="Q103" s="285"/>
      <c r="R103" s="286" t="s">
        <v>268</v>
      </c>
      <c r="S103" s="286" t="s">
        <v>111</v>
      </c>
    </row>
    <row r="104" spans="1:19" s="651" customFormat="1">
      <c r="A104" s="178">
        <v>3</v>
      </c>
      <c r="B104" s="218" t="s">
        <v>768</v>
      </c>
      <c r="C104" s="200" t="s">
        <v>769</v>
      </c>
      <c r="D104" s="200">
        <v>71000097</v>
      </c>
      <c r="E104" s="200"/>
      <c r="F104" s="219">
        <v>600052729</v>
      </c>
      <c r="G104" s="201" t="s">
        <v>1144</v>
      </c>
      <c r="H104" s="201" t="s">
        <v>62</v>
      </c>
      <c r="I104" s="201" t="s">
        <v>90</v>
      </c>
      <c r="J104" s="201" t="s">
        <v>771</v>
      </c>
      <c r="K104" s="201" t="s">
        <v>1145</v>
      </c>
      <c r="L104" s="172">
        <v>1000000</v>
      </c>
      <c r="M104" s="173">
        <f>L104/100*70</f>
        <v>700000</v>
      </c>
      <c r="N104" s="218">
        <v>2024</v>
      </c>
      <c r="O104" s="219">
        <v>2024</v>
      </c>
      <c r="P104" s="218"/>
      <c r="Q104" s="219"/>
      <c r="R104" s="201" t="s">
        <v>268</v>
      </c>
      <c r="S104" s="201" t="s">
        <v>111</v>
      </c>
    </row>
    <row r="105" spans="1:19" s="651" customFormat="1">
      <c r="A105" s="198">
        <v>4</v>
      </c>
      <c r="B105" s="695" t="s">
        <v>768</v>
      </c>
      <c r="C105" s="696" t="s">
        <v>769</v>
      </c>
      <c r="D105" s="696">
        <v>71000097</v>
      </c>
      <c r="E105" s="696"/>
      <c r="F105" s="697">
        <v>600052729</v>
      </c>
      <c r="G105" s="698" t="s">
        <v>1146</v>
      </c>
      <c r="H105" s="698" t="s">
        <v>62</v>
      </c>
      <c r="I105" s="698" t="s">
        <v>90</v>
      </c>
      <c r="J105" s="698" t="s">
        <v>771</v>
      </c>
      <c r="K105" s="698" t="s">
        <v>1147</v>
      </c>
      <c r="L105" s="699">
        <v>1500000</v>
      </c>
      <c r="M105" s="700">
        <f>L105/100*70</f>
        <v>1050000</v>
      </c>
      <c r="N105" s="695">
        <v>2024</v>
      </c>
      <c r="O105" s="697">
        <v>2025</v>
      </c>
      <c r="P105" s="695"/>
      <c r="Q105" s="697"/>
      <c r="R105" s="698"/>
      <c r="S105" s="698"/>
    </row>
    <row r="106" spans="1:19" s="651" customFormat="1">
      <c r="A106" s="198">
        <v>5</v>
      </c>
      <c r="B106" s="182" t="s">
        <v>773</v>
      </c>
      <c r="C106" s="701" t="s">
        <v>769</v>
      </c>
      <c r="D106" s="701">
        <v>71001590</v>
      </c>
      <c r="E106" s="701"/>
      <c r="F106" s="183">
        <v>600053032</v>
      </c>
      <c r="G106" s="179" t="s">
        <v>1146</v>
      </c>
      <c r="H106" s="179" t="s">
        <v>62</v>
      </c>
      <c r="I106" s="179" t="s">
        <v>90</v>
      </c>
      <c r="J106" s="179" t="s">
        <v>771</v>
      </c>
      <c r="K106" s="179" t="s">
        <v>1147</v>
      </c>
      <c r="L106" s="180">
        <v>1500000</v>
      </c>
      <c r="M106" s="181">
        <f>L106/100*70</f>
        <v>1050000</v>
      </c>
      <c r="N106" s="182">
        <v>2024</v>
      </c>
      <c r="O106" s="183">
        <v>2025</v>
      </c>
      <c r="P106" s="182"/>
      <c r="Q106" s="183"/>
      <c r="R106" s="179"/>
      <c r="S106" s="179"/>
    </row>
    <row r="107" spans="1:19" s="2" customFormat="1" ht="15" thickBot="1">
      <c r="A107" s="206">
        <v>6</v>
      </c>
      <c r="B107" s="156" t="s">
        <v>1148</v>
      </c>
      <c r="C107" s="701" t="s">
        <v>769</v>
      </c>
      <c r="D107" s="702">
        <v>71001603</v>
      </c>
      <c r="E107" s="703"/>
      <c r="F107" s="702">
        <v>600052982</v>
      </c>
      <c r="G107" s="177" t="s">
        <v>1146</v>
      </c>
      <c r="H107" s="179" t="s">
        <v>62</v>
      </c>
      <c r="I107" s="179" t="s">
        <v>90</v>
      </c>
      <c r="J107" s="179" t="s">
        <v>771</v>
      </c>
      <c r="K107" s="177" t="s">
        <v>1147</v>
      </c>
      <c r="L107" s="704">
        <v>1500000</v>
      </c>
      <c r="M107" s="181">
        <f>L107/100*70</f>
        <v>1050000</v>
      </c>
      <c r="N107" s="156">
        <v>2024</v>
      </c>
      <c r="O107" s="157">
        <v>2025</v>
      </c>
      <c r="P107" s="156"/>
      <c r="Q107" s="157"/>
      <c r="R107" s="177"/>
      <c r="S107" s="177"/>
    </row>
    <row r="108" spans="1:19" s="2" customFormat="1" ht="21.6">
      <c r="A108" s="760">
        <v>1</v>
      </c>
      <c r="B108" s="231" t="s">
        <v>789</v>
      </c>
      <c r="C108" s="224" t="s">
        <v>790</v>
      </c>
      <c r="D108" s="225">
        <v>86652249</v>
      </c>
      <c r="E108" s="225">
        <v>107516942</v>
      </c>
      <c r="F108" s="226">
        <v>691010137</v>
      </c>
      <c r="G108" s="228" t="s">
        <v>791</v>
      </c>
      <c r="H108" s="227" t="s">
        <v>62</v>
      </c>
      <c r="I108" s="227" t="s">
        <v>90</v>
      </c>
      <c r="J108" s="227" t="s">
        <v>724</v>
      </c>
      <c r="K108" s="228" t="s">
        <v>792</v>
      </c>
      <c r="L108" s="145">
        <v>40000000</v>
      </c>
      <c r="M108" s="146">
        <f t="shared" ref="M108:M113" si="10">L108/100*70</f>
        <v>28000000</v>
      </c>
      <c r="N108" s="154">
        <v>2023</v>
      </c>
      <c r="O108" s="155">
        <v>2027</v>
      </c>
      <c r="P108" s="154" t="s">
        <v>115</v>
      </c>
      <c r="Q108" s="155" t="s">
        <v>115</v>
      </c>
      <c r="R108" s="171" t="s">
        <v>98</v>
      </c>
      <c r="S108" s="171" t="s">
        <v>98</v>
      </c>
    </row>
    <row r="109" spans="1:19" s="2" customFormat="1" ht="31.8">
      <c r="A109" s="75">
        <v>2</v>
      </c>
      <c r="B109" s="500" t="s">
        <v>789</v>
      </c>
      <c r="C109" s="283" t="s">
        <v>790</v>
      </c>
      <c r="D109" s="430">
        <v>86652249</v>
      </c>
      <c r="E109" s="430">
        <v>107516942</v>
      </c>
      <c r="F109" s="291">
        <v>691010137</v>
      </c>
      <c r="G109" s="286" t="s">
        <v>793</v>
      </c>
      <c r="H109" s="432" t="s">
        <v>62</v>
      </c>
      <c r="I109" s="432" t="s">
        <v>90</v>
      </c>
      <c r="J109" s="432" t="s">
        <v>724</v>
      </c>
      <c r="K109" s="286" t="s">
        <v>794</v>
      </c>
      <c r="L109" s="172">
        <v>25000000</v>
      </c>
      <c r="M109" s="173">
        <f t="shared" si="10"/>
        <v>17500000</v>
      </c>
      <c r="N109" s="218">
        <v>2023</v>
      </c>
      <c r="O109" s="219">
        <v>2027</v>
      </c>
      <c r="P109" s="218" t="s">
        <v>115</v>
      </c>
      <c r="Q109" s="219" t="s">
        <v>115</v>
      </c>
      <c r="R109" s="201" t="s">
        <v>98</v>
      </c>
      <c r="S109" s="201" t="s">
        <v>98</v>
      </c>
    </row>
    <row r="110" spans="1:19" s="2" customFormat="1" ht="21.6">
      <c r="A110" s="75">
        <v>3</v>
      </c>
      <c r="B110" s="500" t="s">
        <v>789</v>
      </c>
      <c r="C110" s="283" t="s">
        <v>790</v>
      </c>
      <c r="D110" s="430">
        <v>86652249</v>
      </c>
      <c r="E110" s="430">
        <v>113900023</v>
      </c>
      <c r="F110" s="291">
        <v>691010137</v>
      </c>
      <c r="G110" s="286" t="s">
        <v>795</v>
      </c>
      <c r="H110" s="432" t="s">
        <v>62</v>
      </c>
      <c r="I110" s="432" t="s">
        <v>90</v>
      </c>
      <c r="J110" s="432" t="s">
        <v>724</v>
      </c>
      <c r="K110" s="286" t="s">
        <v>796</v>
      </c>
      <c r="L110" s="172">
        <v>10000000</v>
      </c>
      <c r="M110" s="173">
        <f t="shared" si="10"/>
        <v>7000000</v>
      </c>
      <c r="N110" s="218">
        <v>2023</v>
      </c>
      <c r="O110" s="219">
        <v>2027</v>
      </c>
      <c r="P110" s="218" t="s">
        <v>115</v>
      </c>
      <c r="Q110" s="219" t="s">
        <v>115</v>
      </c>
      <c r="R110" s="201" t="s">
        <v>98</v>
      </c>
      <c r="S110" s="201" t="s">
        <v>98</v>
      </c>
    </row>
    <row r="111" spans="1:19" s="638" customFormat="1" ht="15" thickBot="1">
      <c r="A111" s="178">
        <v>4</v>
      </c>
      <c r="B111" s="182" t="s">
        <v>789</v>
      </c>
      <c r="C111" s="701" t="s">
        <v>790</v>
      </c>
      <c r="D111" s="701">
        <v>86652249</v>
      </c>
      <c r="E111" s="701">
        <v>113900023</v>
      </c>
      <c r="F111" s="183">
        <v>691010137</v>
      </c>
      <c r="G111" s="184" t="s">
        <v>1075</v>
      </c>
      <c r="H111" s="179" t="s">
        <v>62</v>
      </c>
      <c r="I111" s="179" t="s">
        <v>90</v>
      </c>
      <c r="J111" s="179" t="s">
        <v>724</v>
      </c>
      <c r="K111" s="184" t="s">
        <v>1076</v>
      </c>
      <c r="L111" s="180">
        <v>5000000</v>
      </c>
      <c r="M111" s="181">
        <f t="shared" si="10"/>
        <v>3500000</v>
      </c>
      <c r="N111" s="182">
        <v>2023</v>
      </c>
      <c r="O111" s="183">
        <v>2027</v>
      </c>
      <c r="P111" s="182"/>
      <c r="Q111" s="183"/>
      <c r="R111" s="179" t="s">
        <v>98</v>
      </c>
      <c r="S111" s="179" t="s">
        <v>98</v>
      </c>
    </row>
    <row r="112" spans="1:19" s="2" customFormat="1" ht="21.6">
      <c r="A112" s="103">
        <v>1</v>
      </c>
      <c r="B112" s="223" t="s">
        <v>825</v>
      </c>
      <c r="C112" s="224" t="s">
        <v>826</v>
      </c>
      <c r="D112" s="225">
        <v>70995117</v>
      </c>
      <c r="E112" s="225"/>
      <c r="F112" s="225">
        <v>600052796</v>
      </c>
      <c r="G112" s="148" t="s">
        <v>1006</v>
      </c>
      <c r="H112" s="228" t="s">
        <v>89</v>
      </c>
      <c r="I112" s="227" t="s">
        <v>90</v>
      </c>
      <c r="J112" s="227" t="s">
        <v>827</v>
      </c>
      <c r="K112" s="450" t="s">
        <v>1007</v>
      </c>
      <c r="L112" s="145">
        <v>5000</v>
      </c>
      <c r="M112" s="146">
        <f t="shared" si="10"/>
        <v>3500</v>
      </c>
      <c r="N112" s="231">
        <v>2024</v>
      </c>
      <c r="O112" s="226">
        <v>2025</v>
      </c>
      <c r="P112" s="231" t="s">
        <v>259</v>
      </c>
      <c r="Q112" s="226"/>
      <c r="R112" s="227" t="s">
        <v>111</v>
      </c>
      <c r="S112" s="227" t="s">
        <v>111</v>
      </c>
    </row>
    <row r="113" spans="1:23" s="2" customFormat="1" ht="21.6">
      <c r="A113" s="345"/>
      <c r="B113" s="346" t="s">
        <v>825</v>
      </c>
      <c r="C113" s="260" t="s">
        <v>826</v>
      </c>
      <c r="D113" s="347">
        <v>70995117</v>
      </c>
      <c r="E113" s="347"/>
      <c r="F113" s="347">
        <v>600052796</v>
      </c>
      <c r="G113" s="184" t="s">
        <v>1009</v>
      </c>
      <c r="H113" s="184" t="s">
        <v>89</v>
      </c>
      <c r="I113" s="179" t="s">
        <v>90</v>
      </c>
      <c r="J113" s="179" t="s">
        <v>827</v>
      </c>
      <c r="K113" s="761" t="s">
        <v>1008</v>
      </c>
      <c r="L113" s="180">
        <v>20000</v>
      </c>
      <c r="M113" s="181">
        <f t="shared" si="10"/>
        <v>14000</v>
      </c>
      <c r="N113" s="182">
        <v>2025</v>
      </c>
      <c r="O113" s="183">
        <v>2026</v>
      </c>
      <c r="P113" s="182" t="s">
        <v>103</v>
      </c>
      <c r="Q113" s="183"/>
      <c r="R113" s="179" t="s">
        <v>111</v>
      </c>
      <c r="S113" s="179" t="s">
        <v>111</v>
      </c>
      <c r="T113" s="3"/>
      <c r="U113" s="3"/>
    </row>
    <row r="114" spans="1:23" s="2" customFormat="1" ht="21.6">
      <c r="A114" s="75">
        <v>2</v>
      </c>
      <c r="B114" s="282" t="s">
        <v>825</v>
      </c>
      <c r="C114" s="283" t="s">
        <v>826</v>
      </c>
      <c r="D114" s="430">
        <v>70995117</v>
      </c>
      <c r="E114" s="430"/>
      <c r="F114" s="430">
        <v>600052796</v>
      </c>
      <c r="G114" s="286" t="s">
        <v>828</v>
      </c>
      <c r="H114" s="286" t="s">
        <v>89</v>
      </c>
      <c r="I114" s="432" t="s">
        <v>90</v>
      </c>
      <c r="J114" s="432" t="s">
        <v>827</v>
      </c>
      <c r="K114" s="433" t="s">
        <v>829</v>
      </c>
      <c r="L114" s="287">
        <v>300000</v>
      </c>
      <c r="M114" s="288">
        <f>L114/100*85</f>
        <v>255000</v>
      </c>
      <c r="N114" s="500">
        <v>2023</v>
      </c>
      <c r="O114" s="291">
        <v>2023</v>
      </c>
      <c r="P114" s="500"/>
      <c r="Q114" s="291"/>
      <c r="R114" s="432"/>
      <c r="S114" s="432"/>
    </row>
    <row r="115" spans="1:23" s="2" customFormat="1" ht="22.2" thickBot="1">
      <c r="A115" s="481">
        <v>3</v>
      </c>
      <c r="B115" s="762" t="s">
        <v>825</v>
      </c>
      <c r="C115" s="763" t="s">
        <v>826</v>
      </c>
      <c r="D115" s="764">
        <v>70995117</v>
      </c>
      <c r="E115" s="764"/>
      <c r="F115" s="764">
        <v>600052796</v>
      </c>
      <c r="G115" s="765" t="s">
        <v>885</v>
      </c>
      <c r="H115" s="765" t="s">
        <v>89</v>
      </c>
      <c r="I115" s="766" t="s">
        <v>90</v>
      </c>
      <c r="J115" s="765" t="s">
        <v>827</v>
      </c>
      <c r="K115" s="767"/>
      <c r="L115" s="768">
        <v>1000000</v>
      </c>
      <c r="M115" s="769">
        <v>0</v>
      </c>
      <c r="N115" s="770">
        <v>2022</v>
      </c>
      <c r="O115" s="771">
        <v>2023</v>
      </c>
      <c r="P115" s="273"/>
      <c r="Q115" s="302"/>
      <c r="R115" s="299"/>
      <c r="S115" s="299"/>
    </row>
    <row r="116" spans="1:23" s="2" customFormat="1" ht="32.4" thickBot="1">
      <c r="A116" s="738">
        <v>1</v>
      </c>
      <c r="B116" s="234" t="s">
        <v>840</v>
      </c>
      <c r="C116" s="235" t="s">
        <v>841</v>
      </c>
      <c r="D116" s="235">
        <v>70988111</v>
      </c>
      <c r="E116" s="772">
        <v>107517086</v>
      </c>
      <c r="F116" s="236"/>
      <c r="G116" s="237" t="s">
        <v>1156</v>
      </c>
      <c r="H116" s="237" t="s">
        <v>842</v>
      </c>
      <c r="I116" s="237" t="s">
        <v>719</v>
      </c>
      <c r="J116" s="237" t="s">
        <v>843</v>
      </c>
      <c r="K116" s="773" t="s">
        <v>844</v>
      </c>
      <c r="L116" s="145">
        <v>7000000</v>
      </c>
      <c r="M116" s="208">
        <f>L116/100*70</f>
        <v>4900000</v>
      </c>
      <c r="N116" s="154" t="s">
        <v>1052</v>
      </c>
      <c r="O116" s="155" t="s">
        <v>1053</v>
      </c>
      <c r="P116" s="315" t="s">
        <v>1054</v>
      </c>
      <c r="Q116" s="155"/>
      <c r="R116" s="148" t="s">
        <v>1055</v>
      </c>
      <c r="S116" s="170" t="s">
        <v>265</v>
      </c>
    </row>
    <row r="117" spans="1:23" s="504" customFormat="1" ht="42.6" thickBot="1">
      <c r="A117" s="449">
        <v>1</v>
      </c>
      <c r="B117" s="223" t="s">
        <v>614</v>
      </c>
      <c r="C117" s="224" t="s">
        <v>615</v>
      </c>
      <c r="D117" s="224">
        <v>71341137</v>
      </c>
      <c r="E117" s="224">
        <v>181016559</v>
      </c>
      <c r="F117" s="232">
        <v>691001529</v>
      </c>
      <c r="G117" s="450" t="s">
        <v>616</v>
      </c>
      <c r="H117" s="228" t="s">
        <v>62</v>
      </c>
      <c r="I117" s="228" t="s">
        <v>90</v>
      </c>
      <c r="J117" s="228" t="s">
        <v>480</v>
      </c>
      <c r="K117" s="450" t="s">
        <v>617</v>
      </c>
      <c r="L117" s="451">
        <v>10000000</v>
      </c>
      <c r="M117" s="452">
        <f>L117/100*70</f>
        <v>7000000</v>
      </c>
      <c r="N117" s="774" t="s">
        <v>618</v>
      </c>
      <c r="O117" s="775">
        <v>45992</v>
      </c>
      <c r="P117" s="223"/>
      <c r="Q117" s="232"/>
      <c r="R117" s="228" t="s">
        <v>619</v>
      </c>
      <c r="S117" s="228" t="s">
        <v>111</v>
      </c>
    </row>
    <row r="118" spans="1:23" s="504" customFormat="1" ht="42">
      <c r="A118" s="459">
        <v>2</v>
      </c>
      <c r="B118" s="282" t="s">
        <v>614</v>
      </c>
      <c r="C118" s="283" t="s">
        <v>615</v>
      </c>
      <c r="D118" s="283">
        <v>71341137</v>
      </c>
      <c r="E118" s="283">
        <v>181016559</v>
      </c>
      <c r="F118" s="285">
        <v>691001529</v>
      </c>
      <c r="G118" s="439" t="s">
        <v>620</v>
      </c>
      <c r="H118" s="286" t="s">
        <v>62</v>
      </c>
      <c r="I118" s="286" t="s">
        <v>90</v>
      </c>
      <c r="J118" s="286" t="s">
        <v>480</v>
      </c>
      <c r="K118" s="439" t="s">
        <v>621</v>
      </c>
      <c r="L118" s="517">
        <v>2000000</v>
      </c>
      <c r="M118" s="776">
        <f>L118/100*70</f>
        <v>1400000</v>
      </c>
      <c r="N118" s="777" t="s">
        <v>618</v>
      </c>
      <c r="O118" s="778">
        <v>45992</v>
      </c>
      <c r="P118" s="282"/>
      <c r="Q118" s="285"/>
      <c r="R118" s="286" t="s">
        <v>619</v>
      </c>
      <c r="S118" s="286" t="s">
        <v>111</v>
      </c>
    </row>
    <row r="119" spans="1:23" s="504" customFormat="1" ht="42">
      <c r="A119" s="459">
        <v>3</v>
      </c>
      <c r="B119" s="282" t="s">
        <v>614</v>
      </c>
      <c r="C119" s="283" t="s">
        <v>615</v>
      </c>
      <c r="D119" s="283">
        <v>71341137</v>
      </c>
      <c r="E119" s="283">
        <v>181016559</v>
      </c>
      <c r="F119" s="285">
        <v>691001529</v>
      </c>
      <c r="G119" s="439" t="s">
        <v>622</v>
      </c>
      <c r="H119" s="286" t="s">
        <v>62</v>
      </c>
      <c r="I119" s="286" t="s">
        <v>90</v>
      </c>
      <c r="J119" s="286" t="s">
        <v>480</v>
      </c>
      <c r="K119" s="439" t="s">
        <v>623</v>
      </c>
      <c r="L119" s="517">
        <v>2000000</v>
      </c>
      <c r="M119" s="674">
        <f t="shared" ref="M119:M120" si="11">L119/100*70</f>
        <v>1400000</v>
      </c>
      <c r="N119" s="777" t="s">
        <v>618</v>
      </c>
      <c r="O119" s="778">
        <v>46722</v>
      </c>
      <c r="P119" s="282" t="s">
        <v>115</v>
      </c>
      <c r="Q119" s="285"/>
      <c r="R119" s="286" t="s">
        <v>619</v>
      </c>
      <c r="S119" s="286" t="s">
        <v>111</v>
      </c>
    </row>
    <row r="120" spans="1:23" s="504" customFormat="1" ht="42.6" thickBot="1">
      <c r="A120" s="453">
        <v>4</v>
      </c>
      <c r="B120" s="244" t="s">
        <v>614</v>
      </c>
      <c r="C120" s="245" t="s">
        <v>615</v>
      </c>
      <c r="D120" s="245">
        <v>71341137</v>
      </c>
      <c r="E120" s="245">
        <v>181016559</v>
      </c>
      <c r="F120" s="246">
        <v>691001529</v>
      </c>
      <c r="G120" s="454" t="s">
        <v>624</v>
      </c>
      <c r="H120" s="247" t="s">
        <v>62</v>
      </c>
      <c r="I120" s="247" t="s">
        <v>90</v>
      </c>
      <c r="J120" s="247" t="s">
        <v>480</v>
      </c>
      <c r="K120" s="454" t="s">
        <v>625</v>
      </c>
      <c r="L120" s="455">
        <v>2000000</v>
      </c>
      <c r="M120" s="456">
        <f t="shared" si="11"/>
        <v>1400000</v>
      </c>
      <c r="N120" s="779" t="s">
        <v>618</v>
      </c>
      <c r="O120" s="780">
        <v>46722</v>
      </c>
      <c r="P120" s="244"/>
      <c r="Q120" s="246"/>
      <c r="R120" s="247" t="s">
        <v>626</v>
      </c>
      <c r="S120" s="247" t="s">
        <v>111</v>
      </c>
    </row>
    <row r="121" spans="1:23" s="2" customFormat="1" ht="62.4">
      <c r="A121" s="227">
        <v>1</v>
      </c>
      <c r="B121" s="223" t="s">
        <v>888</v>
      </c>
      <c r="C121" s="224" t="s">
        <v>889</v>
      </c>
      <c r="D121" s="224">
        <v>71294317</v>
      </c>
      <c r="E121" s="279" t="s">
        <v>890</v>
      </c>
      <c r="F121" s="232"/>
      <c r="G121" s="228" t="s">
        <v>891</v>
      </c>
      <c r="H121" s="228" t="s">
        <v>89</v>
      </c>
      <c r="I121" s="228" t="s">
        <v>90</v>
      </c>
      <c r="J121" s="228" t="s">
        <v>892</v>
      </c>
      <c r="K121" s="227" t="s">
        <v>893</v>
      </c>
      <c r="L121" s="229">
        <v>15000000</v>
      </c>
      <c r="M121" s="230">
        <v>10500000</v>
      </c>
      <c r="N121" s="280">
        <v>2024</v>
      </c>
      <c r="O121" s="281">
        <v>2025</v>
      </c>
      <c r="P121" s="223"/>
      <c r="Q121" s="226"/>
      <c r="R121" s="228" t="s">
        <v>894</v>
      </c>
      <c r="S121" s="103" t="s">
        <v>111</v>
      </c>
    </row>
    <row r="122" spans="1:23" s="2" customFormat="1" ht="52.8" thickBot="1">
      <c r="A122" s="299">
        <v>2</v>
      </c>
      <c r="B122" s="346" t="s">
        <v>888</v>
      </c>
      <c r="C122" s="260" t="s">
        <v>889</v>
      </c>
      <c r="D122" s="260">
        <v>71294317</v>
      </c>
      <c r="E122" s="833" t="s">
        <v>890</v>
      </c>
      <c r="F122" s="792"/>
      <c r="G122" s="262" t="s">
        <v>895</v>
      </c>
      <c r="H122" s="262" t="s">
        <v>89</v>
      </c>
      <c r="I122" s="262" t="s">
        <v>90</v>
      </c>
      <c r="J122" s="262" t="s">
        <v>892</v>
      </c>
      <c r="K122" s="268" t="s">
        <v>896</v>
      </c>
      <c r="L122" s="264">
        <v>920000</v>
      </c>
      <c r="M122" s="265">
        <v>644000</v>
      </c>
      <c r="N122" s="834">
        <v>2023</v>
      </c>
      <c r="O122" s="835">
        <v>2023</v>
      </c>
      <c r="P122" s="346"/>
      <c r="Q122" s="267"/>
      <c r="R122" s="262" t="s">
        <v>897</v>
      </c>
      <c r="S122" s="345" t="s">
        <v>111</v>
      </c>
    </row>
    <row r="123" spans="1:23" s="2" customFormat="1" ht="22.2" thickBot="1">
      <c r="A123" s="278">
        <v>1</v>
      </c>
      <c r="B123" s="234" t="s">
        <v>898</v>
      </c>
      <c r="C123" s="235" t="s">
        <v>899</v>
      </c>
      <c r="D123" s="235"/>
      <c r="E123" s="235"/>
      <c r="F123" s="236"/>
      <c r="G123" s="237" t="s">
        <v>900</v>
      </c>
      <c r="H123" s="237" t="s">
        <v>62</v>
      </c>
      <c r="I123" s="237" t="s">
        <v>90</v>
      </c>
      <c r="J123" s="237" t="s">
        <v>901</v>
      </c>
      <c r="K123" s="237" t="s">
        <v>902</v>
      </c>
      <c r="L123" s="238">
        <v>45000000</v>
      </c>
      <c r="M123" s="239">
        <f>L123/100*70</f>
        <v>31500000</v>
      </c>
      <c r="N123" s="240">
        <v>44986</v>
      </c>
      <c r="O123" s="241">
        <v>45505</v>
      </c>
      <c r="P123" s="237" t="s">
        <v>285</v>
      </c>
      <c r="Q123" s="781"/>
      <c r="R123" s="237" t="s">
        <v>903</v>
      </c>
      <c r="S123" s="278" t="s">
        <v>111</v>
      </c>
    </row>
    <row r="124" spans="1:23" s="504" customFormat="1" ht="22.2" thickBot="1">
      <c r="A124" s="505">
        <v>1</v>
      </c>
      <c r="B124" s="234" t="s">
        <v>904</v>
      </c>
      <c r="C124" s="235" t="s">
        <v>905</v>
      </c>
      <c r="D124" s="782" t="s">
        <v>906</v>
      </c>
      <c r="E124" s="235">
        <v>107516837</v>
      </c>
      <c r="F124" s="236" t="s">
        <v>907</v>
      </c>
      <c r="G124" s="237" t="s">
        <v>908</v>
      </c>
      <c r="H124" s="237" t="s">
        <v>62</v>
      </c>
      <c r="I124" s="237" t="s">
        <v>90</v>
      </c>
      <c r="J124" s="237" t="s">
        <v>909</v>
      </c>
      <c r="K124" s="237" t="s">
        <v>910</v>
      </c>
      <c r="L124" s="783">
        <v>5000000</v>
      </c>
      <c r="M124" s="784">
        <f t="shared" ref="M124:M128" si="12">L124/100*70</f>
        <v>3500000</v>
      </c>
      <c r="N124" s="234">
        <v>2023</v>
      </c>
      <c r="O124" s="236">
        <v>2024</v>
      </c>
      <c r="P124" s="785" t="s">
        <v>115</v>
      </c>
      <c r="Q124" s="236"/>
      <c r="R124" s="237" t="s">
        <v>911</v>
      </c>
      <c r="S124" s="237" t="s">
        <v>111</v>
      </c>
    </row>
    <row r="125" spans="1:23" ht="21.6">
      <c r="A125" s="170">
        <v>1</v>
      </c>
      <c r="B125" s="154" t="s">
        <v>986</v>
      </c>
      <c r="C125" s="174" t="s">
        <v>987</v>
      </c>
      <c r="D125" s="174">
        <v>71008241</v>
      </c>
      <c r="E125" s="174">
        <v>107517116</v>
      </c>
      <c r="F125" s="155">
        <v>600053024</v>
      </c>
      <c r="G125" s="148" t="s">
        <v>988</v>
      </c>
      <c r="H125" s="171" t="s">
        <v>62</v>
      </c>
      <c r="I125" s="171" t="s">
        <v>90</v>
      </c>
      <c r="J125" s="171" t="s">
        <v>987</v>
      </c>
      <c r="K125" s="175" t="s">
        <v>278</v>
      </c>
      <c r="L125" s="145">
        <v>50000000</v>
      </c>
      <c r="M125" s="146">
        <f t="shared" si="12"/>
        <v>35000000</v>
      </c>
      <c r="N125" s="154">
        <v>2024</v>
      </c>
      <c r="O125" s="155">
        <v>2027</v>
      </c>
      <c r="P125" s="154" t="s">
        <v>115</v>
      </c>
      <c r="Q125" s="155"/>
      <c r="R125" s="171" t="s">
        <v>179</v>
      </c>
      <c r="S125" s="171" t="s">
        <v>111</v>
      </c>
      <c r="T125" s="504"/>
    </row>
    <row r="126" spans="1:23" ht="31.8">
      <c r="A126" s="198">
        <v>2</v>
      </c>
      <c r="B126" s="218" t="s">
        <v>986</v>
      </c>
      <c r="C126" s="200" t="s">
        <v>987</v>
      </c>
      <c r="D126" s="200">
        <v>71008241</v>
      </c>
      <c r="E126" s="200">
        <v>107517116</v>
      </c>
      <c r="F126" s="219">
        <v>600053024</v>
      </c>
      <c r="G126" s="159" t="s">
        <v>989</v>
      </c>
      <c r="H126" s="201" t="s">
        <v>62</v>
      </c>
      <c r="I126" s="201" t="s">
        <v>90</v>
      </c>
      <c r="J126" s="201" t="s">
        <v>987</v>
      </c>
      <c r="K126" s="838" t="s">
        <v>278</v>
      </c>
      <c r="L126" s="172">
        <v>2000000</v>
      </c>
      <c r="M126" s="173">
        <f t="shared" si="12"/>
        <v>1400000</v>
      </c>
      <c r="N126" s="218">
        <v>2023</v>
      </c>
      <c r="O126" s="219">
        <v>2027</v>
      </c>
      <c r="P126" s="218"/>
      <c r="Q126" s="219"/>
      <c r="R126" s="201" t="s">
        <v>179</v>
      </c>
      <c r="S126" s="159" t="s">
        <v>990</v>
      </c>
      <c r="T126" s="504"/>
    </row>
    <row r="127" spans="1:23" ht="31.8">
      <c r="A127" s="198">
        <v>3</v>
      </c>
      <c r="B127" s="218" t="s">
        <v>986</v>
      </c>
      <c r="C127" s="200" t="s">
        <v>987</v>
      </c>
      <c r="D127" s="200">
        <v>71008241</v>
      </c>
      <c r="E127" s="200">
        <v>107517116</v>
      </c>
      <c r="F127" s="219">
        <v>600053024</v>
      </c>
      <c r="G127" s="159" t="s">
        <v>991</v>
      </c>
      <c r="H127" s="201" t="s">
        <v>62</v>
      </c>
      <c r="I127" s="201" t="s">
        <v>90</v>
      </c>
      <c r="J127" s="201" t="s">
        <v>987</v>
      </c>
      <c r="K127" s="838" t="s">
        <v>278</v>
      </c>
      <c r="L127" s="172">
        <v>5000000</v>
      </c>
      <c r="M127" s="173">
        <f t="shared" si="12"/>
        <v>3500000</v>
      </c>
      <c r="N127" s="218">
        <v>2024</v>
      </c>
      <c r="O127" s="219">
        <v>2027</v>
      </c>
      <c r="P127" s="218"/>
      <c r="Q127" s="219"/>
      <c r="R127" s="201" t="s">
        <v>179</v>
      </c>
      <c r="S127" s="201" t="s">
        <v>103</v>
      </c>
      <c r="T127" s="504"/>
    </row>
    <row r="128" spans="1:23" ht="42.6" thickBot="1">
      <c r="A128" s="206">
        <v>1</v>
      </c>
      <c r="B128" s="166" t="s">
        <v>547</v>
      </c>
      <c r="C128" s="167" t="s">
        <v>548</v>
      </c>
      <c r="D128" s="167">
        <v>71005803</v>
      </c>
      <c r="E128" s="167">
        <v>107516845</v>
      </c>
      <c r="F128" s="168">
        <v>600052711</v>
      </c>
      <c r="G128" s="790" t="s">
        <v>549</v>
      </c>
      <c r="H128" s="790" t="s">
        <v>62</v>
      </c>
      <c r="I128" s="790" t="s">
        <v>90</v>
      </c>
      <c r="J128" s="790" t="s">
        <v>550</v>
      </c>
      <c r="K128" s="790" t="s">
        <v>551</v>
      </c>
      <c r="L128" s="704">
        <v>55000000</v>
      </c>
      <c r="M128" s="839">
        <f t="shared" si="12"/>
        <v>38500000</v>
      </c>
      <c r="N128" s="156">
        <v>2024</v>
      </c>
      <c r="O128" s="157">
        <v>2025</v>
      </c>
      <c r="P128" s="156" t="s">
        <v>115</v>
      </c>
      <c r="Q128" s="157"/>
      <c r="R128" s="790" t="s">
        <v>552</v>
      </c>
      <c r="S128" s="177" t="s">
        <v>103</v>
      </c>
      <c r="T128" s="606"/>
      <c r="U128" s="606"/>
      <c r="V128" s="606"/>
      <c r="W128" s="606"/>
    </row>
    <row r="132" spans="1:1">
      <c r="A132" s="143" t="s">
        <v>985</v>
      </c>
    </row>
    <row r="134" spans="1:1">
      <c r="A134" s="1" t="s">
        <v>884</v>
      </c>
    </row>
    <row r="139" spans="1:1">
      <c r="A139" s="209" t="s">
        <v>1157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5"/>
  <sheetViews>
    <sheetView topLeftCell="A166" zoomScale="58" zoomScaleNormal="58" workbookViewId="0">
      <selection activeCell="B38" sqref="B38"/>
    </sheetView>
  </sheetViews>
  <sheetFormatPr defaultColWidth="9.33203125" defaultRowHeight="14.4"/>
  <cols>
    <col min="1" max="1" width="6.5546875" style="1" customWidth="1"/>
    <col min="2" max="2" width="9.33203125" style="60"/>
    <col min="3" max="3" width="9.33203125" style="70"/>
    <col min="4" max="4" width="10.21875" style="70" bestFit="1" customWidth="1"/>
    <col min="5" max="6" width="11.6640625" style="70" bestFit="1" customWidth="1"/>
    <col min="7" max="7" width="16.33203125" style="60" customWidth="1"/>
    <col min="8" max="9" width="14.33203125" style="70" customWidth="1"/>
    <col min="10" max="10" width="14.6640625" style="70" customWidth="1"/>
    <col min="11" max="11" width="39.44140625" style="70" customWidth="1"/>
    <col min="12" max="12" width="13.88671875" style="92" customWidth="1"/>
    <col min="13" max="13" width="15.44140625" style="92" customWidth="1"/>
    <col min="14" max="15" width="10.5546875" style="70" bestFit="1" customWidth="1"/>
    <col min="16" max="16" width="8.44140625" style="70" customWidth="1"/>
    <col min="17" max="19" width="10.44140625" style="70" customWidth="1"/>
    <col min="20" max="21" width="13.44140625" style="70" customWidth="1"/>
    <col min="22" max="23" width="14" style="70" customWidth="1"/>
    <col min="24" max="24" width="12.33203125" style="70" customWidth="1"/>
    <col min="25" max="26" width="10.33203125" style="70" customWidth="1"/>
    <col min="27" max="16384" width="9.33203125" style="1"/>
  </cols>
  <sheetData>
    <row r="1" spans="1:26" ht="18" customHeight="1" thickBot="1">
      <c r="A1" s="1126" t="s">
        <v>28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  <c r="O1" s="1127"/>
      <c r="P1" s="1127"/>
      <c r="Q1" s="1127"/>
      <c r="R1" s="1127"/>
      <c r="S1" s="1127"/>
      <c r="T1" s="1127"/>
      <c r="U1" s="1127"/>
      <c r="V1" s="1127"/>
      <c r="W1" s="1127"/>
      <c r="X1" s="1127"/>
      <c r="Y1" s="1127"/>
      <c r="Z1" s="1128"/>
    </row>
    <row r="2" spans="1:26" ht="29.1" customHeight="1" thickBot="1">
      <c r="A2" s="1129" t="s">
        <v>6</v>
      </c>
      <c r="B2" s="1157" t="s">
        <v>7</v>
      </c>
      <c r="C2" s="1158"/>
      <c r="D2" s="1158"/>
      <c r="E2" s="1158"/>
      <c r="F2" s="1159"/>
      <c r="G2" s="1136" t="s">
        <v>8</v>
      </c>
      <c r="H2" s="1178" t="s">
        <v>29</v>
      </c>
      <c r="I2" s="1181" t="s">
        <v>50</v>
      </c>
      <c r="J2" s="1139" t="s">
        <v>10</v>
      </c>
      <c r="K2" s="1154" t="s">
        <v>11</v>
      </c>
      <c r="L2" s="1160" t="s">
        <v>651</v>
      </c>
      <c r="M2" s="1161"/>
      <c r="N2" s="1162" t="s">
        <v>652</v>
      </c>
      <c r="O2" s="1163"/>
      <c r="P2" s="1148" t="s">
        <v>653</v>
      </c>
      <c r="Q2" s="1149"/>
      <c r="R2" s="1149"/>
      <c r="S2" s="1149"/>
      <c r="T2" s="1149"/>
      <c r="U2" s="1149"/>
      <c r="V2" s="1149"/>
      <c r="W2" s="1150"/>
      <c r="X2" s="1150"/>
      <c r="Y2" s="1164" t="s">
        <v>15</v>
      </c>
      <c r="Z2" s="1165"/>
    </row>
    <row r="3" spans="1:26" ht="14.85" customHeight="1">
      <c r="A3" s="1130"/>
      <c r="B3" s="1136" t="s">
        <v>16</v>
      </c>
      <c r="C3" s="1132" t="s">
        <v>17</v>
      </c>
      <c r="D3" s="1132" t="s">
        <v>18</v>
      </c>
      <c r="E3" s="1132" t="s">
        <v>19</v>
      </c>
      <c r="F3" s="1134" t="s">
        <v>20</v>
      </c>
      <c r="G3" s="1137"/>
      <c r="H3" s="1179"/>
      <c r="I3" s="1182"/>
      <c r="J3" s="1140"/>
      <c r="K3" s="1155"/>
      <c r="L3" s="1170" t="s">
        <v>21</v>
      </c>
      <c r="M3" s="1172" t="s">
        <v>654</v>
      </c>
      <c r="N3" s="1174" t="s">
        <v>22</v>
      </c>
      <c r="O3" s="1176" t="s">
        <v>23</v>
      </c>
      <c r="P3" s="1151" t="s">
        <v>30</v>
      </c>
      <c r="Q3" s="1152"/>
      <c r="R3" s="1152"/>
      <c r="S3" s="1153"/>
      <c r="T3" s="1142" t="s">
        <v>31</v>
      </c>
      <c r="U3" s="1144" t="s">
        <v>650</v>
      </c>
      <c r="V3" s="1144" t="s">
        <v>53</v>
      </c>
      <c r="W3" s="1142" t="s">
        <v>32</v>
      </c>
      <c r="X3" s="1146" t="s">
        <v>52</v>
      </c>
      <c r="Y3" s="1166" t="s">
        <v>26</v>
      </c>
      <c r="Z3" s="1168" t="s">
        <v>27</v>
      </c>
    </row>
    <row r="4" spans="1:26" ht="80.099999999999994" customHeight="1" thickBot="1">
      <c r="A4" s="1131"/>
      <c r="B4" s="1138"/>
      <c r="C4" s="1133"/>
      <c r="D4" s="1133"/>
      <c r="E4" s="1133"/>
      <c r="F4" s="1135"/>
      <c r="G4" s="1138"/>
      <c r="H4" s="1180"/>
      <c r="I4" s="1183"/>
      <c r="J4" s="1141"/>
      <c r="K4" s="1156"/>
      <c r="L4" s="1171"/>
      <c r="M4" s="1173"/>
      <c r="N4" s="1175"/>
      <c r="O4" s="1177"/>
      <c r="P4" s="37" t="s">
        <v>47</v>
      </c>
      <c r="Q4" s="38" t="s">
        <v>655</v>
      </c>
      <c r="R4" s="38" t="s">
        <v>656</v>
      </c>
      <c r="S4" s="39" t="s">
        <v>657</v>
      </c>
      <c r="T4" s="1143"/>
      <c r="U4" s="1145"/>
      <c r="V4" s="1145"/>
      <c r="W4" s="1143"/>
      <c r="X4" s="1147"/>
      <c r="Y4" s="1167"/>
      <c r="Z4" s="1169"/>
    </row>
    <row r="5" spans="1:26" s="3" customFormat="1" ht="63" thickBot="1">
      <c r="A5" s="170">
        <v>1</v>
      </c>
      <c r="B5" s="154"/>
      <c r="C5" s="163" t="s">
        <v>99</v>
      </c>
      <c r="D5" s="174"/>
      <c r="E5" s="174"/>
      <c r="F5" s="155"/>
      <c r="G5" s="148" t="s">
        <v>100</v>
      </c>
      <c r="H5" s="171" t="s">
        <v>89</v>
      </c>
      <c r="I5" s="171" t="s">
        <v>90</v>
      </c>
      <c r="J5" s="171" t="s">
        <v>95</v>
      </c>
      <c r="K5" s="148" t="s">
        <v>101</v>
      </c>
      <c r="L5" s="145">
        <v>730000000</v>
      </c>
      <c r="M5" s="146">
        <f>L5/100*70</f>
        <v>511000000</v>
      </c>
      <c r="N5" s="313">
        <v>44835</v>
      </c>
      <c r="O5" s="314">
        <v>45900</v>
      </c>
      <c r="P5" s="154" t="s">
        <v>102</v>
      </c>
      <c r="Q5" s="174" t="s">
        <v>102</v>
      </c>
      <c r="R5" s="174" t="s">
        <v>103</v>
      </c>
      <c r="S5" s="155" t="s">
        <v>103</v>
      </c>
      <c r="T5" s="171"/>
      <c r="U5" s="171" t="s">
        <v>103</v>
      </c>
      <c r="V5" s="171" t="s">
        <v>103</v>
      </c>
      <c r="W5" s="171" t="s">
        <v>103</v>
      </c>
      <c r="X5" s="171" t="s">
        <v>103</v>
      </c>
      <c r="Y5" s="162" t="s">
        <v>965</v>
      </c>
      <c r="Z5" s="164" t="s">
        <v>104</v>
      </c>
    </row>
    <row r="6" spans="1:26" s="3" customFormat="1" ht="32.4" thickBot="1">
      <c r="A6" s="170">
        <v>1</v>
      </c>
      <c r="B6" s="162" t="s">
        <v>112</v>
      </c>
      <c r="C6" s="163" t="s">
        <v>106</v>
      </c>
      <c r="D6" s="163">
        <v>86594265</v>
      </c>
      <c r="E6" s="163">
        <v>241288</v>
      </c>
      <c r="F6" s="163">
        <v>600053148</v>
      </c>
      <c r="G6" s="148" t="s">
        <v>113</v>
      </c>
      <c r="H6" s="171" t="s">
        <v>89</v>
      </c>
      <c r="I6" s="171" t="s">
        <v>90</v>
      </c>
      <c r="J6" s="171" t="s">
        <v>108</v>
      </c>
      <c r="K6" s="171" t="s">
        <v>114</v>
      </c>
      <c r="L6" s="145">
        <v>4000000</v>
      </c>
      <c r="M6" s="146">
        <f>L6/100*70</f>
        <v>2800000</v>
      </c>
      <c r="N6" s="154">
        <v>2023</v>
      </c>
      <c r="O6" s="155">
        <v>2027</v>
      </c>
      <c r="P6" s="154" t="s">
        <v>115</v>
      </c>
      <c r="Q6" s="174" t="s">
        <v>115</v>
      </c>
      <c r="R6" s="174" t="s">
        <v>115</v>
      </c>
      <c r="S6" s="155" t="s">
        <v>115</v>
      </c>
      <c r="T6" s="171" t="s">
        <v>115</v>
      </c>
      <c r="U6" s="171" t="s">
        <v>115</v>
      </c>
      <c r="V6" s="171" t="s">
        <v>115</v>
      </c>
      <c r="W6" s="171" t="s">
        <v>115</v>
      </c>
      <c r="X6" s="171" t="s">
        <v>115</v>
      </c>
      <c r="Y6" s="154"/>
      <c r="Z6" s="155" t="s">
        <v>111</v>
      </c>
    </row>
    <row r="7" spans="1:26" s="3" customFormat="1" ht="32.4" thickBot="1">
      <c r="A7" s="198">
        <v>2</v>
      </c>
      <c r="B7" s="160" t="s">
        <v>112</v>
      </c>
      <c r="C7" s="200" t="s">
        <v>106</v>
      </c>
      <c r="D7" s="200">
        <v>86594265</v>
      </c>
      <c r="E7" s="200">
        <v>241288</v>
      </c>
      <c r="F7" s="219">
        <v>600053148</v>
      </c>
      <c r="G7" s="159" t="s">
        <v>116</v>
      </c>
      <c r="H7" s="201" t="s">
        <v>89</v>
      </c>
      <c r="I7" s="201" t="s">
        <v>90</v>
      </c>
      <c r="J7" s="201" t="s">
        <v>108</v>
      </c>
      <c r="K7" s="201" t="s">
        <v>117</v>
      </c>
      <c r="L7" s="172">
        <v>30000000</v>
      </c>
      <c r="M7" s="146">
        <f t="shared" ref="M7:M8" si="0">L7/100*70</f>
        <v>21000000</v>
      </c>
      <c r="N7" s="218">
        <v>2023</v>
      </c>
      <c r="O7" s="219">
        <v>2027</v>
      </c>
      <c r="P7" s="218" t="s">
        <v>115</v>
      </c>
      <c r="Q7" s="200" t="s">
        <v>115</v>
      </c>
      <c r="R7" s="200" t="s">
        <v>115</v>
      </c>
      <c r="S7" s="219" t="s">
        <v>115</v>
      </c>
      <c r="T7" s="201" t="s">
        <v>115</v>
      </c>
      <c r="U7" s="201" t="s">
        <v>115</v>
      </c>
      <c r="V7" s="201" t="s">
        <v>115</v>
      </c>
      <c r="W7" s="201" t="s">
        <v>115</v>
      </c>
      <c r="X7" s="201" t="s">
        <v>115</v>
      </c>
      <c r="Y7" s="160" t="s">
        <v>153</v>
      </c>
      <c r="Z7" s="219" t="s">
        <v>102</v>
      </c>
    </row>
    <row r="8" spans="1:26" s="3" customFormat="1" ht="32.4" thickBot="1">
      <c r="A8" s="198">
        <v>3</v>
      </c>
      <c r="B8" s="160" t="s">
        <v>112</v>
      </c>
      <c r="C8" s="200" t="s">
        <v>106</v>
      </c>
      <c r="D8" s="200">
        <v>86594265</v>
      </c>
      <c r="E8" s="200">
        <v>241288</v>
      </c>
      <c r="F8" s="219">
        <v>600053148</v>
      </c>
      <c r="G8" s="159" t="s">
        <v>113</v>
      </c>
      <c r="H8" s="201" t="s">
        <v>89</v>
      </c>
      <c r="I8" s="201" t="s">
        <v>90</v>
      </c>
      <c r="J8" s="201" t="s">
        <v>108</v>
      </c>
      <c r="K8" s="201" t="s">
        <v>966</v>
      </c>
      <c r="L8" s="172">
        <v>4000000</v>
      </c>
      <c r="M8" s="146">
        <f t="shared" si="0"/>
        <v>2800000</v>
      </c>
      <c r="N8" s="218">
        <v>2024</v>
      </c>
      <c r="O8" s="219">
        <v>2025</v>
      </c>
      <c r="P8" s="218"/>
      <c r="Q8" s="200"/>
      <c r="R8" s="200"/>
      <c r="S8" s="219"/>
      <c r="T8" s="201"/>
      <c r="U8" s="201"/>
      <c r="V8" s="201"/>
      <c r="W8" s="201"/>
      <c r="X8" s="201"/>
      <c r="Y8" s="218" t="s">
        <v>139</v>
      </c>
      <c r="Z8" s="219" t="s">
        <v>111</v>
      </c>
    </row>
    <row r="9" spans="1:26" ht="32.4" thickBot="1">
      <c r="A9" s="738">
        <v>1</v>
      </c>
      <c r="B9" s="234" t="s">
        <v>124</v>
      </c>
      <c r="C9" s="235" t="s">
        <v>125</v>
      </c>
      <c r="D9" s="235"/>
      <c r="E9" s="235"/>
      <c r="F9" s="236"/>
      <c r="G9" s="237" t="s">
        <v>126</v>
      </c>
      <c r="H9" s="237" t="s">
        <v>89</v>
      </c>
      <c r="I9" s="237" t="s">
        <v>90</v>
      </c>
      <c r="J9" s="237" t="s">
        <v>121</v>
      </c>
      <c r="K9" s="292" t="s">
        <v>127</v>
      </c>
      <c r="L9" s="229">
        <v>799018520</v>
      </c>
      <c r="M9" s="293">
        <f>L9/100*85</f>
        <v>679165742</v>
      </c>
      <c r="N9" s="294">
        <v>45231</v>
      </c>
      <c r="O9" s="295">
        <v>45900</v>
      </c>
      <c r="P9" s="234" t="s">
        <v>115</v>
      </c>
      <c r="Q9" s="235" t="s">
        <v>115</v>
      </c>
      <c r="R9" s="235" t="s">
        <v>115</v>
      </c>
      <c r="S9" s="296" t="s">
        <v>115</v>
      </c>
      <c r="T9" s="237"/>
      <c r="U9" s="292" t="s">
        <v>115</v>
      </c>
      <c r="V9" s="237" t="s">
        <v>115</v>
      </c>
      <c r="W9" s="237" t="s">
        <v>115</v>
      </c>
      <c r="X9" s="237" t="s">
        <v>115</v>
      </c>
      <c r="Y9" s="234" t="s">
        <v>128</v>
      </c>
      <c r="Z9" s="296" t="s">
        <v>129</v>
      </c>
    </row>
    <row r="10" spans="1:26" ht="42.6" thickBot="1">
      <c r="A10" s="103">
        <v>2</v>
      </c>
      <c r="B10" s="223" t="s">
        <v>149</v>
      </c>
      <c r="C10" s="224" t="s">
        <v>135</v>
      </c>
      <c r="D10" s="224">
        <v>71002120</v>
      </c>
      <c r="E10" s="279" t="s">
        <v>150</v>
      </c>
      <c r="F10" s="232">
        <v>600053199</v>
      </c>
      <c r="G10" s="228" t="s">
        <v>151</v>
      </c>
      <c r="H10" s="227" t="s">
        <v>89</v>
      </c>
      <c r="I10" s="227" t="s">
        <v>90</v>
      </c>
      <c r="J10" s="227" t="s">
        <v>137</v>
      </c>
      <c r="K10" s="228" t="s">
        <v>152</v>
      </c>
      <c r="L10" s="229">
        <v>3500000</v>
      </c>
      <c r="M10" s="230">
        <f>L10*0.7</f>
        <v>2450000</v>
      </c>
      <c r="N10" s="243">
        <v>45017</v>
      </c>
      <c r="O10" s="277">
        <v>45261</v>
      </c>
      <c r="P10" s="231" t="s">
        <v>103</v>
      </c>
      <c r="Q10" s="225" t="s">
        <v>103</v>
      </c>
      <c r="R10" s="225" t="s">
        <v>103</v>
      </c>
      <c r="S10" s="226" t="s">
        <v>103</v>
      </c>
      <c r="T10" s="227"/>
      <c r="U10" s="227" t="s">
        <v>103</v>
      </c>
      <c r="V10" s="227" t="s">
        <v>103</v>
      </c>
      <c r="W10" s="227" t="s">
        <v>103</v>
      </c>
      <c r="X10" s="227" t="s">
        <v>103</v>
      </c>
      <c r="Y10" s="223" t="s">
        <v>153</v>
      </c>
      <c r="Z10" s="226" t="s">
        <v>154</v>
      </c>
    </row>
    <row r="11" spans="1:26" ht="82.8">
      <c r="A11" s="103">
        <v>1</v>
      </c>
      <c r="B11" s="223" t="s">
        <v>160</v>
      </c>
      <c r="C11" s="224" t="s">
        <v>156</v>
      </c>
      <c r="D11" s="224">
        <v>71002707</v>
      </c>
      <c r="E11" s="279" t="s">
        <v>161</v>
      </c>
      <c r="F11" s="224">
        <v>600053211</v>
      </c>
      <c r="G11" s="228" t="s">
        <v>162</v>
      </c>
      <c r="H11" s="227" t="s">
        <v>89</v>
      </c>
      <c r="I11" s="227" t="s">
        <v>90</v>
      </c>
      <c r="J11" s="227" t="s">
        <v>158</v>
      </c>
      <c r="K11" s="228" t="s">
        <v>163</v>
      </c>
      <c r="L11" s="229">
        <v>10000000</v>
      </c>
      <c r="M11" s="230">
        <f>L11/100*70</f>
        <v>7000000</v>
      </c>
      <c r="N11" s="231"/>
      <c r="O11" s="226"/>
      <c r="P11" s="231"/>
      <c r="Q11" s="225"/>
      <c r="R11" s="225"/>
      <c r="S11" s="226"/>
      <c r="T11" s="227"/>
      <c r="U11" s="227"/>
      <c r="V11" s="227"/>
      <c r="W11" s="227"/>
      <c r="X11" s="227"/>
      <c r="Y11" s="231"/>
      <c r="Z11" s="226"/>
    </row>
    <row r="12" spans="1:26" ht="22.2" thickBot="1">
      <c r="A12" s="481">
        <v>2</v>
      </c>
      <c r="B12" s="297" t="s">
        <v>160</v>
      </c>
      <c r="C12" s="269" t="s">
        <v>156</v>
      </c>
      <c r="D12" s="269">
        <v>71002707</v>
      </c>
      <c r="E12" s="298" t="s">
        <v>161</v>
      </c>
      <c r="F12" s="269">
        <v>600053211</v>
      </c>
      <c r="G12" s="270" t="s">
        <v>164</v>
      </c>
      <c r="H12" s="299" t="s">
        <v>89</v>
      </c>
      <c r="I12" s="299" t="s">
        <v>90</v>
      </c>
      <c r="J12" s="299" t="s">
        <v>158</v>
      </c>
      <c r="K12" s="299"/>
      <c r="L12" s="300">
        <v>100000000</v>
      </c>
      <c r="M12" s="301">
        <f>L12/100*70</f>
        <v>70000000</v>
      </c>
      <c r="N12" s="273"/>
      <c r="O12" s="302"/>
      <c r="P12" s="273"/>
      <c r="Q12" s="303"/>
      <c r="R12" s="303"/>
      <c r="S12" s="302"/>
      <c r="T12" s="299"/>
      <c r="U12" s="299"/>
      <c r="V12" s="299"/>
      <c r="W12" s="299"/>
      <c r="X12" s="299"/>
      <c r="Y12" s="297" t="s">
        <v>165</v>
      </c>
      <c r="Z12" s="302"/>
    </row>
    <row r="13" spans="1:26" ht="51">
      <c r="A13" s="170">
        <v>1</v>
      </c>
      <c r="B13" s="162" t="s">
        <v>171</v>
      </c>
      <c r="C13" s="163" t="s">
        <v>167</v>
      </c>
      <c r="D13" s="163">
        <v>49855255</v>
      </c>
      <c r="E13" s="317" t="s">
        <v>172</v>
      </c>
      <c r="F13" s="164">
        <v>600053385</v>
      </c>
      <c r="G13" s="840" t="s">
        <v>173</v>
      </c>
      <c r="H13" s="171" t="s">
        <v>89</v>
      </c>
      <c r="I13" s="171" t="s">
        <v>90</v>
      </c>
      <c r="J13" s="171" t="s">
        <v>169</v>
      </c>
      <c r="K13" s="840" t="s">
        <v>173</v>
      </c>
      <c r="L13" s="145">
        <v>1700000</v>
      </c>
      <c r="M13" s="146">
        <f>L13/100*70</f>
        <v>1190000</v>
      </c>
      <c r="N13" s="207" t="s">
        <v>174</v>
      </c>
      <c r="O13" s="164" t="s">
        <v>175</v>
      </c>
      <c r="P13" s="154" t="s">
        <v>115</v>
      </c>
      <c r="Q13" s="174" t="s">
        <v>115</v>
      </c>
      <c r="R13" s="174" t="s">
        <v>115</v>
      </c>
      <c r="S13" s="155" t="s">
        <v>115</v>
      </c>
      <c r="T13" s="171" t="s">
        <v>115</v>
      </c>
      <c r="U13" s="171" t="s">
        <v>115</v>
      </c>
      <c r="V13" s="171" t="s">
        <v>115</v>
      </c>
      <c r="W13" s="171" t="s">
        <v>115</v>
      </c>
      <c r="X13" s="171" t="s">
        <v>115</v>
      </c>
      <c r="Y13" s="162" t="s">
        <v>176</v>
      </c>
      <c r="Z13" s="164" t="s">
        <v>177</v>
      </c>
    </row>
    <row r="14" spans="1:26" s="3" customFormat="1" ht="42">
      <c r="A14" s="198">
        <v>2</v>
      </c>
      <c r="B14" s="160" t="s">
        <v>171</v>
      </c>
      <c r="C14" s="199" t="s">
        <v>167</v>
      </c>
      <c r="D14" s="199">
        <v>49855255</v>
      </c>
      <c r="E14" s="841" t="s">
        <v>172</v>
      </c>
      <c r="F14" s="161">
        <v>600053385</v>
      </c>
      <c r="G14" s="159" t="s">
        <v>967</v>
      </c>
      <c r="H14" s="201" t="s">
        <v>89</v>
      </c>
      <c r="I14" s="201" t="s">
        <v>90</v>
      </c>
      <c r="J14" s="201" t="s">
        <v>169</v>
      </c>
      <c r="K14" s="159" t="s">
        <v>968</v>
      </c>
      <c r="L14" s="172">
        <v>25000000</v>
      </c>
      <c r="M14" s="173">
        <f>L14/100*70</f>
        <v>17500000</v>
      </c>
      <c r="N14" s="210" t="s">
        <v>174</v>
      </c>
      <c r="O14" s="161" t="s">
        <v>178</v>
      </c>
      <c r="P14" s="218" t="s">
        <v>115</v>
      </c>
      <c r="Q14" s="200" t="s">
        <v>115</v>
      </c>
      <c r="R14" s="200" t="s">
        <v>115</v>
      </c>
      <c r="S14" s="219" t="s">
        <v>115</v>
      </c>
      <c r="T14" s="201" t="s">
        <v>115</v>
      </c>
      <c r="U14" s="201" t="s">
        <v>115</v>
      </c>
      <c r="V14" s="201" t="s">
        <v>115</v>
      </c>
      <c r="W14" s="201" t="s">
        <v>115</v>
      </c>
      <c r="X14" s="201" t="s">
        <v>115</v>
      </c>
      <c r="Y14" s="160" t="s">
        <v>969</v>
      </c>
      <c r="Z14" s="219" t="s">
        <v>111</v>
      </c>
    </row>
    <row r="15" spans="1:26" s="3" customFormat="1" ht="22.2" thickBot="1">
      <c r="A15" s="178">
        <v>3</v>
      </c>
      <c r="B15" s="713" t="s">
        <v>171</v>
      </c>
      <c r="C15" s="335" t="s">
        <v>167</v>
      </c>
      <c r="D15" s="335">
        <v>49855255</v>
      </c>
      <c r="E15" s="336" t="s">
        <v>172</v>
      </c>
      <c r="F15" s="337">
        <v>600053385</v>
      </c>
      <c r="G15" s="184" t="s">
        <v>180</v>
      </c>
      <c r="H15" s="179" t="s">
        <v>89</v>
      </c>
      <c r="I15" s="179" t="s">
        <v>90</v>
      </c>
      <c r="J15" s="179" t="s">
        <v>169</v>
      </c>
      <c r="K15" s="184" t="s">
        <v>181</v>
      </c>
      <c r="L15" s="180">
        <v>120000000</v>
      </c>
      <c r="M15" s="181">
        <f>L15/100*70</f>
        <v>84000000</v>
      </c>
      <c r="N15" s="793" t="s">
        <v>182</v>
      </c>
      <c r="O15" s="337" t="s">
        <v>183</v>
      </c>
      <c r="P15" s="182" t="s">
        <v>115</v>
      </c>
      <c r="Q15" s="701" t="s">
        <v>115</v>
      </c>
      <c r="R15" s="701" t="s">
        <v>115</v>
      </c>
      <c r="S15" s="183" t="s">
        <v>115</v>
      </c>
      <c r="T15" s="179" t="s">
        <v>115</v>
      </c>
      <c r="U15" s="179" t="s">
        <v>115</v>
      </c>
      <c r="V15" s="179" t="s">
        <v>115</v>
      </c>
      <c r="W15" s="179" t="s">
        <v>115</v>
      </c>
      <c r="X15" s="179" t="s">
        <v>115</v>
      </c>
      <c r="Y15" s="182" t="s">
        <v>184</v>
      </c>
      <c r="Z15" s="183" t="s">
        <v>111</v>
      </c>
    </row>
    <row r="16" spans="1:26" s="3" customFormat="1" ht="21.6">
      <c r="A16" s="170">
        <v>1</v>
      </c>
      <c r="B16" s="162" t="s">
        <v>204</v>
      </c>
      <c r="C16" s="163" t="s">
        <v>199</v>
      </c>
      <c r="D16" s="163">
        <v>49855221</v>
      </c>
      <c r="E16" s="317" t="s">
        <v>205</v>
      </c>
      <c r="F16" s="164">
        <v>600053393</v>
      </c>
      <c r="G16" s="148" t="s">
        <v>206</v>
      </c>
      <c r="H16" s="148" t="s">
        <v>89</v>
      </c>
      <c r="I16" s="148" t="s">
        <v>90</v>
      </c>
      <c r="J16" s="148" t="s">
        <v>970</v>
      </c>
      <c r="K16" s="171" t="s">
        <v>971</v>
      </c>
      <c r="L16" s="318">
        <v>1200000</v>
      </c>
      <c r="M16" s="318">
        <f t="shared" ref="M16:M23" si="1">L16/100*70</f>
        <v>840000</v>
      </c>
      <c r="N16" s="154">
        <v>2025</v>
      </c>
      <c r="O16" s="155">
        <v>2027</v>
      </c>
      <c r="P16" s="154" t="s">
        <v>103</v>
      </c>
      <c r="Q16" s="174" t="s">
        <v>103</v>
      </c>
      <c r="R16" s="174" t="s">
        <v>103</v>
      </c>
      <c r="S16" s="155" t="s">
        <v>103</v>
      </c>
      <c r="T16" s="171" t="s">
        <v>111</v>
      </c>
      <c r="U16" s="171" t="s">
        <v>111</v>
      </c>
      <c r="V16" s="171" t="s">
        <v>103</v>
      </c>
      <c r="W16" s="171" t="s">
        <v>103</v>
      </c>
      <c r="X16" s="171" t="s">
        <v>103</v>
      </c>
      <c r="Y16" s="154" t="s">
        <v>139</v>
      </c>
      <c r="Z16" s="155" t="s">
        <v>154</v>
      </c>
    </row>
    <row r="17" spans="1:26" s="3" customFormat="1" ht="21.6">
      <c r="A17" s="198">
        <v>2</v>
      </c>
      <c r="B17" s="160" t="s">
        <v>204</v>
      </c>
      <c r="C17" s="199" t="s">
        <v>199</v>
      </c>
      <c r="D17" s="199">
        <v>49855221</v>
      </c>
      <c r="E17" s="841" t="s">
        <v>205</v>
      </c>
      <c r="F17" s="161">
        <v>600053393</v>
      </c>
      <c r="G17" s="159" t="s">
        <v>207</v>
      </c>
      <c r="H17" s="159" t="s">
        <v>89</v>
      </c>
      <c r="I17" s="159" t="s">
        <v>90</v>
      </c>
      <c r="J17" s="159" t="s">
        <v>970</v>
      </c>
      <c r="K17" s="201" t="s">
        <v>207</v>
      </c>
      <c r="L17" s="843">
        <v>1000000</v>
      </c>
      <c r="M17" s="843">
        <f t="shared" si="1"/>
        <v>700000</v>
      </c>
      <c r="N17" s="218">
        <v>2022</v>
      </c>
      <c r="O17" s="219">
        <v>2025</v>
      </c>
      <c r="P17" s="218" t="s">
        <v>103</v>
      </c>
      <c r="Q17" s="200" t="s">
        <v>103</v>
      </c>
      <c r="R17" s="200" t="s">
        <v>103</v>
      </c>
      <c r="S17" s="219" t="s">
        <v>103</v>
      </c>
      <c r="T17" s="201" t="s">
        <v>111</v>
      </c>
      <c r="U17" s="201" t="s">
        <v>103</v>
      </c>
      <c r="V17" s="201" t="s">
        <v>103</v>
      </c>
      <c r="W17" s="201" t="s">
        <v>103</v>
      </c>
      <c r="X17" s="201" t="s">
        <v>103</v>
      </c>
      <c r="Y17" s="218"/>
      <c r="Z17" s="219" t="s">
        <v>154</v>
      </c>
    </row>
    <row r="18" spans="1:26" s="3" customFormat="1" ht="21.6">
      <c r="A18" s="198">
        <v>3</v>
      </c>
      <c r="B18" s="160" t="s">
        <v>204</v>
      </c>
      <c r="C18" s="199" t="s">
        <v>199</v>
      </c>
      <c r="D18" s="199">
        <v>49855221</v>
      </c>
      <c r="E18" s="841" t="s">
        <v>205</v>
      </c>
      <c r="F18" s="161">
        <v>600053393</v>
      </c>
      <c r="G18" s="159" t="s">
        <v>208</v>
      </c>
      <c r="H18" s="159" t="s">
        <v>89</v>
      </c>
      <c r="I18" s="159" t="s">
        <v>90</v>
      </c>
      <c r="J18" s="159" t="s">
        <v>970</v>
      </c>
      <c r="K18" s="201" t="s">
        <v>208</v>
      </c>
      <c r="L18" s="843">
        <v>1400000</v>
      </c>
      <c r="M18" s="843">
        <f t="shared" si="1"/>
        <v>980000</v>
      </c>
      <c r="N18" s="218">
        <v>2022</v>
      </c>
      <c r="O18" s="219">
        <v>2027</v>
      </c>
      <c r="P18" s="218" t="s">
        <v>103</v>
      </c>
      <c r="Q18" s="200" t="s">
        <v>103</v>
      </c>
      <c r="R18" s="200" t="s">
        <v>111</v>
      </c>
      <c r="S18" s="219" t="s">
        <v>103</v>
      </c>
      <c r="T18" s="201" t="s">
        <v>111</v>
      </c>
      <c r="U18" s="201" t="s">
        <v>103</v>
      </c>
      <c r="V18" s="201" t="s">
        <v>103</v>
      </c>
      <c r="W18" s="201" t="s">
        <v>103</v>
      </c>
      <c r="X18" s="201" t="s">
        <v>103</v>
      </c>
      <c r="Y18" s="218"/>
      <c r="Z18" s="219" t="s">
        <v>154</v>
      </c>
    </row>
    <row r="19" spans="1:26" s="3" customFormat="1" ht="31.8">
      <c r="A19" s="198">
        <v>4</v>
      </c>
      <c r="B19" s="160" t="s">
        <v>209</v>
      </c>
      <c r="C19" s="199" t="s">
        <v>199</v>
      </c>
      <c r="D19" s="200">
        <v>49855263</v>
      </c>
      <c r="E19" s="841" t="s">
        <v>210</v>
      </c>
      <c r="F19" s="219">
        <v>600053563</v>
      </c>
      <c r="G19" s="159" t="s">
        <v>211</v>
      </c>
      <c r="H19" s="159" t="s">
        <v>89</v>
      </c>
      <c r="I19" s="159" t="s">
        <v>90</v>
      </c>
      <c r="J19" s="159" t="s">
        <v>201</v>
      </c>
      <c r="K19" s="159" t="s">
        <v>212</v>
      </c>
      <c r="L19" s="844" t="s">
        <v>972</v>
      </c>
      <c r="M19" s="844" t="s">
        <v>973</v>
      </c>
      <c r="N19" s="218">
        <v>2022</v>
      </c>
      <c r="O19" s="219">
        <v>2024</v>
      </c>
      <c r="P19" s="316" t="s">
        <v>103</v>
      </c>
      <c r="Q19" s="329" t="s">
        <v>103</v>
      </c>
      <c r="R19" s="329" t="s">
        <v>103</v>
      </c>
      <c r="S19" s="330" t="s">
        <v>103</v>
      </c>
      <c r="T19" s="198" t="s">
        <v>103</v>
      </c>
      <c r="U19" s="198" t="s">
        <v>103</v>
      </c>
      <c r="V19" s="198" t="s">
        <v>103</v>
      </c>
      <c r="W19" s="198" t="s">
        <v>103</v>
      </c>
      <c r="X19" s="198" t="s">
        <v>103</v>
      </c>
      <c r="Y19" s="160" t="s">
        <v>974</v>
      </c>
      <c r="Z19" s="219" t="s">
        <v>103</v>
      </c>
    </row>
    <row r="20" spans="1:26" s="3" customFormat="1" ht="21.6">
      <c r="A20" s="198">
        <v>5</v>
      </c>
      <c r="B20" s="160" t="s">
        <v>204</v>
      </c>
      <c r="C20" s="199" t="s">
        <v>199</v>
      </c>
      <c r="D20" s="199">
        <v>49855221</v>
      </c>
      <c r="E20" s="841" t="s">
        <v>205</v>
      </c>
      <c r="F20" s="161">
        <v>600053393</v>
      </c>
      <c r="G20" s="159" t="s">
        <v>206</v>
      </c>
      <c r="H20" s="159" t="s">
        <v>89</v>
      </c>
      <c r="I20" s="159" t="s">
        <v>90</v>
      </c>
      <c r="J20" s="201" t="s">
        <v>970</v>
      </c>
      <c r="K20" s="201" t="s">
        <v>975</v>
      </c>
      <c r="L20" s="843">
        <v>600000</v>
      </c>
      <c r="M20" s="843">
        <f t="shared" si="1"/>
        <v>420000</v>
      </c>
      <c r="N20" s="218">
        <v>2024</v>
      </c>
      <c r="O20" s="220">
        <v>2027</v>
      </c>
      <c r="P20" s="218" t="s">
        <v>103</v>
      </c>
      <c r="Q20" s="200"/>
      <c r="R20" s="200" t="s">
        <v>103</v>
      </c>
      <c r="S20" s="845" t="s">
        <v>103</v>
      </c>
      <c r="T20" s="201" t="s">
        <v>111</v>
      </c>
      <c r="U20" s="201" t="s">
        <v>111</v>
      </c>
      <c r="V20" s="201" t="s">
        <v>103</v>
      </c>
      <c r="W20" s="201" t="s">
        <v>103</v>
      </c>
      <c r="X20" s="201" t="s">
        <v>103</v>
      </c>
      <c r="Y20" s="218"/>
      <c r="Z20" s="220" t="s">
        <v>154</v>
      </c>
    </row>
    <row r="21" spans="1:26" s="3" customFormat="1" ht="21.6">
      <c r="A21" s="198">
        <v>6</v>
      </c>
      <c r="B21" s="160" t="s">
        <v>204</v>
      </c>
      <c r="C21" s="199" t="s">
        <v>199</v>
      </c>
      <c r="D21" s="199">
        <v>49855221</v>
      </c>
      <c r="E21" s="841" t="s">
        <v>205</v>
      </c>
      <c r="F21" s="161">
        <v>600053393</v>
      </c>
      <c r="G21" s="159" t="s">
        <v>207</v>
      </c>
      <c r="H21" s="159" t="s">
        <v>89</v>
      </c>
      <c r="I21" s="159" t="s">
        <v>90</v>
      </c>
      <c r="J21" s="201" t="s">
        <v>970</v>
      </c>
      <c r="K21" s="201" t="s">
        <v>976</v>
      </c>
      <c r="L21" s="843">
        <v>500000</v>
      </c>
      <c r="M21" s="843">
        <f t="shared" si="1"/>
        <v>350000</v>
      </c>
      <c r="N21" s="218">
        <v>2024</v>
      </c>
      <c r="O21" s="220">
        <v>2027</v>
      </c>
      <c r="P21" s="218" t="s">
        <v>103</v>
      </c>
      <c r="Q21" s="200" t="s">
        <v>103</v>
      </c>
      <c r="R21" s="200" t="s">
        <v>103</v>
      </c>
      <c r="S21" s="845"/>
      <c r="T21" s="201" t="s">
        <v>111</v>
      </c>
      <c r="U21" s="201" t="s">
        <v>111</v>
      </c>
      <c r="V21" s="201" t="s">
        <v>103</v>
      </c>
      <c r="W21" s="201" t="s">
        <v>103</v>
      </c>
      <c r="X21" s="201" t="s">
        <v>103</v>
      </c>
      <c r="Y21" s="218" t="s">
        <v>139</v>
      </c>
      <c r="Z21" s="220" t="s">
        <v>154</v>
      </c>
    </row>
    <row r="22" spans="1:26" s="3" customFormat="1" ht="21.6">
      <c r="A22" s="198">
        <v>7</v>
      </c>
      <c r="B22" s="160" t="s">
        <v>204</v>
      </c>
      <c r="C22" s="199" t="s">
        <v>199</v>
      </c>
      <c r="D22" s="199">
        <v>49855221</v>
      </c>
      <c r="E22" s="841" t="s">
        <v>205</v>
      </c>
      <c r="F22" s="161">
        <v>600053393</v>
      </c>
      <c r="G22" s="159" t="s">
        <v>208</v>
      </c>
      <c r="H22" s="159" t="s">
        <v>89</v>
      </c>
      <c r="I22" s="159" t="s">
        <v>90</v>
      </c>
      <c r="J22" s="201" t="s">
        <v>970</v>
      </c>
      <c r="K22" s="201" t="s">
        <v>977</v>
      </c>
      <c r="L22" s="843">
        <v>150000</v>
      </c>
      <c r="M22" s="843">
        <f t="shared" si="1"/>
        <v>105000</v>
      </c>
      <c r="N22" s="218">
        <v>2024</v>
      </c>
      <c r="O22" s="220">
        <v>2027</v>
      </c>
      <c r="P22" s="218" t="s">
        <v>103</v>
      </c>
      <c r="Q22" s="200" t="s">
        <v>103</v>
      </c>
      <c r="R22" s="200" t="s">
        <v>103</v>
      </c>
      <c r="S22" s="220" t="s">
        <v>103</v>
      </c>
      <c r="T22" s="201" t="s">
        <v>111</v>
      </c>
      <c r="U22" s="201" t="s">
        <v>111</v>
      </c>
      <c r="V22" s="201" t="s">
        <v>103</v>
      </c>
      <c r="W22" s="201" t="s">
        <v>103</v>
      </c>
      <c r="X22" s="201" t="s">
        <v>103</v>
      </c>
      <c r="Y22" s="218"/>
      <c r="Z22" s="220" t="s">
        <v>154</v>
      </c>
    </row>
    <row r="23" spans="1:26" s="3" customFormat="1" ht="22.2" thickBot="1">
      <c r="A23" s="206">
        <v>8</v>
      </c>
      <c r="B23" s="713" t="s">
        <v>204</v>
      </c>
      <c r="C23" s="335" t="s">
        <v>199</v>
      </c>
      <c r="D23" s="335">
        <v>49855221</v>
      </c>
      <c r="E23" s="336" t="s">
        <v>205</v>
      </c>
      <c r="F23" s="337">
        <v>600053393</v>
      </c>
      <c r="G23" s="184" t="s">
        <v>206</v>
      </c>
      <c r="H23" s="184" t="s">
        <v>89</v>
      </c>
      <c r="I23" s="184" t="s">
        <v>90</v>
      </c>
      <c r="J23" s="177" t="s">
        <v>970</v>
      </c>
      <c r="K23" s="177" t="s">
        <v>978</v>
      </c>
      <c r="L23" s="325">
        <v>650000</v>
      </c>
      <c r="M23" s="325">
        <f t="shared" si="1"/>
        <v>455000</v>
      </c>
      <c r="N23" s="156">
        <v>2024</v>
      </c>
      <c r="O23" s="791">
        <v>2027</v>
      </c>
      <c r="P23" s="156"/>
      <c r="Q23" s="703"/>
      <c r="R23" s="703"/>
      <c r="S23" s="791"/>
      <c r="T23" s="177" t="s">
        <v>111</v>
      </c>
      <c r="U23" s="177" t="s">
        <v>111</v>
      </c>
      <c r="V23" s="177" t="s">
        <v>103</v>
      </c>
      <c r="W23" s="177" t="s">
        <v>103</v>
      </c>
      <c r="X23" s="177" t="s">
        <v>103</v>
      </c>
      <c r="Y23" s="156" t="s">
        <v>139</v>
      </c>
      <c r="Z23" s="791" t="s">
        <v>154</v>
      </c>
    </row>
    <row r="24" spans="1:26" s="3" customFormat="1" ht="73.2" thickBot="1">
      <c r="A24" s="103">
        <v>1</v>
      </c>
      <c r="B24" s="223" t="s">
        <v>220</v>
      </c>
      <c r="C24" s="224" t="s">
        <v>221</v>
      </c>
      <c r="D24" s="224">
        <v>61385051</v>
      </c>
      <c r="E24" s="279" t="s">
        <v>222</v>
      </c>
      <c r="F24" s="232">
        <v>600053041</v>
      </c>
      <c r="G24" s="228" t="s">
        <v>223</v>
      </c>
      <c r="H24" s="228" t="s">
        <v>89</v>
      </c>
      <c r="I24" s="228" t="s">
        <v>90</v>
      </c>
      <c r="J24" s="228" t="s">
        <v>224</v>
      </c>
      <c r="K24" s="228" t="s">
        <v>225</v>
      </c>
      <c r="L24" s="229">
        <v>120000000</v>
      </c>
      <c r="M24" s="230">
        <f t="shared" ref="M24:M26" si="2">L24/100*70</f>
        <v>84000000</v>
      </c>
      <c r="N24" s="306" t="s">
        <v>226</v>
      </c>
      <c r="O24" s="306" t="s">
        <v>227</v>
      </c>
      <c r="P24" s="231" t="s">
        <v>103</v>
      </c>
      <c r="Q24" s="225" t="s">
        <v>103</v>
      </c>
      <c r="R24" s="225" t="s">
        <v>103</v>
      </c>
      <c r="S24" s="226" t="s">
        <v>103</v>
      </c>
      <c r="T24" s="227" t="s">
        <v>111</v>
      </c>
      <c r="U24" s="227" t="s">
        <v>103</v>
      </c>
      <c r="V24" s="227" t="s">
        <v>103</v>
      </c>
      <c r="W24" s="227" t="s">
        <v>103</v>
      </c>
      <c r="X24" s="227" t="s">
        <v>228</v>
      </c>
      <c r="Y24" s="223" t="s">
        <v>229</v>
      </c>
      <c r="Z24" s="226" t="s">
        <v>111</v>
      </c>
    </row>
    <row r="25" spans="1:26" ht="22.2" thickBot="1">
      <c r="A25" s="103">
        <v>1</v>
      </c>
      <c r="B25" s="223" t="s">
        <v>230</v>
      </c>
      <c r="C25" s="224" t="s">
        <v>231</v>
      </c>
      <c r="D25" s="224">
        <v>70987254</v>
      </c>
      <c r="E25" s="279" t="s">
        <v>232</v>
      </c>
      <c r="F25" s="232">
        <v>600053059</v>
      </c>
      <c r="G25" s="228" t="s">
        <v>233</v>
      </c>
      <c r="H25" s="228" t="s">
        <v>89</v>
      </c>
      <c r="I25" s="228" t="s">
        <v>90</v>
      </c>
      <c r="J25" s="228" t="s">
        <v>234</v>
      </c>
      <c r="K25" s="227"/>
      <c r="L25" s="229">
        <v>2000000</v>
      </c>
      <c r="M25" s="230">
        <f t="shared" si="2"/>
        <v>1400000</v>
      </c>
      <c r="N25" s="231"/>
      <c r="O25" s="226"/>
      <c r="P25" s="231"/>
      <c r="Q25" s="225"/>
      <c r="R25" s="225"/>
      <c r="S25" s="226"/>
      <c r="T25" s="227"/>
      <c r="U25" s="227"/>
      <c r="V25" s="227"/>
      <c r="W25" s="227"/>
      <c r="X25" s="227"/>
      <c r="Y25" s="231"/>
      <c r="Z25" s="226"/>
    </row>
    <row r="26" spans="1:26" ht="205.8" thickBot="1">
      <c r="A26" s="233">
        <v>1</v>
      </c>
      <c r="B26" s="234" t="s">
        <v>241</v>
      </c>
      <c r="C26" s="235" t="s">
        <v>242</v>
      </c>
      <c r="D26" s="235"/>
      <c r="E26" s="307"/>
      <c r="F26" s="236"/>
      <c r="G26" s="237" t="s">
        <v>243</v>
      </c>
      <c r="H26" s="237" t="s">
        <v>89</v>
      </c>
      <c r="I26" s="237" t="s">
        <v>90</v>
      </c>
      <c r="J26" s="237" t="s">
        <v>238</v>
      </c>
      <c r="K26" s="237" t="s">
        <v>244</v>
      </c>
      <c r="L26" s="238">
        <v>800000000</v>
      </c>
      <c r="M26" s="239">
        <f t="shared" si="2"/>
        <v>560000000</v>
      </c>
      <c r="N26" s="308">
        <v>2023</v>
      </c>
      <c r="O26" s="242">
        <v>2027</v>
      </c>
      <c r="P26" s="308"/>
      <c r="Q26" s="309"/>
      <c r="R26" s="309"/>
      <c r="S26" s="242"/>
      <c r="T26" s="278"/>
      <c r="U26" s="278"/>
      <c r="V26" s="278"/>
      <c r="W26" s="278"/>
      <c r="X26" s="278"/>
      <c r="Y26" s="234" t="s">
        <v>245</v>
      </c>
      <c r="Z26" s="242" t="s">
        <v>111</v>
      </c>
    </row>
    <row r="27" spans="1:26" ht="33.6" customHeight="1" thickBot="1">
      <c r="A27" s="327">
        <v>1</v>
      </c>
      <c r="B27" s="328" t="s">
        <v>241</v>
      </c>
      <c r="C27" s="194" t="s">
        <v>979</v>
      </c>
      <c r="D27" s="174"/>
      <c r="E27" s="174"/>
      <c r="F27" s="155"/>
      <c r="G27" s="159" t="s">
        <v>980</v>
      </c>
      <c r="H27" s="171" t="s">
        <v>89</v>
      </c>
      <c r="I27" s="171" t="s">
        <v>248</v>
      </c>
      <c r="J27" s="171" t="s">
        <v>249</v>
      </c>
      <c r="K27" s="202" t="s">
        <v>981</v>
      </c>
      <c r="L27" s="172">
        <v>336000000</v>
      </c>
      <c r="M27" s="146">
        <f>L27/100*70</f>
        <v>235200000</v>
      </c>
      <c r="N27" s="218">
        <v>2025</v>
      </c>
      <c r="O27" s="219">
        <v>2027</v>
      </c>
      <c r="P27" s="316" t="s">
        <v>115</v>
      </c>
      <c r="Q27" s="329" t="s">
        <v>115</v>
      </c>
      <c r="R27" s="329" t="s">
        <v>115</v>
      </c>
      <c r="S27" s="330" t="s">
        <v>115</v>
      </c>
      <c r="T27" s="198"/>
      <c r="U27" s="198" t="s">
        <v>115</v>
      </c>
      <c r="V27" s="198" t="s">
        <v>115</v>
      </c>
      <c r="W27" s="198" t="s">
        <v>115</v>
      </c>
      <c r="X27" s="198" t="s">
        <v>115</v>
      </c>
      <c r="Y27" s="185" t="s">
        <v>982</v>
      </c>
      <c r="Z27" s="219" t="s">
        <v>111</v>
      </c>
    </row>
    <row r="28" spans="1:26" s="636" customFormat="1" ht="48.6" customHeight="1" thickBot="1">
      <c r="A28" s="331">
        <v>2</v>
      </c>
      <c r="B28" s="332" t="s">
        <v>250</v>
      </c>
      <c r="C28" s="339" t="s">
        <v>246</v>
      </c>
      <c r="D28" s="167">
        <v>71004513</v>
      </c>
      <c r="E28" s="340" t="s">
        <v>247</v>
      </c>
      <c r="F28" s="168">
        <v>600042961</v>
      </c>
      <c r="G28" s="144" t="s">
        <v>251</v>
      </c>
      <c r="H28" s="177" t="s">
        <v>89</v>
      </c>
      <c r="I28" s="177" t="s">
        <v>248</v>
      </c>
      <c r="J28" s="177" t="s">
        <v>249</v>
      </c>
      <c r="K28" s="341" t="s">
        <v>983</v>
      </c>
      <c r="L28" s="149">
        <v>50000000</v>
      </c>
      <c r="M28" s="146">
        <f>L28/100*70</f>
        <v>35000000</v>
      </c>
      <c r="N28" s="212">
        <v>2024</v>
      </c>
      <c r="O28" s="214">
        <v>2025</v>
      </c>
      <c r="P28" s="316" t="s">
        <v>115</v>
      </c>
      <c r="Q28" s="329" t="s">
        <v>115</v>
      </c>
      <c r="R28" s="329" t="s">
        <v>115</v>
      </c>
      <c r="S28" s="330" t="s">
        <v>115</v>
      </c>
      <c r="T28" s="198"/>
      <c r="U28" s="198" t="s">
        <v>115</v>
      </c>
      <c r="V28" s="198" t="s">
        <v>115</v>
      </c>
      <c r="W28" s="198" t="s">
        <v>115</v>
      </c>
      <c r="X28" s="198" t="s">
        <v>115</v>
      </c>
      <c r="Y28" s="342" t="s">
        <v>984</v>
      </c>
      <c r="Z28" s="214" t="s">
        <v>111</v>
      </c>
    </row>
    <row r="29" spans="1:26" s="652" customFormat="1" ht="142.19999999999999" customHeight="1">
      <c r="A29" s="744">
        <v>1</v>
      </c>
      <c r="B29" s="52" t="s">
        <v>254</v>
      </c>
      <c r="C29" s="61" t="s">
        <v>255</v>
      </c>
      <c r="D29" s="63">
        <v>75031710</v>
      </c>
      <c r="E29" s="63">
        <v>241831</v>
      </c>
      <c r="F29" s="66">
        <v>600053342</v>
      </c>
      <c r="G29" s="76" t="s">
        <v>256</v>
      </c>
      <c r="H29" s="76" t="s">
        <v>89</v>
      </c>
      <c r="I29" s="76" t="s">
        <v>90</v>
      </c>
      <c r="J29" s="76" t="s">
        <v>257</v>
      </c>
      <c r="K29" s="76" t="s">
        <v>258</v>
      </c>
      <c r="L29" s="145">
        <v>32000000</v>
      </c>
      <c r="M29" s="146">
        <v>24500000</v>
      </c>
      <c r="N29" s="154" t="s">
        <v>272</v>
      </c>
      <c r="O29" s="155" t="s">
        <v>1039</v>
      </c>
      <c r="P29" s="154" t="s">
        <v>115</v>
      </c>
      <c r="Q29" s="174" t="s">
        <v>115</v>
      </c>
      <c r="R29" s="174" t="s">
        <v>115</v>
      </c>
      <c r="S29" s="155" t="s">
        <v>115</v>
      </c>
      <c r="T29" s="171"/>
      <c r="U29" s="171"/>
      <c r="V29" s="171"/>
      <c r="W29" s="171"/>
      <c r="X29" s="171" t="s">
        <v>115</v>
      </c>
      <c r="Y29" s="154" t="s">
        <v>1040</v>
      </c>
      <c r="Z29" s="155" t="s">
        <v>98</v>
      </c>
    </row>
    <row r="30" spans="1:26" s="652" customFormat="1" ht="28.2" customHeight="1">
      <c r="A30" s="750">
        <v>2</v>
      </c>
      <c r="B30" s="54" t="s">
        <v>254</v>
      </c>
      <c r="C30" s="62" t="s">
        <v>255</v>
      </c>
      <c r="D30" s="59">
        <v>75031710</v>
      </c>
      <c r="E30" s="59">
        <v>241831</v>
      </c>
      <c r="F30" s="71">
        <v>600053342</v>
      </c>
      <c r="G30" s="83" t="s">
        <v>261</v>
      </c>
      <c r="H30" s="83" t="s">
        <v>89</v>
      </c>
      <c r="I30" s="83" t="s">
        <v>90</v>
      </c>
      <c r="J30" s="83" t="s">
        <v>257</v>
      </c>
      <c r="K30" s="83" t="s">
        <v>262</v>
      </c>
      <c r="L30" s="84">
        <v>2500000</v>
      </c>
      <c r="M30" s="87">
        <f t="shared" ref="M30:M38" si="3">L30/100*70</f>
        <v>1750000</v>
      </c>
      <c r="N30" s="90">
        <v>44743</v>
      </c>
      <c r="O30" s="91">
        <v>45566</v>
      </c>
      <c r="P30" s="58"/>
      <c r="Q30" s="59"/>
      <c r="R30" s="59"/>
      <c r="S30" s="71"/>
      <c r="T30" s="83"/>
      <c r="U30" s="83"/>
      <c r="V30" s="83"/>
      <c r="W30" s="74" t="s">
        <v>259</v>
      </c>
      <c r="X30" s="83"/>
      <c r="Y30" s="54" t="s">
        <v>260</v>
      </c>
      <c r="Z30" s="105" t="s">
        <v>98</v>
      </c>
    </row>
    <row r="31" spans="1:26" s="652" customFormat="1" ht="31.8" customHeight="1">
      <c r="A31" s="750">
        <v>3</v>
      </c>
      <c r="B31" s="54" t="s">
        <v>254</v>
      </c>
      <c r="C31" s="62" t="s">
        <v>255</v>
      </c>
      <c r="D31" s="59">
        <v>75031710</v>
      </c>
      <c r="E31" s="59">
        <v>241831</v>
      </c>
      <c r="F31" s="71">
        <v>600053342</v>
      </c>
      <c r="G31" s="83" t="s">
        <v>263</v>
      </c>
      <c r="H31" s="83" t="s">
        <v>89</v>
      </c>
      <c r="I31" s="83" t="s">
        <v>90</v>
      </c>
      <c r="J31" s="83" t="s">
        <v>257</v>
      </c>
      <c r="K31" s="83" t="s">
        <v>264</v>
      </c>
      <c r="L31" s="172">
        <v>140000000</v>
      </c>
      <c r="M31" s="173">
        <v>90000000</v>
      </c>
      <c r="N31" s="218" t="s">
        <v>1041</v>
      </c>
      <c r="O31" s="219" t="s">
        <v>1042</v>
      </c>
      <c r="P31" s="218"/>
      <c r="Q31" s="200"/>
      <c r="R31" s="200"/>
      <c r="S31" s="219"/>
      <c r="T31" s="201"/>
      <c r="U31" s="201"/>
      <c r="V31" s="201" t="s">
        <v>115</v>
      </c>
      <c r="W31" s="201"/>
      <c r="X31" s="201"/>
      <c r="Y31" s="218" t="s">
        <v>1043</v>
      </c>
      <c r="Z31" s="219" t="s">
        <v>265</v>
      </c>
    </row>
    <row r="32" spans="1:26" s="3" customFormat="1" ht="19.2" customHeight="1" thickBot="1">
      <c r="A32" s="481">
        <v>4</v>
      </c>
      <c r="B32" s="297" t="s">
        <v>254</v>
      </c>
      <c r="C32" s="269" t="s">
        <v>255</v>
      </c>
      <c r="D32" s="303">
        <v>75031710</v>
      </c>
      <c r="E32" s="303">
        <v>241831</v>
      </c>
      <c r="F32" s="302">
        <v>600053342</v>
      </c>
      <c r="G32" s="299" t="s">
        <v>266</v>
      </c>
      <c r="H32" s="299" t="s">
        <v>89</v>
      </c>
      <c r="I32" s="299" t="s">
        <v>90</v>
      </c>
      <c r="J32" s="299" t="s">
        <v>257</v>
      </c>
      <c r="K32" s="299" t="s">
        <v>267</v>
      </c>
      <c r="L32" s="300">
        <v>7700000</v>
      </c>
      <c r="M32" s="301">
        <f t="shared" si="3"/>
        <v>5390000</v>
      </c>
      <c r="N32" s="506">
        <v>45231</v>
      </c>
      <c r="O32" s="507">
        <v>45566</v>
      </c>
      <c r="P32" s="273"/>
      <c r="Q32" s="303"/>
      <c r="R32" s="303"/>
      <c r="S32" s="302"/>
      <c r="T32" s="299"/>
      <c r="U32" s="299"/>
      <c r="V32" s="299"/>
      <c r="W32" s="299"/>
      <c r="X32" s="299"/>
      <c r="Y32" s="297" t="s">
        <v>268</v>
      </c>
      <c r="Z32" s="302" t="s">
        <v>111</v>
      </c>
    </row>
    <row r="33" spans="1:26" s="3" customFormat="1" ht="42.6" thickBot="1">
      <c r="A33" s="103">
        <v>1</v>
      </c>
      <c r="B33" s="223" t="s">
        <v>280</v>
      </c>
      <c r="C33" s="223" t="s">
        <v>280</v>
      </c>
      <c r="D33" s="225"/>
      <c r="E33" s="225"/>
      <c r="F33" s="226"/>
      <c r="G33" s="223" t="s">
        <v>281</v>
      </c>
      <c r="H33" s="227" t="s">
        <v>62</v>
      </c>
      <c r="I33" s="227" t="s">
        <v>90</v>
      </c>
      <c r="J33" s="227" t="s">
        <v>282</v>
      </c>
      <c r="K33" s="227" t="s">
        <v>278</v>
      </c>
      <c r="L33" s="229">
        <v>950000000</v>
      </c>
      <c r="M33" s="230">
        <f t="shared" si="3"/>
        <v>665000000</v>
      </c>
      <c r="N33" s="231">
        <v>2023</v>
      </c>
      <c r="O33" s="226">
        <v>2027</v>
      </c>
      <c r="P33" s="231" t="s">
        <v>115</v>
      </c>
      <c r="Q33" s="225" t="s">
        <v>115</v>
      </c>
      <c r="R33" s="225" t="s">
        <v>115</v>
      </c>
      <c r="S33" s="226" t="s">
        <v>115</v>
      </c>
      <c r="T33" s="227"/>
      <c r="U33" s="227" t="s">
        <v>115</v>
      </c>
      <c r="V33" s="227" t="s">
        <v>115</v>
      </c>
      <c r="W33" s="227" t="s">
        <v>115</v>
      </c>
      <c r="X33" s="227" t="s">
        <v>115</v>
      </c>
      <c r="Y33" s="231" t="s">
        <v>139</v>
      </c>
      <c r="Z33" s="226" t="s">
        <v>111</v>
      </c>
    </row>
    <row r="34" spans="1:26" ht="236.4" thickBot="1">
      <c r="A34" s="890">
        <v>1</v>
      </c>
      <c r="B34" s="53" t="s">
        <v>292</v>
      </c>
      <c r="C34" s="97" t="s">
        <v>293</v>
      </c>
      <c r="D34" s="97">
        <v>71006656</v>
      </c>
      <c r="E34" s="97">
        <v>241652</v>
      </c>
      <c r="F34" s="82">
        <v>600053431</v>
      </c>
      <c r="G34" s="79" t="s">
        <v>294</v>
      </c>
      <c r="H34" s="86" t="s">
        <v>295</v>
      </c>
      <c r="I34" s="86" t="s">
        <v>90</v>
      </c>
      <c r="J34" s="86" t="s">
        <v>296</v>
      </c>
      <c r="K34" s="86" t="s">
        <v>294</v>
      </c>
      <c r="L34" s="80">
        <v>5000000</v>
      </c>
      <c r="M34" s="81">
        <f t="shared" si="3"/>
        <v>3500000</v>
      </c>
      <c r="N34" s="82">
        <v>2023</v>
      </c>
      <c r="O34" s="82">
        <v>2024</v>
      </c>
      <c r="P34" s="85" t="s">
        <v>259</v>
      </c>
      <c r="Q34" s="97" t="s">
        <v>259</v>
      </c>
      <c r="R34" s="97" t="s">
        <v>259</v>
      </c>
      <c r="S34" s="82" t="s">
        <v>259</v>
      </c>
      <c r="T34" s="86"/>
      <c r="U34" s="86"/>
      <c r="V34" s="86" t="s">
        <v>259</v>
      </c>
      <c r="W34" s="86" t="s">
        <v>259</v>
      </c>
      <c r="X34" s="86"/>
      <c r="Y34" s="53" t="s">
        <v>297</v>
      </c>
      <c r="Z34" s="82" t="s">
        <v>98</v>
      </c>
    </row>
    <row r="35" spans="1:26" ht="72.599999999999994">
      <c r="A35" s="744">
        <v>1</v>
      </c>
      <c r="B35" s="126" t="s">
        <v>298</v>
      </c>
      <c r="C35" s="63" t="s">
        <v>299</v>
      </c>
      <c r="D35" s="63">
        <v>8907960</v>
      </c>
      <c r="E35" s="127">
        <v>181114208</v>
      </c>
      <c r="F35" s="128">
        <v>691014329</v>
      </c>
      <c r="G35" s="632" t="s">
        <v>300</v>
      </c>
      <c r="H35" s="76" t="s">
        <v>62</v>
      </c>
      <c r="I35" s="76" t="s">
        <v>90</v>
      </c>
      <c r="J35" s="76" t="s">
        <v>301</v>
      </c>
      <c r="K35" s="197" t="s">
        <v>1044</v>
      </c>
      <c r="L35" s="145">
        <v>140000000</v>
      </c>
      <c r="M35" s="146">
        <f>L35/100*70</f>
        <v>98000000</v>
      </c>
      <c r="N35" s="154">
        <v>2024</v>
      </c>
      <c r="O35" s="155">
        <v>2025</v>
      </c>
      <c r="P35" s="154" t="s">
        <v>115</v>
      </c>
      <c r="Q35" s="174" t="s">
        <v>115</v>
      </c>
      <c r="R35" s="174" t="s">
        <v>115</v>
      </c>
      <c r="S35" s="155" t="s">
        <v>115</v>
      </c>
      <c r="T35" s="171"/>
      <c r="U35" s="171"/>
      <c r="V35" s="171"/>
      <c r="W35" s="171"/>
      <c r="X35" s="171" t="s">
        <v>115</v>
      </c>
      <c r="Y35" s="154" t="s">
        <v>139</v>
      </c>
      <c r="Z35" s="155" t="s">
        <v>111</v>
      </c>
    </row>
    <row r="36" spans="1:26" ht="72.599999999999994">
      <c r="A36" s="750">
        <v>2</v>
      </c>
      <c r="B36" s="129" t="s">
        <v>298</v>
      </c>
      <c r="C36" s="59" t="s">
        <v>299</v>
      </c>
      <c r="D36" s="59">
        <v>8907960</v>
      </c>
      <c r="E36" s="130">
        <v>181114208</v>
      </c>
      <c r="F36" s="131">
        <v>691014329</v>
      </c>
      <c r="G36" s="106" t="s">
        <v>302</v>
      </c>
      <c r="H36" s="83" t="s">
        <v>62</v>
      </c>
      <c r="I36" s="83" t="s">
        <v>90</v>
      </c>
      <c r="J36" s="83" t="s">
        <v>301</v>
      </c>
      <c r="K36" s="83" t="s">
        <v>303</v>
      </c>
      <c r="L36" s="84">
        <v>8000000</v>
      </c>
      <c r="M36" s="87">
        <f t="shared" si="3"/>
        <v>5600000</v>
      </c>
      <c r="N36" s="58">
        <v>2023</v>
      </c>
      <c r="O36" s="71">
        <v>2025</v>
      </c>
      <c r="P36" s="58"/>
      <c r="Q36" s="59"/>
      <c r="R36" s="59"/>
      <c r="S36" s="71"/>
      <c r="T36" s="83"/>
      <c r="U36" s="83"/>
      <c r="V36" s="83"/>
      <c r="W36" s="83"/>
      <c r="X36" s="83"/>
      <c r="Y36" s="58"/>
      <c r="Z36" s="71"/>
    </row>
    <row r="37" spans="1:26" s="2" customFormat="1" ht="73.2" thickBot="1">
      <c r="A37" s="481">
        <v>3</v>
      </c>
      <c r="B37" s="508" t="s">
        <v>298</v>
      </c>
      <c r="C37" s="303" t="s">
        <v>299</v>
      </c>
      <c r="D37" s="303">
        <v>8907960</v>
      </c>
      <c r="E37" s="509">
        <v>181114208</v>
      </c>
      <c r="F37" s="510">
        <v>691014329</v>
      </c>
      <c r="G37" s="299" t="s">
        <v>304</v>
      </c>
      <c r="H37" s="299" t="s">
        <v>62</v>
      </c>
      <c r="I37" s="299" t="s">
        <v>90</v>
      </c>
      <c r="J37" s="299" t="s">
        <v>301</v>
      </c>
      <c r="K37" s="299" t="s">
        <v>305</v>
      </c>
      <c r="L37" s="172">
        <v>3000000</v>
      </c>
      <c r="M37" s="173">
        <f>L37/100*70</f>
        <v>2100000</v>
      </c>
      <c r="N37" s="218">
        <v>2024</v>
      </c>
      <c r="O37" s="219">
        <v>2025</v>
      </c>
      <c r="P37" s="218" t="s">
        <v>115</v>
      </c>
      <c r="Q37" s="200" t="s">
        <v>115</v>
      </c>
      <c r="R37" s="200" t="s">
        <v>115</v>
      </c>
      <c r="S37" s="219" t="s">
        <v>115</v>
      </c>
      <c r="T37" s="201"/>
      <c r="U37" s="201"/>
      <c r="V37" s="201"/>
      <c r="W37" s="201"/>
      <c r="X37" s="201" t="s">
        <v>115</v>
      </c>
      <c r="Y37" s="218"/>
      <c r="Z37" s="219"/>
    </row>
    <row r="38" spans="1:26" s="2" customFormat="1" ht="21.6">
      <c r="A38" s="744">
        <v>1</v>
      </c>
      <c r="B38" s="107" t="s">
        <v>306</v>
      </c>
      <c r="C38" s="108" t="s">
        <v>307</v>
      </c>
      <c r="D38" s="108">
        <v>47003057</v>
      </c>
      <c r="E38" s="108">
        <v>241181</v>
      </c>
      <c r="F38" s="109">
        <v>600053083</v>
      </c>
      <c r="G38" s="89" t="s">
        <v>308</v>
      </c>
      <c r="H38" s="76" t="s">
        <v>62</v>
      </c>
      <c r="I38" s="76" t="s">
        <v>90</v>
      </c>
      <c r="J38" s="76" t="s">
        <v>1130</v>
      </c>
      <c r="K38" s="76" t="s">
        <v>278</v>
      </c>
      <c r="L38" s="77">
        <v>300000</v>
      </c>
      <c r="M38" s="78">
        <f t="shared" si="3"/>
        <v>210000</v>
      </c>
      <c r="N38" s="55"/>
      <c r="O38" s="66"/>
      <c r="P38" s="110"/>
      <c r="Q38" s="68"/>
      <c r="R38" s="68" t="s">
        <v>115</v>
      </c>
      <c r="S38" s="69"/>
      <c r="T38" s="76"/>
      <c r="U38" s="76"/>
      <c r="V38" s="76"/>
      <c r="W38" s="76"/>
      <c r="X38" s="76"/>
      <c r="Y38" s="52" t="s">
        <v>153</v>
      </c>
      <c r="Z38" s="66"/>
    </row>
    <row r="39" spans="1:26" ht="21.6">
      <c r="A39" s="750">
        <v>2</v>
      </c>
      <c r="B39" s="705" t="s">
        <v>306</v>
      </c>
      <c r="C39" s="706" t="s">
        <v>307</v>
      </c>
      <c r="D39" s="707">
        <v>47003057</v>
      </c>
      <c r="E39" s="707">
        <v>241181</v>
      </c>
      <c r="F39" s="708">
        <v>600053083</v>
      </c>
      <c r="G39" s="709" t="s">
        <v>309</v>
      </c>
      <c r="H39" s="83" t="s">
        <v>62</v>
      </c>
      <c r="I39" s="83" t="s">
        <v>90</v>
      </c>
      <c r="J39" s="83" t="s">
        <v>1130</v>
      </c>
      <c r="K39" s="83" t="s">
        <v>310</v>
      </c>
      <c r="L39" s="84">
        <v>670000</v>
      </c>
      <c r="M39" s="87">
        <f>L39/100*70</f>
        <v>469000</v>
      </c>
      <c r="N39" s="58"/>
      <c r="O39" s="71"/>
      <c r="P39" s="710" t="s">
        <v>115</v>
      </c>
      <c r="Q39" s="711"/>
      <c r="R39" s="711"/>
      <c r="S39" s="712" t="s">
        <v>115</v>
      </c>
      <c r="T39" s="83"/>
      <c r="U39" s="83"/>
      <c r="V39" s="83"/>
      <c r="W39" s="83"/>
      <c r="X39" s="83"/>
      <c r="Y39" s="54" t="s">
        <v>153</v>
      </c>
      <c r="Z39" s="71"/>
    </row>
    <row r="40" spans="1:26" ht="22.2" thickBot="1">
      <c r="A40" s="198">
        <v>3</v>
      </c>
      <c r="B40" s="713" t="s">
        <v>306</v>
      </c>
      <c r="C40" s="335" t="s">
        <v>307</v>
      </c>
      <c r="D40" s="701">
        <v>47003057</v>
      </c>
      <c r="E40" s="701">
        <v>241181</v>
      </c>
      <c r="F40" s="183">
        <v>600053083</v>
      </c>
      <c r="G40" s="184" t="s">
        <v>233</v>
      </c>
      <c r="H40" s="179" t="s">
        <v>62</v>
      </c>
      <c r="I40" s="179" t="s">
        <v>90</v>
      </c>
      <c r="J40" s="179" t="s">
        <v>1130</v>
      </c>
      <c r="K40" s="209"/>
      <c r="L40" s="172">
        <v>800000</v>
      </c>
      <c r="M40" s="173">
        <f>L40/100*70</f>
        <v>560000</v>
      </c>
      <c r="N40" s="218">
        <v>2024</v>
      </c>
      <c r="O40" s="219">
        <v>2025</v>
      </c>
      <c r="P40" s="714" t="s">
        <v>115</v>
      </c>
      <c r="Q40" s="715" t="s">
        <v>115</v>
      </c>
      <c r="R40" s="715" t="s">
        <v>115</v>
      </c>
      <c r="S40" s="716"/>
      <c r="T40" s="201"/>
      <c r="U40" s="201"/>
      <c r="V40" s="201" t="s">
        <v>115</v>
      </c>
      <c r="W40" s="201" t="s">
        <v>115</v>
      </c>
      <c r="X40" s="201"/>
      <c r="Y40" s="713" t="s">
        <v>1155</v>
      </c>
      <c r="Z40" s="219" t="s">
        <v>111</v>
      </c>
    </row>
    <row r="41" spans="1:26" ht="71.400000000000006">
      <c r="A41" s="113">
        <v>1</v>
      </c>
      <c r="B41" s="56" t="s">
        <v>333</v>
      </c>
      <c r="C41" s="64" t="s">
        <v>312</v>
      </c>
      <c r="D41" s="111">
        <v>70844747</v>
      </c>
      <c r="E41" s="112" t="s">
        <v>334</v>
      </c>
      <c r="F41" s="111">
        <v>600053296</v>
      </c>
      <c r="G41" s="72" t="s">
        <v>335</v>
      </c>
      <c r="H41" s="113" t="s">
        <v>62</v>
      </c>
      <c r="I41" s="113" t="s">
        <v>90</v>
      </c>
      <c r="J41" s="113" t="s">
        <v>314</v>
      </c>
      <c r="K41" s="72" t="s">
        <v>336</v>
      </c>
      <c r="L41" s="114">
        <v>50000000</v>
      </c>
      <c r="M41" s="115">
        <v>50000000</v>
      </c>
      <c r="N41" s="116">
        <v>2023</v>
      </c>
      <c r="O41" s="117">
        <v>2027</v>
      </c>
      <c r="P41" s="116" t="s">
        <v>111</v>
      </c>
      <c r="Q41" s="112" t="s">
        <v>103</v>
      </c>
      <c r="R41" s="112" t="s">
        <v>111</v>
      </c>
      <c r="S41" s="117" t="s">
        <v>111</v>
      </c>
      <c r="T41" s="113" t="s">
        <v>115</v>
      </c>
      <c r="U41" s="113" t="s">
        <v>115</v>
      </c>
      <c r="V41" s="113" t="s">
        <v>103</v>
      </c>
      <c r="W41" s="113" t="s">
        <v>103</v>
      </c>
      <c r="X41" s="113" t="s">
        <v>103</v>
      </c>
      <c r="Y41" s="116" t="s">
        <v>337</v>
      </c>
      <c r="Z41" s="117" t="s">
        <v>111</v>
      </c>
    </row>
    <row r="42" spans="1:26" s="2" customFormat="1" ht="71.400000000000006">
      <c r="A42" s="123">
        <v>2</v>
      </c>
      <c r="B42" s="57" t="s">
        <v>333</v>
      </c>
      <c r="C42" s="65" t="s">
        <v>312</v>
      </c>
      <c r="D42" s="132">
        <v>70844747</v>
      </c>
      <c r="E42" s="122" t="s">
        <v>334</v>
      </c>
      <c r="F42" s="132">
        <v>600053296</v>
      </c>
      <c r="G42" s="73" t="s">
        <v>338</v>
      </c>
      <c r="H42" s="123" t="s">
        <v>62</v>
      </c>
      <c r="I42" s="123" t="s">
        <v>90</v>
      </c>
      <c r="J42" s="123" t="s">
        <v>314</v>
      </c>
      <c r="K42" s="73" t="s">
        <v>339</v>
      </c>
      <c r="L42" s="118">
        <v>500000</v>
      </c>
      <c r="M42" s="119">
        <v>500000</v>
      </c>
      <c r="N42" s="120">
        <v>2023</v>
      </c>
      <c r="O42" s="121">
        <v>2027</v>
      </c>
      <c r="P42" s="120" t="s">
        <v>103</v>
      </c>
      <c r="Q42" s="122" t="s">
        <v>111</v>
      </c>
      <c r="R42" s="122" t="s">
        <v>111</v>
      </c>
      <c r="S42" s="121" t="s">
        <v>103</v>
      </c>
      <c r="T42" s="123" t="s">
        <v>115</v>
      </c>
      <c r="U42" s="123" t="s">
        <v>115</v>
      </c>
      <c r="V42" s="123" t="s">
        <v>111</v>
      </c>
      <c r="W42" s="123" t="s">
        <v>111</v>
      </c>
      <c r="X42" s="123" t="s">
        <v>111</v>
      </c>
      <c r="Y42" s="57" t="s">
        <v>340</v>
      </c>
      <c r="Z42" s="121" t="s">
        <v>111</v>
      </c>
    </row>
    <row r="43" spans="1:26" ht="43.95" customHeight="1">
      <c r="A43" s="123">
        <v>3</v>
      </c>
      <c r="B43" s="57" t="s">
        <v>333</v>
      </c>
      <c r="C43" s="65" t="s">
        <v>312</v>
      </c>
      <c r="D43" s="132">
        <v>70844747</v>
      </c>
      <c r="E43" s="122" t="s">
        <v>334</v>
      </c>
      <c r="F43" s="132">
        <v>600053296</v>
      </c>
      <c r="G43" s="123" t="s">
        <v>341</v>
      </c>
      <c r="H43" s="123" t="s">
        <v>62</v>
      </c>
      <c r="I43" s="123" t="s">
        <v>90</v>
      </c>
      <c r="J43" s="123" t="s">
        <v>314</v>
      </c>
      <c r="K43" s="73" t="s">
        <v>342</v>
      </c>
      <c r="L43" s="118">
        <v>200000</v>
      </c>
      <c r="M43" s="119">
        <v>200000</v>
      </c>
      <c r="N43" s="120">
        <v>2025</v>
      </c>
      <c r="O43" s="121">
        <v>2027</v>
      </c>
      <c r="P43" s="120" t="s">
        <v>111</v>
      </c>
      <c r="Q43" s="122" t="s">
        <v>111</v>
      </c>
      <c r="R43" s="122" t="s">
        <v>111</v>
      </c>
      <c r="S43" s="121" t="s">
        <v>111</v>
      </c>
      <c r="T43" s="123" t="s">
        <v>115</v>
      </c>
      <c r="U43" s="123" t="s">
        <v>115</v>
      </c>
      <c r="V43" s="123" t="s">
        <v>111</v>
      </c>
      <c r="W43" s="123" t="s">
        <v>111</v>
      </c>
      <c r="X43" s="123" t="s">
        <v>111</v>
      </c>
      <c r="Y43" s="120" t="s">
        <v>337</v>
      </c>
      <c r="Z43" s="121" t="s">
        <v>111</v>
      </c>
    </row>
    <row r="44" spans="1:26" s="636" customFormat="1" ht="43.95" customHeight="1">
      <c r="A44" s="123">
        <v>4</v>
      </c>
      <c r="B44" s="57" t="s">
        <v>333</v>
      </c>
      <c r="C44" s="65" t="s">
        <v>312</v>
      </c>
      <c r="D44" s="132">
        <v>70844747</v>
      </c>
      <c r="E44" s="122" t="s">
        <v>334</v>
      </c>
      <c r="F44" s="132">
        <v>600053296</v>
      </c>
      <c r="G44" s="73" t="s">
        <v>343</v>
      </c>
      <c r="H44" s="123" t="s">
        <v>62</v>
      </c>
      <c r="I44" s="123" t="s">
        <v>90</v>
      </c>
      <c r="J44" s="123" t="s">
        <v>314</v>
      </c>
      <c r="K44" s="73" t="s">
        <v>321</v>
      </c>
      <c r="L44" s="118">
        <v>3000000</v>
      </c>
      <c r="M44" s="119">
        <v>3000000</v>
      </c>
      <c r="N44" s="120">
        <v>2023</v>
      </c>
      <c r="O44" s="121">
        <v>2027</v>
      </c>
      <c r="P44" s="120" t="s">
        <v>111</v>
      </c>
      <c r="Q44" s="122" t="s">
        <v>111</v>
      </c>
      <c r="R44" s="122" t="s">
        <v>111</v>
      </c>
      <c r="S44" s="121" t="s">
        <v>111</v>
      </c>
      <c r="T44" s="123" t="s">
        <v>115</v>
      </c>
      <c r="U44" s="123" t="s">
        <v>115</v>
      </c>
      <c r="V44" s="123" t="s">
        <v>111</v>
      </c>
      <c r="W44" s="123" t="s">
        <v>111</v>
      </c>
      <c r="X44" s="123" t="s">
        <v>111</v>
      </c>
      <c r="Y44" s="120" t="s">
        <v>337</v>
      </c>
      <c r="Z44" s="121" t="s">
        <v>111</v>
      </c>
    </row>
    <row r="45" spans="1:26" ht="71.400000000000006">
      <c r="A45" s="123">
        <v>5</v>
      </c>
      <c r="B45" s="57" t="s">
        <v>333</v>
      </c>
      <c r="C45" s="65" t="s">
        <v>312</v>
      </c>
      <c r="D45" s="132">
        <v>70844747</v>
      </c>
      <c r="E45" s="122" t="s">
        <v>334</v>
      </c>
      <c r="F45" s="125">
        <v>600053296</v>
      </c>
      <c r="G45" s="73" t="s">
        <v>344</v>
      </c>
      <c r="H45" s="123" t="s">
        <v>62</v>
      </c>
      <c r="I45" s="123" t="s">
        <v>90</v>
      </c>
      <c r="J45" s="123" t="s">
        <v>314</v>
      </c>
      <c r="K45" s="73" t="s">
        <v>345</v>
      </c>
      <c r="L45" s="118">
        <v>1000000</v>
      </c>
      <c r="M45" s="119">
        <v>1000000</v>
      </c>
      <c r="N45" s="120">
        <v>2023</v>
      </c>
      <c r="O45" s="121">
        <v>2027</v>
      </c>
      <c r="P45" s="120" t="s">
        <v>111</v>
      </c>
      <c r="Q45" s="122" t="s">
        <v>111</v>
      </c>
      <c r="R45" s="122" t="s">
        <v>111</v>
      </c>
      <c r="S45" s="121" t="s">
        <v>111</v>
      </c>
      <c r="T45" s="123" t="s">
        <v>115</v>
      </c>
      <c r="U45" s="123" t="s">
        <v>115</v>
      </c>
      <c r="V45" s="123" t="s">
        <v>111</v>
      </c>
      <c r="W45" s="123" t="s">
        <v>111</v>
      </c>
      <c r="X45" s="123" t="s">
        <v>111</v>
      </c>
      <c r="Y45" s="120" t="s">
        <v>337</v>
      </c>
      <c r="Z45" s="121" t="s">
        <v>111</v>
      </c>
    </row>
    <row r="46" spans="1:26" ht="71.400000000000006">
      <c r="A46" s="123">
        <v>6</v>
      </c>
      <c r="B46" s="57" t="s">
        <v>333</v>
      </c>
      <c r="C46" s="65" t="s">
        <v>312</v>
      </c>
      <c r="D46" s="132">
        <v>70844747</v>
      </c>
      <c r="E46" s="122" t="s">
        <v>334</v>
      </c>
      <c r="F46" s="125">
        <v>600053296</v>
      </c>
      <c r="G46" s="73" t="s">
        <v>346</v>
      </c>
      <c r="H46" s="123" t="s">
        <v>62</v>
      </c>
      <c r="I46" s="123" t="s">
        <v>90</v>
      </c>
      <c r="J46" s="123" t="s">
        <v>314</v>
      </c>
      <c r="K46" s="73" t="s">
        <v>345</v>
      </c>
      <c r="L46" s="118">
        <v>1500000</v>
      </c>
      <c r="M46" s="119">
        <v>1500000</v>
      </c>
      <c r="N46" s="120">
        <v>2023</v>
      </c>
      <c r="O46" s="121">
        <v>2027</v>
      </c>
      <c r="P46" s="120" t="s">
        <v>111</v>
      </c>
      <c r="Q46" s="122" t="s">
        <v>111</v>
      </c>
      <c r="R46" s="122" t="s">
        <v>111</v>
      </c>
      <c r="S46" s="121" t="s">
        <v>111</v>
      </c>
      <c r="T46" s="123" t="s">
        <v>115</v>
      </c>
      <c r="U46" s="123" t="s">
        <v>115</v>
      </c>
      <c r="V46" s="123" t="s">
        <v>111</v>
      </c>
      <c r="W46" s="123" t="s">
        <v>111</v>
      </c>
      <c r="X46" s="123" t="s">
        <v>111</v>
      </c>
      <c r="Y46" s="120" t="s">
        <v>337</v>
      </c>
      <c r="Z46" s="121" t="s">
        <v>111</v>
      </c>
    </row>
    <row r="47" spans="1:26" ht="71.400000000000006">
      <c r="A47" s="123">
        <v>7</v>
      </c>
      <c r="B47" s="57" t="s">
        <v>333</v>
      </c>
      <c r="C47" s="65" t="s">
        <v>312</v>
      </c>
      <c r="D47" s="124">
        <v>70844747</v>
      </c>
      <c r="E47" s="122" t="s">
        <v>334</v>
      </c>
      <c r="F47" s="125">
        <v>600053296</v>
      </c>
      <c r="G47" s="73" t="s">
        <v>347</v>
      </c>
      <c r="H47" s="123" t="s">
        <v>62</v>
      </c>
      <c r="I47" s="123" t="s">
        <v>90</v>
      </c>
      <c r="J47" s="123" t="s">
        <v>314</v>
      </c>
      <c r="K47" s="73" t="s">
        <v>348</v>
      </c>
      <c r="L47" s="118">
        <v>600000</v>
      </c>
      <c r="M47" s="119">
        <v>600000</v>
      </c>
      <c r="N47" s="120">
        <v>2023</v>
      </c>
      <c r="O47" s="121">
        <v>2025</v>
      </c>
      <c r="P47" s="120" t="s">
        <v>111</v>
      </c>
      <c r="Q47" s="122" t="s">
        <v>111</v>
      </c>
      <c r="R47" s="122" t="s">
        <v>111</v>
      </c>
      <c r="S47" s="121" t="s">
        <v>103</v>
      </c>
      <c r="T47" s="123" t="s">
        <v>115</v>
      </c>
      <c r="U47" s="123" t="s">
        <v>115</v>
      </c>
      <c r="V47" s="123" t="s">
        <v>111</v>
      </c>
      <c r="W47" s="123" t="s">
        <v>111</v>
      </c>
      <c r="X47" s="123" t="s">
        <v>111</v>
      </c>
      <c r="Y47" s="120" t="s">
        <v>337</v>
      </c>
      <c r="Z47" s="121" t="s">
        <v>111</v>
      </c>
    </row>
    <row r="48" spans="1:26" ht="71.400000000000006">
      <c r="A48" s="123">
        <v>8</v>
      </c>
      <c r="B48" s="57" t="s">
        <v>333</v>
      </c>
      <c r="C48" s="65" t="s">
        <v>312</v>
      </c>
      <c r="D48" s="124">
        <v>70844747</v>
      </c>
      <c r="E48" s="122" t="s">
        <v>334</v>
      </c>
      <c r="F48" s="125">
        <v>600053296</v>
      </c>
      <c r="G48" s="73" t="s">
        <v>349</v>
      </c>
      <c r="H48" s="123" t="s">
        <v>62</v>
      </c>
      <c r="I48" s="123" t="s">
        <v>90</v>
      </c>
      <c r="J48" s="123" t="s">
        <v>314</v>
      </c>
      <c r="K48" s="73" t="s">
        <v>350</v>
      </c>
      <c r="L48" s="118">
        <v>600000</v>
      </c>
      <c r="M48" s="119">
        <v>600000</v>
      </c>
      <c r="N48" s="120">
        <v>2025</v>
      </c>
      <c r="O48" s="121">
        <v>2026</v>
      </c>
      <c r="P48" s="120" t="s">
        <v>111</v>
      </c>
      <c r="Q48" s="122" t="s">
        <v>111</v>
      </c>
      <c r="R48" s="122" t="s">
        <v>111</v>
      </c>
      <c r="S48" s="121" t="s">
        <v>103</v>
      </c>
      <c r="T48" s="123" t="s">
        <v>115</v>
      </c>
      <c r="U48" s="123" t="s">
        <v>115</v>
      </c>
      <c r="V48" s="123" t="s">
        <v>111</v>
      </c>
      <c r="W48" s="123" t="s">
        <v>111</v>
      </c>
      <c r="X48" s="123" t="s">
        <v>111</v>
      </c>
      <c r="Y48" s="120" t="s">
        <v>337</v>
      </c>
      <c r="Z48" s="121" t="s">
        <v>111</v>
      </c>
    </row>
    <row r="49" spans="1:26" ht="71.400000000000006">
      <c r="A49" s="123">
        <v>9</v>
      </c>
      <c r="B49" s="57" t="s">
        <v>333</v>
      </c>
      <c r="C49" s="65" t="s">
        <v>312</v>
      </c>
      <c r="D49" s="132">
        <v>70844747</v>
      </c>
      <c r="E49" s="122" t="s">
        <v>334</v>
      </c>
      <c r="F49" s="125">
        <v>600053296</v>
      </c>
      <c r="G49" s="73" t="s">
        <v>351</v>
      </c>
      <c r="H49" s="123" t="s">
        <v>62</v>
      </c>
      <c r="I49" s="123" t="s">
        <v>90</v>
      </c>
      <c r="J49" s="123" t="s">
        <v>314</v>
      </c>
      <c r="K49" s="73" t="s">
        <v>352</v>
      </c>
      <c r="L49" s="118">
        <v>6000000</v>
      </c>
      <c r="M49" s="119">
        <v>6000000</v>
      </c>
      <c r="N49" s="120">
        <v>2023</v>
      </c>
      <c r="O49" s="121">
        <v>2027</v>
      </c>
      <c r="P49" s="120" t="s">
        <v>111</v>
      </c>
      <c r="Q49" s="122" t="s">
        <v>111</v>
      </c>
      <c r="R49" s="122" t="s">
        <v>111</v>
      </c>
      <c r="S49" s="121" t="s">
        <v>103</v>
      </c>
      <c r="T49" s="123" t="s">
        <v>115</v>
      </c>
      <c r="U49" s="123" t="s">
        <v>115</v>
      </c>
      <c r="V49" s="123" t="s">
        <v>111</v>
      </c>
      <c r="W49" s="123" t="s">
        <v>103</v>
      </c>
      <c r="X49" s="123" t="s">
        <v>103</v>
      </c>
      <c r="Y49" s="120" t="s">
        <v>337</v>
      </c>
      <c r="Z49" s="121" t="s">
        <v>111</v>
      </c>
    </row>
    <row r="50" spans="1:26" ht="72" thickBot="1">
      <c r="A50" s="139">
        <v>10</v>
      </c>
      <c r="B50" s="99" t="s">
        <v>333</v>
      </c>
      <c r="C50" s="100" t="s">
        <v>312</v>
      </c>
      <c r="D50" s="137">
        <v>70844747</v>
      </c>
      <c r="E50" s="138" t="s">
        <v>334</v>
      </c>
      <c r="F50" s="137">
        <v>600053296</v>
      </c>
      <c r="G50" s="98" t="s">
        <v>353</v>
      </c>
      <c r="H50" s="139" t="s">
        <v>62</v>
      </c>
      <c r="I50" s="139" t="s">
        <v>90</v>
      </c>
      <c r="J50" s="139" t="s">
        <v>314</v>
      </c>
      <c r="K50" s="98" t="s">
        <v>345</v>
      </c>
      <c r="L50" s="133">
        <v>900000</v>
      </c>
      <c r="M50" s="134">
        <v>900000</v>
      </c>
      <c r="N50" s="135">
        <v>2023</v>
      </c>
      <c r="O50" s="136">
        <v>2027</v>
      </c>
      <c r="P50" s="135" t="s">
        <v>111</v>
      </c>
      <c r="Q50" s="138" t="s">
        <v>111</v>
      </c>
      <c r="R50" s="138" t="s">
        <v>111</v>
      </c>
      <c r="S50" s="136" t="s">
        <v>111</v>
      </c>
      <c r="T50" s="139" t="s">
        <v>115</v>
      </c>
      <c r="U50" s="139" t="s">
        <v>115</v>
      </c>
      <c r="V50" s="139" t="s">
        <v>111</v>
      </c>
      <c r="W50" s="139" t="s">
        <v>111</v>
      </c>
      <c r="X50" s="139" t="s">
        <v>111</v>
      </c>
      <c r="Y50" s="135" t="s">
        <v>115</v>
      </c>
      <c r="Z50" s="136" t="s">
        <v>111</v>
      </c>
    </row>
    <row r="51" spans="1:26" ht="93">
      <c r="A51" s="372">
        <v>1</v>
      </c>
      <c r="B51" s="373" t="s">
        <v>354</v>
      </c>
      <c r="C51" s="374" t="s">
        <v>355</v>
      </c>
      <c r="D51" s="375" t="s">
        <v>356</v>
      </c>
      <c r="E51" s="376">
        <v>181095734</v>
      </c>
      <c r="F51" s="377">
        <v>691012024</v>
      </c>
      <c r="G51" s="655" t="s">
        <v>363</v>
      </c>
      <c r="H51" s="378" t="s">
        <v>89</v>
      </c>
      <c r="I51" s="378" t="s">
        <v>90</v>
      </c>
      <c r="J51" s="378" t="s">
        <v>358</v>
      </c>
      <c r="K51" s="511" t="s">
        <v>278</v>
      </c>
      <c r="L51" s="186">
        <v>5000000</v>
      </c>
      <c r="M51" s="187">
        <f t="shared" ref="M51:M61" si="4">L51/100*70</f>
        <v>3500000</v>
      </c>
      <c r="N51" s="382">
        <v>2023</v>
      </c>
      <c r="O51" s="377">
        <v>2026</v>
      </c>
      <c r="P51" s="382"/>
      <c r="Q51" s="376" t="s">
        <v>115</v>
      </c>
      <c r="R51" s="376"/>
      <c r="S51" s="377"/>
      <c r="T51" s="378"/>
      <c r="U51" s="378"/>
      <c r="V51" s="378" t="s">
        <v>115</v>
      </c>
      <c r="W51" s="378" t="s">
        <v>115</v>
      </c>
      <c r="X51" s="378" t="s">
        <v>115</v>
      </c>
      <c r="Y51" s="382" t="s">
        <v>364</v>
      </c>
      <c r="Z51" s="377"/>
    </row>
    <row r="52" spans="1:26" ht="93">
      <c r="A52" s="384">
        <v>2</v>
      </c>
      <c r="B52" s="512" t="s">
        <v>354</v>
      </c>
      <c r="C52" s="385" t="s">
        <v>355</v>
      </c>
      <c r="D52" s="386" t="s">
        <v>356</v>
      </c>
      <c r="E52" s="387">
        <v>181095734</v>
      </c>
      <c r="F52" s="388">
        <v>691012024</v>
      </c>
      <c r="G52" s="656" t="s">
        <v>1133</v>
      </c>
      <c r="H52" s="389" t="s">
        <v>89</v>
      </c>
      <c r="I52" s="389" t="s">
        <v>90</v>
      </c>
      <c r="J52" s="389" t="s">
        <v>358</v>
      </c>
      <c r="K52" s="378" t="s">
        <v>278</v>
      </c>
      <c r="L52" s="188">
        <v>50000000</v>
      </c>
      <c r="M52" s="189">
        <f t="shared" si="4"/>
        <v>35000000</v>
      </c>
      <c r="N52" s="393">
        <v>2023</v>
      </c>
      <c r="O52" s="388">
        <v>2026</v>
      </c>
      <c r="P52" s="393"/>
      <c r="Q52" s="387"/>
      <c r="R52" s="387"/>
      <c r="S52" s="388"/>
      <c r="T52" s="389"/>
      <c r="U52" s="389" t="s">
        <v>115</v>
      </c>
      <c r="V52" s="389" t="s">
        <v>115</v>
      </c>
      <c r="W52" s="389" t="s">
        <v>115</v>
      </c>
      <c r="X52" s="389" t="s">
        <v>115</v>
      </c>
      <c r="Y52" s="512" t="s">
        <v>365</v>
      </c>
      <c r="Z52" s="388"/>
    </row>
    <row r="53" spans="1:26" ht="93">
      <c r="A53" s="384">
        <v>3</v>
      </c>
      <c r="B53" s="512" t="s">
        <v>354</v>
      </c>
      <c r="C53" s="385" t="s">
        <v>355</v>
      </c>
      <c r="D53" s="386" t="s">
        <v>356</v>
      </c>
      <c r="E53" s="387">
        <v>181095734</v>
      </c>
      <c r="F53" s="388">
        <v>691012024</v>
      </c>
      <c r="G53" s="389" t="s">
        <v>366</v>
      </c>
      <c r="H53" s="389" t="s">
        <v>89</v>
      </c>
      <c r="I53" s="389" t="s">
        <v>90</v>
      </c>
      <c r="J53" s="389" t="s">
        <v>358</v>
      </c>
      <c r="K53" s="389" t="s">
        <v>278</v>
      </c>
      <c r="L53" s="188">
        <v>3000000</v>
      </c>
      <c r="M53" s="189">
        <f t="shared" si="4"/>
        <v>2100000</v>
      </c>
      <c r="N53" s="393">
        <v>2023</v>
      </c>
      <c r="O53" s="388">
        <v>2026</v>
      </c>
      <c r="P53" s="393" t="s">
        <v>115</v>
      </c>
      <c r="Q53" s="387" t="s">
        <v>115</v>
      </c>
      <c r="R53" s="387" t="s">
        <v>115</v>
      </c>
      <c r="S53" s="388" t="s">
        <v>115</v>
      </c>
      <c r="T53" s="389"/>
      <c r="U53" s="389"/>
      <c r="V53" s="389"/>
      <c r="W53" s="389"/>
      <c r="X53" s="389"/>
      <c r="Y53" s="512" t="s">
        <v>367</v>
      </c>
      <c r="Z53" s="388"/>
    </row>
    <row r="54" spans="1:26" ht="93">
      <c r="A54" s="891">
        <v>4</v>
      </c>
      <c r="B54" s="513" t="s">
        <v>354</v>
      </c>
      <c r="C54" s="394" t="s">
        <v>355</v>
      </c>
      <c r="D54" s="395" t="s">
        <v>356</v>
      </c>
      <c r="E54" s="396">
        <v>181095734</v>
      </c>
      <c r="F54" s="397">
        <v>691012024</v>
      </c>
      <c r="G54" s="658" t="s">
        <v>361</v>
      </c>
      <c r="H54" s="398" t="s">
        <v>89</v>
      </c>
      <c r="I54" s="398" t="s">
        <v>90</v>
      </c>
      <c r="J54" s="398" t="s">
        <v>358</v>
      </c>
      <c r="K54" s="398" t="s">
        <v>278</v>
      </c>
      <c r="L54" s="190">
        <v>3000000</v>
      </c>
      <c r="M54" s="189">
        <f t="shared" si="4"/>
        <v>2100000</v>
      </c>
      <c r="N54" s="399">
        <v>2023</v>
      </c>
      <c r="O54" s="397">
        <v>2026</v>
      </c>
      <c r="P54" s="399"/>
      <c r="Q54" s="396"/>
      <c r="R54" s="396"/>
      <c r="S54" s="397"/>
      <c r="T54" s="398"/>
      <c r="U54" s="398" t="s">
        <v>115</v>
      </c>
      <c r="V54" s="398" t="s">
        <v>115</v>
      </c>
      <c r="W54" s="398" t="s">
        <v>115</v>
      </c>
      <c r="X54" s="398" t="s">
        <v>115</v>
      </c>
      <c r="Y54" s="399" t="s">
        <v>364</v>
      </c>
      <c r="Z54" s="397"/>
    </row>
    <row r="55" spans="1:26">
      <c r="A55" s="892">
        <v>5</v>
      </c>
      <c r="B55" s="893" t="s">
        <v>354</v>
      </c>
      <c r="C55" s="894" t="s">
        <v>355</v>
      </c>
      <c r="D55" s="895" t="s">
        <v>356</v>
      </c>
      <c r="E55" s="894">
        <v>181095734</v>
      </c>
      <c r="F55" s="896">
        <v>691012024</v>
      </c>
      <c r="G55" s="656" t="s">
        <v>1134</v>
      </c>
      <c r="H55" s="897" t="s">
        <v>89</v>
      </c>
      <c r="I55" s="897" t="s">
        <v>90</v>
      </c>
      <c r="J55" s="897" t="s">
        <v>538</v>
      </c>
      <c r="K55" s="897" t="s">
        <v>278</v>
      </c>
      <c r="L55" s="188">
        <v>20000000</v>
      </c>
      <c r="M55" s="189">
        <f t="shared" si="4"/>
        <v>14000000</v>
      </c>
      <c r="N55" s="893">
        <v>2023</v>
      </c>
      <c r="O55" s="896">
        <v>2026</v>
      </c>
      <c r="P55" s="898"/>
      <c r="Q55" s="899"/>
      <c r="R55" s="899"/>
      <c r="S55" s="900"/>
      <c r="T55" s="901"/>
      <c r="U55" s="901"/>
      <c r="V55" s="901" t="s">
        <v>115</v>
      </c>
      <c r="W55" s="901" t="s">
        <v>115</v>
      </c>
      <c r="X55" s="901" t="s">
        <v>115</v>
      </c>
      <c r="Y55" s="902" t="s">
        <v>364</v>
      </c>
      <c r="Z55" s="900"/>
    </row>
    <row r="56" spans="1:26" s="2" customFormat="1" ht="21.6">
      <c r="A56" s="892">
        <v>6</v>
      </c>
      <c r="B56" s="898" t="s">
        <v>354</v>
      </c>
      <c r="C56" s="899" t="s">
        <v>355</v>
      </c>
      <c r="D56" s="903" t="s">
        <v>356</v>
      </c>
      <c r="E56" s="899">
        <v>181095734</v>
      </c>
      <c r="F56" s="900">
        <v>691012024</v>
      </c>
      <c r="G56" s="904" t="s">
        <v>1135</v>
      </c>
      <c r="H56" s="901" t="s">
        <v>89</v>
      </c>
      <c r="I56" s="901" t="s">
        <v>90</v>
      </c>
      <c r="J56" s="901" t="s">
        <v>538</v>
      </c>
      <c r="K56" s="901" t="s">
        <v>278</v>
      </c>
      <c r="L56" s="190">
        <v>1000000</v>
      </c>
      <c r="M56" s="189">
        <f t="shared" si="4"/>
        <v>700000</v>
      </c>
      <c r="N56" s="898">
        <v>2023</v>
      </c>
      <c r="O56" s="900">
        <v>2026</v>
      </c>
      <c r="P56" s="898"/>
      <c r="Q56" s="899" t="s">
        <v>115</v>
      </c>
      <c r="R56" s="899" t="s">
        <v>115</v>
      </c>
      <c r="S56" s="900"/>
      <c r="T56" s="901"/>
      <c r="U56" s="901"/>
      <c r="V56" s="901" t="s">
        <v>115</v>
      </c>
      <c r="W56" s="901" t="s">
        <v>115</v>
      </c>
      <c r="X56" s="901" t="s">
        <v>115</v>
      </c>
      <c r="Y56" s="902" t="s">
        <v>364</v>
      </c>
      <c r="Z56" s="900"/>
    </row>
    <row r="57" spans="1:26" s="2" customFormat="1" ht="93.6" thickBot="1">
      <c r="A57" s="905">
        <v>7</v>
      </c>
      <c r="B57" s="514" t="s">
        <v>354</v>
      </c>
      <c r="C57" s="401" t="s">
        <v>355</v>
      </c>
      <c r="D57" s="402" t="s">
        <v>356</v>
      </c>
      <c r="E57" s="403">
        <v>181095734</v>
      </c>
      <c r="F57" s="404">
        <v>691012024</v>
      </c>
      <c r="G57" s="657" t="s">
        <v>368</v>
      </c>
      <c r="H57" s="405" t="s">
        <v>89</v>
      </c>
      <c r="I57" s="405" t="s">
        <v>90</v>
      </c>
      <c r="J57" s="405" t="s">
        <v>358</v>
      </c>
      <c r="K57" s="405" t="s">
        <v>278</v>
      </c>
      <c r="L57" s="191">
        <v>20000000</v>
      </c>
      <c r="M57" s="189">
        <f t="shared" si="4"/>
        <v>14000000</v>
      </c>
      <c r="N57" s="407">
        <v>2023</v>
      </c>
      <c r="O57" s="404">
        <v>2026</v>
      </c>
      <c r="P57" s="407" t="s">
        <v>115</v>
      </c>
      <c r="Q57" s="403" t="s">
        <v>115</v>
      </c>
      <c r="R57" s="403" t="s">
        <v>115</v>
      </c>
      <c r="S57" s="404"/>
      <c r="T57" s="405"/>
      <c r="U57" s="405"/>
      <c r="V57" s="405" t="s">
        <v>115</v>
      </c>
      <c r="W57" s="405"/>
      <c r="X57" s="405"/>
      <c r="Y57" s="514" t="s">
        <v>367</v>
      </c>
      <c r="Z57" s="404"/>
    </row>
    <row r="58" spans="1:26" s="2" customFormat="1" ht="42">
      <c r="A58" s="906">
        <v>1</v>
      </c>
      <c r="B58" s="283" t="s">
        <v>380</v>
      </c>
      <c r="C58" s="283" t="s">
        <v>381</v>
      </c>
      <c r="D58" s="283">
        <v>47005319</v>
      </c>
      <c r="E58" s="283">
        <v>241156</v>
      </c>
      <c r="F58" s="515">
        <v>600053407</v>
      </c>
      <c r="G58" s="228" t="s">
        <v>382</v>
      </c>
      <c r="H58" s="228" t="s">
        <v>62</v>
      </c>
      <c r="I58" s="228" t="s">
        <v>90</v>
      </c>
      <c r="J58" s="228" t="s">
        <v>383</v>
      </c>
      <c r="K58" s="228" t="s">
        <v>384</v>
      </c>
      <c r="L58" s="451">
        <v>63250000</v>
      </c>
      <c r="M58" s="452">
        <f t="shared" si="4"/>
        <v>44275000</v>
      </c>
      <c r="N58" s="223">
        <v>2025</v>
      </c>
      <c r="O58" s="232">
        <v>2027</v>
      </c>
      <c r="P58" s="223" t="s">
        <v>115</v>
      </c>
      <c r="Q58" s="224" t="s">
        <v>115</v>
      </c>
      <c r="R58" s="224" t="s">
        <v>115</v>
      </c>
      <c r="S58" s="232" t="s">
        <v>115</v>
      </c>
      <c r="T58" s="228"/>
      <c r="U58" s="228"/>
      <c r="V58" s="228"/>
      <c r="W58" s="228"/>
      <c r="X58" s="228"/>
      <c r="Y58" s="223" t="s">
        <v>385</v>
      </c>
      <c r="Z58" s="232" t="s">
        <v>111</v>
      </c>
    </row>
    <row r="59" spans="1:26" s="2" customFormat="1" ht="32.4" thickBot="1">
      <c r="A59" s="907">
        <v>2</v>
      </c>
      <c r="B59" s="283" t="s">
        <v>380</v>
      </c>
      <c r="C59" s="283" t="s">
        <v>381</v>
      </c>
      <c r="D59" s="283">
        <v>47005319</v>
      </c>
      <c r="E59" s="283">
        <v>241156</v>
      </c>
      <c r="F59" s="516">
        <v>600053407</v>
      </c>
      <c r="G59" s="286" t="s">
        <v>386</v>
      </c>
      <c r="H59" s="286" t="s">
        <v>62</v>
      </c>
      <c r="I59" s="286" t="s">
        <v>90</v>
      </c>
      <c r="J59" s="286" t="s">
        <v>383</v>
      </c>
      <c r="K59" s="286" t="s">
        <v>387</v>
      </c>
      <c r="L59" s="517">
        <v>1840000</v>
      </c>
      <c r="M59" s="848">
        <f t="shared" si="4"/>
        <v>1288000</v>
      </c>
      <c r="N59" s="282">
        <v>2024</v>
      </c>
      <c r="O59" s="285">
        <v>2024</v>
      </c>
      <c r="P59" s="282" t="s">
        <v>115</v>
      </c>
      <c r="Q59" s="283" t="s">
        <v>115</v>
      </c>
      <c r="R59" s="283" t="s">
        <v>115</v>
      </c>
      <c r="S59" s="285" t="s">
        <v>115</v>
      </c>
      <c r="T59" s="286"/>
      <c r="U59" s="286"/>
      <c r="V59" s="286"/>
      <c r="W59" s="286"/>
      <c r="X59" s="286"/>
      <c r="Y59" s="282" t="s">
        <v>388</v>
      </c>
      <c r="Z59" s="285" t="s">
        <v>111</v>
      </c>
    </row>
    <row r="60" spans="1:26" s="652" customFormat="1" ht="42">
      <c r="A60" s="103">
        <v>1</v>
      </c>
      <c r="B60" s="231" t="s">
        <v>389</v>
      </c>
      <c r="C60" s="224" t="s">
        <v>390</v>
      </c>
      <c r="D60" s="225">
        <v>61385158</v>
      </c>
      <c r="E60" s="225">
        <v>600053466</v>
      </c>
      <c r="F60" s="226"/>
      <c r="G60" s="228" t="s">
        <v>391</v>
      </c>
      <c r="H60" s="227" t="s">
        <v>62</v>
      </c>
      <c r="I60" s="227" t="s">
        <v>90</v>
      </c>
      <c r="J60" s="227" t="s">
        <v>90</v>
      </c>
      <c r="K60" s="228" t="s">
        <v>392</v>
      </c>
      <c r="L60" s="229">
        <v>38000000</v>
      </c>
      <c r="M60" s="230">
        <f t="shared" si="4"/>
        <v>26600000</v>
      </c>
      <c r="N60" s="243" t="s">
        <v>393</v>
      </c>
      <c r="O60" s="277" t="s">
        <v>394</v>
      </c>
      <c r="P60" s="231"/>
      <c r="Q60" s="225" t="s">
        <v>115</v>
      </c>
      <c r="R60" s="225"/>
      <c r="S60" s="226"/>
      <c r="T60" s="227"/>
      <c r="U60" s="227"/>
      <c r="V60" s="227"/>
      <c r="W60" s="227" t="s">
        <v>115</v>
      </c>
      <c r="X60" s="227" t="s">
        <v>115</v>
      </c>
      <c r="Y60" s="223" t="s">
        <v>395</v>
      </c>
      <c r="Z60" s="226" t="s">
        <v>111</v>
      </c>
    </row>
    <row r="61" spans="1:26" s="652" customFormat="1" ht="52.2">
      <c r="A61" s="75">
        <v>2</v>
      </c>
      <c r="B61" s="500" t="s">
        <v>389</v>
      </c>
      <c r="C61" s="283" t="s">
        <v>390</v>
      </c>
      <c r="D61" s="430">
        <v>61385158</v>
      </c>
      <c r="E61" s="430">
        <v>600053466</v>
      </c>
      <c r="F61" s="291"/>
      <c r="G61" s="286" t="s">
        <v>396</v>
      </c>
      <c r="H61" s="432" t="s">
        <v>62</v>
      </c>
      <c r="I61" s="432" t="s">
        <v>90</v>
      </c>
      <c r="J61" s="432" t="s">
        <v>90</v>
      </c>
      <c r="K61" s="286" t="s">
        <v>397</v>
      </c>
      <c r="L61" s="287">
        <v>185000000</v>
      </c>
      <c r="M61" s="288">
        <f t="shared" si="4"/>
        <v>129500000</v>
      </c>
      <c r="N61" s="498" t="s">
        <v>393</v>
      </c>
      <c r="O61" s="499" t="s">
        <v>394</v>
      </c>
      <c r="P61" s="500" t="s">
        <v>115</v>
      </c>
      <c r="Q61" s="430"/>
      <c r="R61" s="430"/>
      <c r="S61" s="291" t="s">
        <v>115</v>
      </c>
      <c r="T61" s="432"/>
      <c r="U61" s="432" t="s">
        <v>115</v>
      </c>
      <c r="V61" s="432" t="s">
        <v>115</v>
      </c>
      <c r="W61" s="432" t="s">
        <v>115</v>
      </c>
      <c r="X61" s="432" t="s">
        <v>115</v>
      </c>
      <c r="Y61" s="282" t="s">
        <v>398</v>
      </c>
      <c r="Z61" s="285" t="s">
        <v>399</v>
      </c>
    </row>
    <row r="62" spans="1:26" s="2" customFormat="1" ht="52.2">
      <c r="A62" s="75">
        <v>3</v>
      </c>
      <c r="B62" s="500" t="s">
        <v>389</v>
      </c>
      <c r="C62" s="283" t="s">
        <v>390</v>
      </c>
      <c r="D62" s="430">
        <v>61385158</v>
      </c>
      <c r="E62" s="430">
        <v>600053466</v>
      </c>
      <c r="F62" s="291"/>
      <c r="G62" s="286" t="s">
        <v>400</v>
      </c>
      <c r="H62" s="432" t="s">
        <v>62</v>
      </c>
      <c r="I62" s="432" t="s">
        <v>90</v>
      </c>
      <c r="J62" s="432" t="s">
        <v>90</v>
      </c>
      <c r="K62" s="286" t="s">
        <v>401</v>
      </c>
      <c r="L62" s="287">
        <v>5500000</v>
      </c>
      <c r="M62" s="288">
        <f t="shared" ref="M62:M63" si="5">L62/100*70</f>
        <v>3850000</v>
      </c>
      <c r="N62" s="500" t="s">
        <v>402</v>
      </c>
      <c r="O62" s="291" t="s">
        <v>403</v>
      </c>
      <c r="P62" s="500"/>
      <c r="Q62" s="430" t="s">
        <v>115</v>
      </c>
      <c r="R62" s="430"/>
      <c r="S62" s="291"/>
      <c r="T62" s="432"/>
      <c r="U62" s="432"/>
      <c r="V62" s="432"/>
      <c r="W62" s="432"/>
      <c r="X62" s="432"/>
      <c r="Y62" s="500" t="s">
        <v>139</v>
      </c>
      <c r="Z62" s="285" t="s">
        <v>404</v>
      </c>
    </row>
    <row r="63" spans="1:26" s="504" customFormat="1" ht="21.6">
      <c r="A63" s="75">
        <v>4</v>
      </c>
      <c r="B63" s="500" t="s">
        <v>389</v>
      </c>
      <c r="C63" s="283" t="s">
        <v>390</v>
      </c>
      <c r="D63" s="430">
        <v>61385158</v>
      </c>
      <c r="E63" s="430">
        <v>600053466</v>
      </c>
      <c r="F63" s="291"/>
      <c r="G63" s="286" t="s">
        <v>405</v>
      </c>
      <c r="H63" s="432" t="s">
        <v>62</v>
      </c>
      <c r="I63" s="432" t="s">
        <v>90</v>
      </c>
      <c r="J63" s="432" t="s">
        <v>90</v>
      </c>
      <c r="K63" s="286" t="s">
        <v>406</v>
      </c>
      <c r="L63" s="287">
        <v>4800000</v>
      </c>
      <c r="M63" s="288">
        <f t="shared" si="5"/>
        <v>3360000</v>
      </c>
      <c r="N63" s="498" t="s">
        <v>393</v>
      </c>
      <c r="O63" s="499" t="s">
        <v>394</v>
      </c>
      <c r="P63" s="500"/>
      <c r="Q63" s="430" t="s">
        <v>115</v>
      </c>
      <c r="R63" s="430" t="s">
        <v>115</v>
      </c>
      <c r="S63" s="291"/>
      <c r="T63" s="432"/>
      <c r="U63" s="432"/>
      <c r="V63" s="432" t="s">
        <v>115</v>
      </c>
      <c r="W63" s="432"/>
      <c r="X63" s="432"/>
      <c r="Y63" s="500" t="s">
        <v>144</v>
      </c>
      <c r="Z63" s="291" t="s">
        <v>111</v>
      </c>
    </row>
    <row r="64" spans="1:26" s="504" customFormat="1" ht="52.8" thickBot="1">
      <c r="A64" s="104">
        <v>5</v>
      </c>
      <c r="B64" s="250" t="s">
        <v>389</v>
      </c>
      <c r="C64" s="245" t="s">
        <v>390</v>
      </c>
      <c r="D64" s="440">
        <v>61385158</v>
      </c>
      <c r="E64" s="440">
        <v>600053466</v>
      </c>
      <c r="F64" s="251"/>
      <c r="G64" s="247" t="s">
        <v>407</v>
      </c>
      <c r="H64" s="248" t="s">
        <v>62</v>
      </c>
      <c r="I64" s="248" t="s">
        <v>90</v>
      </c>
      <c r="J64" s="248" t="s">
        <v>90</v>
      </c>
      <c r="K64" s="247" t="s">
        <v>407</v>
      </c>
      <c r="L64" s="249">
        <v>4200000</v>
      </c>
      <c r="M64" s="846">
        <f>(L64/100)*70</f>
        <v>2940000</v>
      </c>
      <c r="N64" s="250" t="s">
        <v>408</v>
      </c>
      <c r="O64" s="518" t="s">
        <v>409</v>
      </c>
      <c r="P64" s="250" t="s">
        <v>115</v>
      </c>
      <c r="Q64" s="440" t="s">
        <v>115</v>
      </c>
      <c r="R64" s="440"/>
      <c r="S64" s="518"/>
      <c r="T64" s="248"/>
      <c r="U64" s="248"/>
      <c r="V64" s="248"/>
      <c r="W64" s="248"/>
      <c r="X64" s="248"/>
      <c r="Y64" s="250" t="s">
        <v>139</v>
      </c>
      <c r="Z64" s="847" t="s">
        <v>404</v>
      </c>
    </row>
    <row r="65" spans="1:26" s="2" customFormat="1" ht="81.75" customHeight="1">
      <c r="A65" s="103">
        <v>1</v>
      </c>
      <c r="B65" s="849" t="s">
        <v>418</v>
      </c>
      <c r="C65" s="224" t="s">
        <v>414</v>
      </c>
      <c r="D65" s="225">
        <v>70995001</v>
      </c>
      <c r="E65" s="225">
        <v>102486514</v>
      </c>
      <c r="F65" s="850">
        <v>600053521</v>
      </c>
      <c r="G65" s="228" t="s">
        <v>419</v>
      </c>
      <c r="H65" s="448" t="s">
        <v>62</v>
      </c>
      <c r="I65" s="228" t="s">
        <v>90</v>
      </c>
      <c r="J65" s="678" t="s">
        <v>416</v>
      </c>
      <c r="K65" s="228" t="s">
        <v>420</v>
      </c>
      <c r="L65" s="229">
        <v>30000000</v>
      </c>
      <c r="M65" s="230">
        <f>L65/100*70</f>
        <v>21000000</v>
      </c>
      <c r="N65" s="231">
        <v>2025</v>
      </c>
      <c r="O65" s="226">
        <v>2027</v>
      </c>
      <c r="P65" s="231" t="s">
        <v>115</v>
      </c>
      <c r="Q65" s="225" t="s">
        <v>115</v>
      </c>
      <c r="R65" s="225" t="s">
        <v>115</v>
      </c>
      <c r="S65" s="226" t="s">
        <v>115</v>
      </c>
      <c r="T65" s="227"/>
      <c r="U65" s="227"/>
      <c r="V65" s="227"/>
      <c r="W65" s="227" t="s">
        <v>115</v>
      </c>
      <c r="X65" s="227" t="s">
        <v>115</v>
      </c>
      <c r="Y65" s="231" t="s">
        <v>421</v>
      </c>
      <c r="Z65" s="226" t="s">
        <v>111</v>
      </c>
    </row>
    <row r="66" spans="1:26" s="2" customFormat="1" ht="31.8">
      <c r="A66" s="75">
        <v>2</v>
      </c>
      <c r="B66" s="521" t="s">
        <v>422</v>
      </c>
      <c r="C66" s="283" t="s">
        <v>423</v>
      </c>
      <c r="D66" s="430"/>
      <c r="E66" s="430"/>
      <c r="F66" s="855"/>
      <c r="G66" s="286" t="s">
        <v>424</v>
      </c>
      <c r="H66" s="432" t="s">
        <v>62</v>
      </c>
      <c r="I66" s="432" t="s">
        <v>90</v>
      </c>
      <c r="J66" s="286" t="s">
        <v>416</v>
      </c>
      <c r="K66" s="286" t="s">
        <v>425</v>
      </c>
      <c r="L66" s="287">
        <v>800000000</v>
      </c>
      <c r="M66" s="288">
        <f>L66/100*85</f>
        <v>680000000</v>
      </c>
      <c r="N66" s="500">
        <v>2024</v>
      </c>
      <c r="O66" s="291">
        <v>2026</v>
      </c>
      <c r="P66" s="500" t="s">
        <v>115</v>
      </c>
      <c r="Q66" s="430" t="s">
        <v>115</v>
      </c>
      <c r="R66" s="430" t="s">
        <v>115</v>
      </c>
      <c r="S66" s="291" t="s">
        <v>115</v>
      </c>
      <c r="T66" s="432"/>
      <c r="U66" s="432" t="s">
        <v>115</v>
      </c>
      <c r="V66" s="432" t="s">
        <v>115</v>
      </c>
      <c r="W66" s="432" t="s">
        <v>115</v>
      </c>
      <c r="X66" s="432" t="s">
        <v>115</v>
      </c>
      <c r="Y66" s="500" t="s">
        <v>268</v>
      </c>
      <c r="Z66" s="291" t="s">
        <v>111</v>
      </c>
    </row>
    <row r="67" spans="1:26" s="2" customFormat="1" ht="142.80000000000001">
      <c r="A67" s="345">
        <v>1</v>
      </c>
      <c r="B67" s="851" t="s">
        <v>426</v>
      </c>
      <c r="C67" s="260" t="s">
        <v>414</v>
      </c>
      <c r="D67" s="260">
        <v>47005203</v>
      </c>
      <c r="E67" s="260">
        <v>242748</v>
      </c>
      <c r="F67" s="852">
        <v>600053458</v>
      </c>
      <c r="G67" s="262" t="s">
        <v>427</v>
      </c>
      <c r="H67" s="262" t="s">
        <v>62</v>
      </c>
      <c r="I67" s="262" t="s">
        <v>90</v>
      </c>
      <c r="J67" s="263" t="s">
        <v>416</v>
      </c>
      <c r="K67" s="853" t="s">
        <v>428</v>
      </c>
      <c r="L67" s="854">
        <v>38000000</v>
      </c>
      <c r="M67" s="265">
        <f t="shared" ref="M67:M72" si="6">L67/100*70</f>
        <v>26600000</v>
      </c>
      <c r="N67" s="266">
        <v>2023</v>
      </c>
      <c r="O67" s="267">
        <v>2025</v>
      </c>
      <c r="P67" s="266" t="s">
        <v>115</v>
      </c>
      <c r="Q67" s="347" t="s">
        <v>115</v>
      </c>
      <c r="R67" s="347" t="s">
        <v>115</v>
      </c>
      <c r="S67" s="267" t="s">
        <v>115</v>
      </c>
      <c r="T67" s="268"/>
      <c r="U67" s="268" t="s">
        <v>115</v>
      </c>
      <c r="V67" s="268" t="s">
        <v>115</v>
      </c>
      <c r="W67" s="268" t="s">
        <v>115</v>
      </c>
      <c r="X67" s="268" t="s">
        <v>115</v>
      </c>
      <c r="Y67" s="266" t="s">
        <v>421</v>
      </c>
      <c r="Z67" s="267" t="s">
        <v>111</v>
      </c>
    </row>
    <row r="68" spans="1:26" s="2" customFormat="1" ht="40.799999999999997">
      <c r="A68" s="75">
        <v>2</v>
      </c>
      <c r="B68" s="521" t="s">
        <v>426</v>
      </c>
      <c r="C68" s="283" t="s">
        <v>414</v>
      </c>
      <c r="D68" s="283">
        <v>47005203</v>
      </c>
      <c r="E68" s="283">
        <v>242748</v>
      </c>
      <c r="F68" s="522">
        <v>600053458</v>
      </c>
      <c r="G68" s="286" t="s">
        <v>429</v>
      </c>
      <c r="H68" s="286" t="s">
        <v>62</v>
      </c>
      <c r="I68" s="286" t="s">
        <v>90</v>
      </c>
      <c r="J68" s="286" t="s">
        <v>416</v>
      </c>
      <c r="K68" s="523" t="s">
        <v>430</v>
      </c>
      <c r="L68" s="287">
        <v>2000000</v>
      </c>
      <c r="M68" s="265">
        <f t="shared" si="6"/>
        <v>1400000</v>
      </c>
      <c r="N68" s="266">
        <v>2023</v>
      </c>
      <c r="O68" s="267">
        <v>2025</v>
      </c>
      <c r="P68" s="500" t="s">
        <v>115</v>
      </c>
      <c r="Q68" s="430" t="s">
        <v>115</v>
      </c>
      <c r="R68" s="430" t="s">
        <v>115</v>
      </c>
      <c r="S68" s="291" t="s">
        <v>115</v>
      </c>
      <c r="T68" s="432"/>
      <c r="U68" s="432"/>
      <c r="V68" s="432"/>
      <c r="W68" s="432"/>
      <c r="X68" s="432"/>
      <c r="Y68" s="266" t="s">
        <v>421</v>
      </c>
      <c r="Z68" s="267" t="s">
        <v>111</v>
      </c>
    </row>
    <row r="69" spans="1:26" s="2" customFormat="1" ht="40.799999999999997">
      <c r="A69" s="75">
        <v>3</v>
      </c>
      <c r="B69" s="521" t="s">
        <v>426</v>
      </c>
      <c r="C69" s="283" t="s">
        <v>414</v>
      </c>
      <c r="D69" s="283">
        <v>47005203</v>
      </c>
      <c r="E69" s="283">
        <v>242748</v>
      </c>
      <c r="F69" s="522">
        <v>600053458</v>
      </c>
      <c r="G69" s="286" t="s">
        <v>431</v>
      </c>
      <c r="H69" s="286" t="s">
        <v>62</v>
      </c>
      <c r="I69" s="286" t="s">
        <v>90</v>
      </c>
      <c r="J69" s="524" t="s">
        <v>416</v>
      </c>
      <c r="K69" s="357" t="s">
        <v>432</v>
      </c>
      <c r="L69" s="525">
        <v>5500000</v>
      </c>
      <c r="M69" s="288">
        <f t="shared" si="6"/>
        <v>3850000</v>
      </c>
      <c r="N69" s="266">
        <v>2023</v>
      </c>
      <c r="O69" s="267">
        <v>2025</v>
      </c>
      <c r="P69" s="500" t="s">
        <v>115</v>
      </c>
      <c r="Q69" s="430" t="s">
        <v>115</v>
      </c>
      <c r="R69" s="430" t="s">
        <v>115</v>
      </c>
      <c r="S69" s="291" t="s">
        <v>115</v>
      </c>
      <c r="T69" s="432"/>
      <c r="U69" s="432"/>
      <c r="V69" s="432" t="s">
        <v>115</v>
      </c>
      <c r="W69" s="432" t="s">
        <v>115</v>
      </c>
      <c r="X69" s="432"/>
      <c r="Y69" s="266" t="s">
        <v>421</v>
      </c>
      <c r="Z69" s="267" t="s">
        <v>111</v>
      </c>
    </row>
    <row r="70" spans="1:26" s="2" customFormat="1" ht="93.6" thickBot="1">
      <c r="A70" s="104">
        <v>4</v>
      </c>
      <c r="B70" s="526" t="s">
        <v>426</v>
      </c>
      <c r="C70" s="245" t="s">
        <v>414</v>
      </c>
      <c r="D70" s="245">
        <v>47005203</v>
      </c>
      <c r="E70" s="245">
        <v>242748</v>
      </c>
      <c r="F70" s="527">
        <v>600053458</v>
      </c>
      <c r="G70" s="247" t="s">
        <v>433</v>
      </c>
      <c r="H70" s="247" t="s">
        <v>62</v>
      </c>
      <c r="I70" s="247" t="s">
        <v>90</v>
      </c>
      <c r="J70" s="247" t="s">
        <v>416</v>
      </c>
      <c r="K70" s="247" t="s">
        <v>434</v>
      </c>
      <c r="L70" s="249">
        <v>4200000</v>
      </c>
      <c r="M70" s="423">
        <f t="shared" si="6"/>
        <v>2940000</v>
      </c>
      <c r="N70" s="250">
        <v>2023</v>
      </c>
      <c r="O70" s="251">
        <v>2025</v>
      </c>
      <c r="P70" s="250" t="s">
        <v>115</v>
      </c>
      <c r="Q70" s="440" t="s">
        <v>115</v>
      </c>
      <c r="R70" s="440" t="s">
        <v>115</v>
      </c>
      <c r="S70" s="251" t="s">
        <v>115</v>
      </c>
      <c r="T70" s="248"/>
      <c r="U70" s="248"/>
      <c r="V70" s="248" t="s">
        <v>115</v>
      </c>
      <c r="W70" s="248" t="s">
        <v>115</v>
      </c>
      <c r="X70" s="248"/>
      <c r="Y70" s="273" t="s">
        <v>421</v>
      </c>
      <c r="Z70" s="251" t="s">
        <v>111</v>
      </c>
    </row>
    <row r="71" spans="1:26" s="2" customFormat="1" ht="72" thickBot="1">
      <c r="A71" s="408">
        <v>1</v>
      </c>
      <c r="B71" s="528" t="s">
        <v>463</v>
      </c>
      <c r="C71" s="528" t="s">
        <v>464</v>
      </c>
      <c r="D71" s="411">
        <v>71005811</v>
      </c>
      <c r="E71" s="411">
        <v>181127512</v>
      </c>
      <c r="F71" s="412">
        <v>600052575</v>
      </c>
      <c r="G71" s="529" t="s">
        <v>465</v>
      </c>
      <c r="H71" s="408" t="s">
        <v>62</v>
      </c>
      <c r="I71" s="408" t="s">
        <v>90</v>
      </c>
      <c r="J71" s="408" t="s">
        <v>466</v>
      </c>
      <c r="K71" s="620" t="s">
        <v>1025</v>
      </c>
      <c r="L71" s="621">
        <v>270000000</v>
      </c>
      <c r="M71" s="622">
        <f t="shared" si="6"/>
        <v>189000000</v>
      </c>
      <c r="N71" s="623">
        <v>45352</v>
      </c>
      <c r="O71" s="624">
        <v>46235</v>
      </c>
      <c r="P71" s="625" t="s">
        <v>115</v>
      </c>
      <c r="Q71" s="195" t="s">
        <v>115</v>
      </c>
      <c r="R71" s="195" t="s">
        <v>115</v>
      </c>
      <c r="S71" s="196" t="s">
        <v>115</v>
      </c>
      <c r="T71" s="192"/>
      <c r="U71" s="192"/>
      <c r="V71" s="192" t="s">
        <v>115</v>
      </c>
      <c r="W71" s="192"/>
      <c r="X71" s="192"/>
      <c r="Y71" s="193" t="s">
        <v>1026</v>
      </c>
      <c r="Z71" s="196" t="s">
        <v>103</v>
      </c>
    </row>
    <row r="72" spans="1:26" s="2" customFormat="1" ht="31.8">
      <c r="A72" s="103">
        <v>1</v>
      </c>
      <c r="B72" s="223" t="s">
        <v>470</v>
      </c>
      <c r="C72" s="225" t="s">
        <v>468</v>
      </c>
      <c r="D72" s="225">
        <v>71007903</v>
      </c>
      <c r="E72" s="530" t="s">
        <v>471</v>
      </c>
      <c r="F72" s="226">
        <v>600053369</v>
      </c>
      <c r="G72" s="228" t="s">
        <v>472</v>
      </c>
      <c r="H72" s="227" t="s">
        <v>62</v>
      </c>
      <c r="I72" s="227" t="s">
        <v>90</v>
      </c>
      <c r="J72" s="227" t="s">
        <v>282</v>
      </c>
      <c r="K72" s="227" t="s">
        <v>472</v>
      </c>
      <c r="L72" s="229">
        <v>1000000</v>
      </c>
      <c r="M72" s="230">
        <f t="shared" si="6"/>
        <v>700000</v>
      </c>
      <c r="N72" s="243">
        <v>44743</v>
      </c>
      <c r="O72" s="277">
        <v>44896</v>
      </c>
      <c r="P72" s="231"/>
      <c r="Q72" s="225"/>
      <c r="R72" s="225"/>
      <c r="S72" s="226"/>
      <c r="T72" s="227"/>
      <c r="U72" s="227"/>
      <c r="V72" s="227"/>
      <c r="W72" s="227"/>
      <c r="X72" s="227"/>
      <c r="Y72" s="231" t="s">
        <v>473</v>
      </c>
      <c r="Z72" s="226"/>
    </row>
    <row r="73" spans="1:26" s="2" customFormat="1" ht="42.6" thickBot="1">
      <c r="A73" s="104">
        <v>2</v>
      </c>
      <c r="B73" s="244" t="s">
        <v>474</v>
      </c>
      <c r="C73" s="440" t="s">
        <v>282</v>
      </c>
      <c r="D73" s="440"/>
      <c r="E73" s="440"/>
      <c r="F73" s="251"/>
      <c r="G73" s="247" t="s">
        <v>474</v>
      </c>
      <c r="H73" s="248"/>
      <c r="I73" s="248" t="s">
        <v>90</v>
      </c>
      <c r="J73" s="248" t="s">
        <v>282</v>
      </c>
      <c r="K73" s="509" t="s">
        <v>475</v>
      </c>
      <c r="L73" s="249">
        <v>750000000</v>
      </c>
      <c r="M73" s="423"/>
      <c r="N73" s="250">
        <v>2024</v>
      </c>
      <c r="O73" s="251">
        <v>2027</v>
      </c>
      <c r="P73" s="250" t="s">
        <v>115</v>
      </c>
      <c r="Q73" s="440" t="s">
        <v>115</v>
      </c>
      <c r="R73" s="440" t="s">
        <v>115</v>
      </c>
      <c r="S73" s="251" t="s">
        <v>115</v>
      </c>
      <c r="T73" s="248"/>
      <c r="U73" s="248" t="s">
        <v>115</v>
      </c>
      <c r="V73" s="248" t="s">
        <v>115</v>
      </c>
      <c r="W73" s="248" t="s">
        <v>115</v>
      </c>
      <c r="X73" s="248" t="s">
        <v>115</v>
      </c>
      <c r="Y73" s="250" t="s">
        <v>268</v>
      </c>
      <c r="Z73" s="251" t="s">
        <v>111</v>
      </c>
    </row>
    <row r="74" spans="1:26" s="2" customFormat="1" ht="42">
      <c r="A74" s="103">
        <v>1</v>
      </c>
      <c r="B74" s="223" t="s">
        <v>482</v>
      </c>
      <c r="C74" s="224" t="s">
        <v>477</v>
      </c>
      <c r="D74" s="224">
        <v>62935747</v>
      </c>
      <c r="E74" s="279" t="s">
        <v>483</v>
      </c>
      <c r="F74" s="232">
        <v>600053105</v>
      </c>
      <c r="G74" s="228" t="s">
        <v>484</v>
      </c>
      <c r="H74" s="228" t="s">
        <v>62</v>
      </c>
      <c r="I74" s="228" t="s">
        <v>90</v>
      </c>
      <c r="J74" s="228" t="s">
        <v>480</v>
      </c>
      <c r="K74" s="228" t="s">
        <v>278</v>
      </c>
      <c r="L74" s="451">
        <v>2000000</v>
      </c>
      <c r="M74" s="452">
        <f t="shared" ref="M74:M83" si="7">L74/100*70</f>
        <v>1400000</v>
      </c>
      <c r="N74" s="223">
        <v>2024</v>
      </c>
      <c r="O74" s="232">
        <v>2024</v>
      </c>
      <c r="P74" s="223"/>
      <c r="Q74" s="224" t="s">
        <v>259</v>
      </c>
      <c r="R74" s="224" t="s">
        <v>259</v>
      </c>
      <c r="S74" s="232" t="s">
        <v>259</v>
      </c>
      <c r="T74" s="228"/>
      <c r="U74" s="228"/>
      <c r="V74" s="228"/>
      <c r="W74" s="228"/>
      <c r="X74" s="228"/>
      <c r="Y74" s="223" t="s">
        <v>485</v>
      </c>
      <c r="Z74" s="232" t="s">
        <v>486</v>
      </c>
    </row>
    <row r="75" spans="1:26" s="2" customFormat="1" ht="31.8">
      <c r="A75" s="75">
        <v>2</v>
      </c>
      <c r="B75" s="282" t="s">
        <v>482</v>
      </c>
      <c r="C75" s="283" t="s">
        <v>477</v>
      </c>
      <c r="D75" s="283">
        <v>62935747</v>
      </c>
      <c r="E75" s="284" t="s">
        <v>483</v>
      </c>
      <c r="F75" s="285">
        <v>600053105</v>
      </c>
      <c r="G75" s="286" t="s">
        <v>487</v>
      </c>
      <c r="H75" s="286" t="s">
        <v>62</v>
      </c>
      <c r="I75" s="286" t="s">
        <v>90</v>
      </c>
      <c r="J75" s="286" t="s">
        <v>480</v>
      </c>
      <c r="K75" s="286" t="s">
        <v>278</v>
      </c>
      <c r="L75" s="517">
        <v>2000000</v>
      </c>
      <c r="M75" s="594">
        <f t="shared" si="7"/>
        <v>1400000</v>
      </c>
      <c r="N75" s="282">
        <v>2024</v>
      </c>
      <c r="O75" s="285">
        <v>2024</v>
      </c>
      <c r="P75" s="282"/>
      <c r="Q75" s="283"/>
      <c r="R75" s="283"/>
      <c r="S75" s="285"/>
      <c r="T75" s="286"/>
      <c r="U75" s="286"/>
      <c r="V75" s="286"/>
      <c r="W75" s="286" t="s">
        <v>259</v>
      </c>
      <c r="X75" s="286"/>
      <c r="Y75" s="282" t="s">
        <v>488</v>
      </c>
      <c r="Z75" s="285" t="s">
        <v>486</v>
      </c>
    </row>
    <row r="76" spans="1:26" s="2" customFormat="1" ht="128.69999999999999" customHeight="1">
      <c r="A76" s="178">
        <v>3</v>
      </c>
      <c r="B76" s="713" t="s">
        <v>482</v>
      </c>
      <c r="C76" s="335" t="s">
        <v>477</v>
      </c>
      <c r="D76" s="335">
        <v>62935747</v>
      </c>
      <c r="E76" s="335" t="s">
        <v>483</v>
      </c>
      <c r="F76" s="337">
        <v>600053105</v>
      </c>
      <c r="G76" s="184" t="s">
        <v>1036</v>
      </c>
      <c r="H76" s="184" t="s">
        <v>62</v>
      </c>
      <c r="I76" s="184" t="s">
        <v>90</v>
      </c>
      <c r="J76" s="184" t="s">
        <v>480</v>
      </c>
      <c r="K76" s="184" t="s">
        <v>278</v>
      </c>
      <c r="L76" s="793">
        <v>1500000</v>
      </c>
      <c r="M76" s="794">
        <f t="shared" si="7"/>
        <v>1050000</v>
      </c>
      <c r="N76" s="713">
        <v>2025</v>
      </c>
      <c r="O76" s="337">
        <v>2025</v>
      </c>
      <c r="P76" s="713"/>
      <c r="Q76" s="335"/>
      <c r="R76" s="335"/>
      <c r="S76" s="337"/>
      <c r="T76" s="184"/>
      <c r="U76" s="184"/>
      <c r="V76" s="184"/>
      <c r="W76" s="184"/>
      <c r="X76" s="184"/>
      <c r="Y76" s="713"/>
      <c r="Z76" s="337"/>
    </row>
    <row r="77" spans="1:26" s="2" customFormat="1" ht="31.8">
      <c r="A77" s="908">
        <v>4</v>
      </c>
      <c r="B77" s="718" t="s">
        <v>482</v>
      </c>
      <c r="C77" s="719" t="s">
        <v>477</v>
      </c>
      <c r="D77" s="719">
        <v>62935747</v>
      </c>
      <c r="E77" s="719" t="s">
        <v>483</v>
      </c>
      <c r="F77" s="720">
        <v>600053105</v>
      </c>
      <c r="G77" s="721" t="s">
        <v>1037</v>
      </c>
      <c r="H77" s="721" t="s">
        <v>62</v>
      </c>
      <c r="I77" s="721" t="s">
        <v>90</v>
      </c>
      <c r="J77" s="721" t="s">
        <v>480</v>
      </c>
      <c r="K77" s="721" t="s">
        <v>278</v>
      </c>
      <c r="L77" s="722">
        <v>3000000</v>
      </c>
      <c r="M77" s="211">
        <f t="shared" si="7"/>
        <v>2100000</v>
      </c>
      <c r="N77" s="718">
        <v>2024</v>
      </c>
      <c r="O77" s="720">
        <v>2024</v>
      </c>
      <c r="P77" s="718"/>
      <c r="Q77" s="719"/>
      <c r="R77" s="719"/>
      <c r="S77" s="720"/>
      <c r="T77" s="721"/>
      <c r="U77" s="721"/>
      <c r="V77" s="721"/>
      <c r="W77" s="721"/>
      <c r="X77" s="721"/>
      <c r="Y77" s="718"/>
      <c r="Z77" s="720"/>
    </row>
    <row r="78" spans="1:26" s="2" customFormat="1" ht="32.4" thickBot="1">
      <c r="A78" s="908">
        <v>5</v>
      </c>
      <c r="B78" s="718" t="s">
        <v>482</v>
      </c>
      <c r="C78" s="719" t="s">
        <v>477</v>
      </c>
      <c r="D78" s="719">
        <v>62935747</v>
      </c>
      <c r="E78" s="719" t="s">
        <v>483</v>
      </c>
      <c r="F78" s="720">
        <v>600053105</v>
      </c>
      <c r="G78" s="721" t="s">
        <v>1038</v>
      </c>
      <c r="H78" s="721" t="s">
        <v>62</v>
      </c>
      <c r="I78" s="721" t="s">
        <v>90</v>
      </c>
      <c r="J78" s="721" t="s">
        <v>480</v>
      </c>
      <c r="K78" s="721" t="s">
        <v>278</v>
      </c>
      <c r="L78" s="722">
        <v>2000000</v>
      </c>
      <c r="M78" s="723">
        <f t="shared" si="7"/>
        <v>1400000</v>
      </c>
      <c r="N78" s="718">
        <v>2025</v>
      </c>
      <c r="O78" s="720">
        <v>2025</v>
      </c>
      <c r="P78" s="718"/>
      <c r="Q78" s="719"/>
      <c r="R78" s="719"/>
      <c r="S78" s="720" t="s">
        <v>259</v>
      </c>
      <c r="T78" s="721"/>
      <c r="U78" s="721"/>
      <c r="V78" s="721"/>
      <c r="W78" s="721"/>
      <c r="X78" s="721"/>
      <c r="Y78" s="718"/>
      <c r="Z78" s="720"/>
    </row>
    <row r="79" spans="1:26" s="2" customFormat="1" ht="72.599999999999994">
      <c r="A79" s="103">
        <v>1</v>
      </c>
      <c r="B79" s="223" t="s">
        <v>493</v>
      </c>
      <c r="C79" s="224" t="s">
        <v>496</v>
      </c>
      <c r="D79" s="531">
        <v>70996610</v>
      </c>
      <c r="E79" s="457">
        <v>241873</v>
      </c>
      <c r="F79" s="232">
        <v>600053351</v>
      </c>
      <c r="G79" s="228" t="s">
        <v>503</v>
      </c>
      <c r="H79" s="228" t="s">
        <v>89</v>
      </c>
      <c r="I79" s="228" t="s">
        <v>90</v>
      </c>
      <c r="J79" s="228" t="s">
        <v>496</v>
      </c>
      <c r="K79" s="228" t="s">
        <v>504</v>
      </c>
      <c r="L79" s="229">
        <v>134000000</v>
      </c>
      <c r="M79" s="230">
        <f t="shared" si="7"/>
        <v>93800000</v>
      </c>
      <c r="N79" s="169">
        <v>45444</v>
      </c>
      <c r="O79" s="147">
        <v>45992</v>
      </c>
      <c r="P79" s="231" t="s">
        <v>259</v>
      </c>
      <c r="Q79" s="225" t="s">
        <v>259</v>
      </c>
      <c r="R79" s="225" t="s">
        <v>259</v>
      </c>
      <c r="S79" s="226" t="s">
        <v>259</v>
      </c>
      <c r="T79" s="227" t="s">
        <v>259</v>
      </c>
      <c r="U79" s="227" t="s">
        <v>259</v>
      </c>
      <c r="V79" s="227" t="s">
        <v>259</v>
      </c>
      <c r="W79" s="227" t="s">
        <v>259</v>
      </c>
      <c r="X79" s="227" t="s">
        <v>259</v>
      </c>
      <c r="Y79" s="231" t="s">
        <v>505</v>
      </c>
      <c r="Z79" s="226" t="s">
        <v>103</v>
      </c>
    </row>
    <row r="80" spans="1:26" s="2" customFormat="1" ht="52.2">
      <c r="A80" s="75">
        <v>2</v>
      </c>
      <c r="B80" s="282" t="s">
        <v>493</v>
      </c>
      <c r="C80" s="283" t="s">
        <v>494</v>
      </c>
      <c r="D80" s="532">
        <v>70996610</v>
      </c>
      <c r="E80" s="460">
        <v>241873</v>
      </c>
      <c r="F80" s="285">
        <v>600053351</v>
      </c>
      <c r="G80" s="286" t="s">
        <v>506</v>
      </c>
      <c r="H80" s="286" t="s">
        <v>89</v>
      </c>
      <c r="I80" s="286" t="s">
        <v>90</v>
      </c>
      <c r="J80" s="286" t="s">
        <v>496</v>
      </c>
      <c r="K80" s="533" t="s">
        <v>507</v>
      </c>
      <c r="L80" s="287">
        <v>4700000</v>
      </c>
      <c r="M80" s="288">
        <f t="shared" si="7"/>
        <v>3290000</v>
      </c>
      <c r="N80" s="216">
        <v>45078</v>
      </c>
      <c r="O80" s="217">
        <v>45627</v>
      </c>
      <c r="P80" s="500" t="s">
        <v>259</v>
      </c>
      <c r="Q80" s="430" t="s">
        <v>259</v>
      </c>
      <c r="R80" s="430" t="s">
        <v>259</v>
      </c>
      <c r="S80" s="291" t="s">
        <v>259</v>
      </c>
      <c r="T80" s="432"/>
      <c r="U80" s="432"/>
      <c r="V80" s="432" t="s">
        <v>259</v>
      </c>
      <c r="W80" s="432" t="s">
        <v>259</v>
      </c>
      <c r="X80" s="432" t="s">
        <v>259</v>
      </c>
      <c r="Y80" s="218" t="s">
        <v>510</v>
      </c>
      <c r="Z80" s="291" t="s">
        <v>111</v>
      </c>
    </row>
    <row r="81" spans="1:26" ht="62.4">
      <c r="A81" s="75">
        <v>3</v>
      </c>
      <c r="B81" s="282" t="s">
        <v>493</v>
      </c>
      <c r="C81" s="283" t="s">
        <v>494</v>
      </c>
      <c r="D81" s="532">
        <v>70996610</v>
      </c>
      <c r="E81" s="460">
        <v>241873</v>
      </c>
      <c r="F81" s="285">
        <v>600053351</v>
      </c>
      <c r="G81" s="286" t="s">
        <v>508</v>
      </c>
      <c r="H81" s="286" t="s">
        <v>89</v>
      </c>
      <c r="I81" s="286" t="s">
        <v>90</v>
      </c>
      <c r="J81" s="286" t="s">
        <v>496</v>
      </c>
      <c r="K81" s="286" t="s">
        <v>509</v>
      </c>
      <c r="L81" s="172">
        <v>4150000</v>
      </c>
      <c r="M81" s="173">
        <f t="shared" si="7"/>
        <v>2905000</v>
      </c>
      <c r="N81" s="216">
        <v>45444</v>
      </c>
      <c r="O81" s="217">
        <v>45992</v>
      </c>
      <c r="P81" s="218" t="s">
        <v>259</v>
      </c>
      <c r="Q81" s="200" t="s">
        <v>259</v>
      </c>
      <c r="R81" s="200" t="s">
        <v>259</v>
      </c>
      <c r="S81" s="219" t="s">
        <v>259</v>
      </c>
      <c r="T81" s="201" t="s">
        <v>259</v>
      </c>
      <c r="U81" s="201"/>
      <c r="V81" s="201" t="s">
        <v>259</v>
      </c>
      <c r="W81" s="201" t="s">
        <v>259</v>
      </c>
      <c r="X81" s="201" t="s">
        <v>259</v>
      </c>
      <c r="Y81" s="218" t="s">
        <v>510</v>
      </c>
      <c r="Z81" s="219" t="s">
        <v>111</v>
      </c>
    </row>
    <row r="82" spans="1:26" ht="52.2">
      <c r="A82" s="75">
        <v>4</v>
      </c>
      <c r="B82" s="282" t="s">
        <v>493</v>
      </c>
      <c r="C82" s="283" t="s">
        <v>494</v>
      </c>
      <c r="D82" s="532">
        <v>70996610</v>
      </c>
      <c r="E82" s="460">
        <v>241873</v>
      </c>
      <c r="F82" s="285">
        <v>600053351</v>
      </c>
      <c r="G82" s="286" t="s">
        <v>511</v>
      </c>
      <c r="H82" s="286" t="s">
        <v>89</v>
      </c>
      <c r="I82" s="286" t="s">
        <v>90</v>
      </c>
      <c r="J82" s="286" t="s">
        <v>496</v>
      </c>
      <c r="K82" s="286" t="s">
        <v>512</v>
      </c>
      <c r="L82" s="180">
        <v>3600000</v>
      </c>
      <c r="M82" s="181">
        <f t="shared" si="7"/>
        <v>2520000</v>
      </c>
      <c r="N82" s="857">
        <v>45444</v>
      </c>
      <c r="O82" s="858">
        <v>45992</v>
      </c>
      <c r="P82" s="182" t="s">
        <v>259</v>
      </c>
      <c r="Q82" s="701" t="s">
        <v>259</v>
      </c>
      <c r="R82" s="701" t="s">
        <v>259</v>
      </c>
      <c r="S82" s="183" t="s">
        <v>259</v>
      </c>
      <c r="T82" s="179" t="s">
        <v>259</v>
      </c>
      <c r="U82" s="179"/>
      <c r="V82" s="179" t="s">
        <v>259</v>
      </c>
      <c r="W82" s="179" t="s">
        <v>259</v>
      </c>
      <c r="X82" s="179" t="s">
        <v>259</v>
      </c>
      <c r="Y82" s="182" t="s">
        <v>510</v>
      </c>
      <c r="Z82" s="183" t="s">
        <v>111</v>
      </c>
    </row>
    <row r="83" spans="1:26" ht="63" thickBot="1">
      <c r="A83" s="206">
        <v>5</v>
      </c>
      <c r="B83" s="713" t="s">
        <v>493</v>
      </c>
      <c r="C83" s="335" t="s">
        <v>494</v>
      </c>
      <c r="D83" s="856">
        <v>70996610</v>
      </c>
      <c r="E83" s="462">
        <v>241873</v>
      </c>
      <c r="F83" s="463">
        <v>600053351</v>
      </c>
      <c r="G83" s="184" t="s">
        <v>1015</v>
      </c>
      <c r="H83" s="184" t="s">
        <v>89</v>
      </c>
      <c r="I83" s="184" t="s">
        <v>90</v>
      </c>
      <c r="J83" s="184" t="s">
        <v>496</v>
      </c>
      <c r="K83" s="184" t="s">
        <v>512</v>
      </c>
      <c r="L83" s="180">
        <v>2400000</v>
      </c>
      <c r="M83" s="181">
        <f t="shared" si="7"/>
        <v>1680000</v>
      </c>
      <c r="N83" s="857">
        <v>45444</v>
      </c>
      <c r="O83" s="858">
        <v>45992</v>
      </c>
      <c r="P83" s="182" t="s">
        <v>259</v>
      </c>
      <c r="Q83" s="701" t="s">
        <v>259</v>
      </c>
      <c r="R83" s="701" t="s">
        <v>259</v>
      </c>
      <c r="S83" s="183" t="s">
        <v>259</v>
      </c>
      <c r="T83" s="179"/>
      <c r="U83" s="179"/>
      <c r="V83" s="179" t="s">
        <v>259</v>
      </c>
      <c r="W83" s="179" t="s">
        <v>259</v>
      </c>
      <c r="X83" s="179" t="s">
        <v>259</v>
      </c>
      <c r="Y83" s="182" t="s">
        <v>510</v>
      </c>
      <c r="Z83" s="183" t="s">
        <v>111</v>
      </c>
    </row>
    <row r="84" spans="1:26" s="2" customFormat="1" ht="117.6" customHeight="1">
      <c r="A84" s="103">
        <v>1</v>
      </c>
      <c r="B84" s="162" t="s">
        <v>1027</v>
      </c>
      <c r="C84" s="163" t="s">
        <v>1028</v>
      </c>
      <c r="D84" s="163">
        <v>19435924</v>
      </c>
      <c r="E84" s="225"/>
      <c r="F84" s="304"/>
      <c r="G84" s="228" t="s">
        <v>520</v>
      </c>
      <c r="H84" s="227" t="s">
        <v>62</v>
      </c>
      <c r="I84" s="227" t="s">
        <v>90</v>
      </c>
      <c r="J84" s="228" t="s">
        <v>516</v>
      </c>
      <c r="K84" s="228" t="s">
        <v>521</v>
      </c>
      <c r="L84" s="207">
        <v>900000000</v>
      </c>
      <c r="M84" s="208">
        <v>630000000</v>
      </c>
      <c r="N84" s="162">
        <v>2025</v>
      </c>
      <c r="O84" s="164">
        <v>2028</v>
      </c>
      <c r="P84" s="162" t="s">
        <v>259</v>
      </c>
      <c r="Q84" s="163" t="s">
        <v>259</v>
      </c>
      <c r="R84" s="163" t="s">
        <v>259</v>
      </c>
      <c r="S84" s="164" t="s">
        <v>259</v>
      </c>
      <c r="T84" s="148"/>
      <c r="U84" s="148" t="s">
        <v>259</v>
      </c>
      <c r="V84" s="148" t="s">
        <v>259</v>
      </c>
      <c r="W84" s="148" t="s">
        <v>259</v>
      </c>
      <c r="X84" s="148" t="s">
        <v>259</v>
      </c>
      <c r="Y84" s="162" t="s">
        <v>522</v>
      </c>
      <c r="Z84" s="164" t="s">
        <v>111</v>
      </c>
    </row>
    <row r="85" spans="1:26" s="2" customFormat="1" ht="21.6">
      <c r="A85" s="345">
        <v>2</v>
      </c>
      <c r="B85" s="346" t="s">
        <v>519</v>
      </c>
      <c r="C85" s="347" t="s">
        <v>514</v>
      </c>
      <c r="D85" s="347">
        <v>61387703</v>
      </c>
      <c r="E85" s="347">
        <v>241326</v>
      </c>
      <c r="F85" s="267">
        <v>600053181</v>
      </c>
      <c r="G85" s="262" t="s">
        <v>523</v>
      </c>
      <c r="H85" s="268" t="s">
        <v>62</v>
      </c>
      <c r="I85" s="268" t="s">
        <v>90</v>
      </c>
      <c r="J85" s="268" t="s">
        <v>524</v>
      </c>
      <c r="K85" s="262" t="s">
        <v>525</v>
      </c>
      <c r="L85" s="264">
        <v>2000000</v>
      </c>
      <c r="M85" s="265">
        <f>L85/100*70</f>
        <v>1400000</v>
      </c>
      <c r="N85" s="266">
        <v>2024</v>
      </c>
      <c r="O85" s="534">
        <v>2025</v>
      </c>
      <c r="P85" s="266"/>
      <c r="Q85" s="347"/>
      <c r="R85" s="347"/>
      <c r="S85" s="267"/>
      <c r="T85" s="268"/>
      <c r="U85" s="268"/>
      <c r="V85" s="268" t="s">
        <v>259</v>
      </c>
      <c r="W85" s="268"/>
      <c r="X85" s="268"/>
      <c r="Y85" s="516" t="s">
        <v>526</v>
      </c>
      <c r="Z85" s="267" t="s">
        <v>111</v>
      </c>
    </row>
    <row r="86" spans="1:26" s="2" customFormat="1" ht="62.4">
      <c r="A86" s="75">
        <v>3</v>
      </c>
      <c r="B86" s="535" t="s">
        <v>519</v>
      </c>
      <c r="C86" s="536" t="s">
        <v>514</v>
      </c>
      <c r="D86" s="536">
        <v>61387703</v>
      </c>
      <c r="E86" s="536">
        <v>241326</v>
      </c>
      <c r="F86" s="537">
        <v>600053181</v>
      </c>
      <c r="G86" s="286" t="s">
        <v>527</v>
      </c>
      <c r="H86" s="432" t="s">
        <v>62</v>
      </c>
      <c r="I86" s="432" t="s">
        <v>90</v>
      </c>
      <c r="J86" s="432" t="s">
        <v>524</v>
      </c>
      <c r="K86" s="286" t="s">
        <v>528</v>
      </c>
      <c r="L86" s="538">
        <v>5000000</v>
      </c>
      <c r="M86" s="288">
        <f>(L86/100*70)</f>
        <v>3500000</v>
      </c>
      <c r="N86" s="500">
        <v>2024</v>
      </c>
      <c r="O86" s="539">
        <v>2028</v>
      </c>
      <c r="P86" s="540" t="s">
        <v>259</v>
      </c>
      <c r="Q86" s="430" t="s">
        <v>259</v>
      </c>
      <c r="R86" s="430" t="s">
        <v>259</v>
      </c>
      <c r="S86" s="291" t="s">
        <v>259</v>
      </c>
      <c r="T86" s="541"/>
      <c r="U86" s="541"/>
      <c r="V86" s="541" t="s">
        <v>259</v>
      </c>
      <c r="W86" s="541"/>
      <c r="X86" s="541"/>
      <c r="Y86" s="500"/>
      <c r="Z86" s="291"/>
    </row>
    <row r="87" spans="1:26" s="2" customFormat="1" ht="42">
      <c r="A87" s="75">
        <v>4</v>
      </c>
      <c r="B87" s="282" t="s">
        <v>519</v>
      </c>
      <c r="C87" s="430" t="s">
        <v>514</v>
      </c>
      <c r="D87" s="430">
        <v>61387703</v>
      </c>
      <c r="E87" s="430">
        <v>241326</v>
      </c>
      <c r="F87" s="539">
        <v>600053181</v>
      </c>
      <c r="G87" s="286" t="s">
        <v>529</v>
      </c>
      <c r="H87" s="432" t="s">
        <v>62</v>
      </c>
      <c r="I87" s="432" t="s">
        <v>90</v>
      </c>
      <c r="J87" s="432" t="s">
        <v>524</v>
      </c>
      <c r="K87" s="286" t="s">
        <v>530</v>
      </c>
      <c r="L87" s="538">
        <v>90000000</v>
      </c>
      <c r="M87" s="288">
        <f>(L87/100*70)</f>
        <v>63000000</v>
      </c>
      <c r="N87" s="500">
        <v>2025</v>
      </c>
      <c r="O87" s="539">
        <v>2030</v>
      </c>
      <c r="P87" s="540" t="s">
        <v>259</v>
      </c>
      <c r="Q87" s="430" t="s">
        <v>259</v>
      </c>
      <c r="R87" s="430" t="s">
        <v>259</v>
      </c>
      <c r="S87" s="542" t="s">
        <v>259</v>
      </c>
      <c r="T87" s="432"/>
      <c r="U87" s="432" t="s">
        <v>259</v>
      </c>
      <c r="V87" s="432" t="s">
        <v>259</v>
      </c>
      <c r="W87" s="432" t="s">
        <v>115</v>
      </c>
      <c r="X87" s="539"/>
      <c r="Y87" s="521" t="s">
        <v>531</v>
      </c>
      <c r="Z87" s="291" t="s">
        <v>111</v>
      </c>
    </row>
    <row r="88" spans="1:26" ht="22.2" thickBot="1">
      <c r="A88" s="481">
        <v>5</v>
      </c>
      <c r="B88" s="297" t="s">
        <v>519</v>
      </c>
      <c r="C88" s="303" t="s">
        <v>514</v>
      </c>
      <c r="D88" s="303">
        <v>61387703</v>
      </c>
      <c r="E88" s="303">
        <v>241326</v>
      </c>
      <c r="F88" s="302">
        <v>600053181</v>
      </c>
      <c r="G88" s="270" t="s">
        <v>532</v>
      </c>
      <c r="H88" s="299" t="s">
        <v>62</v>
      </c>
      <c r="I88" s="299" t="s">
        <v>90</v>
      </c>
      <c r="J88" s="299" t="s">
        <v>524</v>
      </c>
      <c r="K88" s="299" t="s">
        <v>533</v>
      </c>
      <c r="L88" s="300">
        <v>100000000</v>
      </c>
      <c r="M88" s="301">
        <f>(L88/100*70)</f>
        <v>70000000</v>
      </c>
      <c r="N88" s="273">
        <v>2027</v>
      </c>
      <c r="O88" s="543">
        <v>2030</v>
      </c>
      <c r="P88" s="273"/>
      <c r="Q88" s="303"/>
      <c r="R88" s="303"/>
      <c r="S88" s="302"/>
      <c r="T88" s="299"/>
      <c r="U88" s="299"/>
      <c r="V88" s="299" t="s">
        <v>259</v>
      </c>
      <c r="W88" s="299" t="s">
        <v>115</v>
      </c>
      <c r="X88" s="299"/>
      <c r="Y88" s="544"/>
      <c r="Z88" s="302"/>
    </row>
    <row r="89" spans="1:26" s="2" customFormat="1" ht="70.5" customHeight="1" thickBot="1">
      <c r="A89" s="233">
        <v>1</v>
      </c>
      <c r="B89" s="234" t="s">
        <v>540</v>
      </c>
      <c r="C89" s="235" t="s">
        <v>541</v>
      </c>
      <c r="D89" s="309">
        <v>4435117</v>
      </c>
      <c r="E89" s="309">
        <v>181076951</v>
      </c>
      <c r="F89" s="545" t="s">
        <v>544</v>
      </c>
      <c r="G89" s="237" t="s">
        <v>545</v>
      </c>
      <c r="H89" s="278" t="s">
        <v>62</v>
      </c>
      <c r="I89" s="278" t="s">
        <v>90</v>
      </c>
      <c r="J89" s="278" t="s">
        <v>90</v>
      </c>
      <c r="K89" s="237" t="s">
        <v>546</v>
      </c>
      <c r="L89" s="238">
        <v>50000000</v>
      </c>
      <c r="M89" s="239">
        <f>L89/100*70</f>
        <v>35000000</v>
      </c>
      <c r="N89" s="240">
        <v>45292</v>
      </c>
      <c r="O89" s="241">
        <v>46357</v>
      </c>
      <c r="P89" s="308" t="s">
        <v>115</v>
      </c>
      <c r="Q89" s="309" t="s">
        <v>115</v>
      </c>
      <c r="R89" s="309" t="s">
        <v>115</v>
      </c>
      <c r="S89" s="242" t="s">
        <v>115</v>
      </c>
      <c r="T89" s="278"/>
      <c r="U89" s="278"/>
      <c r="V89" s="278" t="s">
        <v>115</v>
      </c>
      <c r="W89" s="278" t="s">
        <v>115</v>
      </c>
      <c r="X89" s="278"/>
      <c r="Y89" s="308" t="s">
        <v>144</v>
      </c>
      <c r="Z89" s="242" t="s">
        <v>111</v>
      </c>
    </row>
    <row r="90" spans="1:26" s="2" customFormat="1" ht="93">
      <c r="A90" s="103">
        <v>1</v>
      </c>
      <c r="B90" s="231" t="s">
        <v>553</v>
      </c>
      <c r="C90" s="225" t="s">
        <v>548</v>
      </c>
      <c r="D90" s="225">
        <v>47005254</v>
      </c>
      <c r="E90" s="225">
        <v>241636</v>
      </c>
      <c r="F90" s="226">
        <v>600053270</v>
      </c>
      <c r="G90" s="546" t="s">
        <v>554</v>
      </c>
      <c r="H90" s="227" t="s">
        <v>62</v>
      </c>
      <c r="I90" s="547" t="s">
        <v>90</v>
      </c>
      <c r="J90" s="548" t="s">
        <v>550</v>
      </c>
      <c r="K90" s="228" t="s">
        <v>555</v>
      </c>
      <c r="L90" s="229">
        <v>150000000</v>
      </c>
      <c r="M90" s="230">
        <f>L90/100*70</f>
        <v>105000000</v>
      </c>
      <c r="N90" s="231">
        <v>2024</v>
      </c>
      <c r="O90" s="226">
        <v>2025</v>
      </c>
      <c r="P90" s="231" t="s">
        <v>115</v>
      </c>
      <c r="Q90" s="225" t="s">
        <v>115</v>
      </c>
      <c r="R90" s="225" t="s">
        <v>115</v>
      </c>
      <c r="S90" s="226" t="s">
        <v>115</v>
      </c>
      <c r="T90" s="227"/>
      <c r="U90" s="227" t="s">
        <v>115</v>
      </c>
      <c r="V90" s="227" t="s">
        <v>115</v>
      </c>
      <c r="W90" s="227" t="s">
        <v>115</v>
      </c>
      <c r="X90" s="227" t="s">
        <v>115</v>
      </c>
      <c r="Y90" s="231" t="s">
        <v>268</v>
      </c>
      <c r="Z90" s="226" t="s">
        <v>111</v>
      </c>
    </row>
    <row r="91" spans="1:26" s="2" customFormat="1" ht="52.8" thickBot="1">
      <c r="A91" s="104">
        <v>2</v>
      </c>
      <c r="B91" s="250" t="s">
        <v>553</v>
      </c>
      <c r="C91" s="440" t="s">
        <v>548</v>
      </c>
      <c r="D91" s="440">
        <v>47005254</v>
      </c>
      <c r="E91" s="440">
        <v>241636</v>
      </c>
      <c r="F91" s="251">
        <v>600053270</v>
      </c>
      <c r="G91" s="247" t="s">
        <v>556</v>
      </c>
      <c r="H91" s="248" t="s">
        <v>62</v>
      </c>
      <c r="I91" s="248" t="s">
        <v>90</v>
      </c>
      <c r="J91" s="518" t="s">
        <v>550</v>
      </c>
      <c r="K91" s="247" t="s">
        <v>557</v>
      </c>
      <c r="L91" s="249">
        <v>20000000</v>
      </c>
      <c r="M91" s="423">
        <f>L91/100*70</f>
        <v>14000000</v>
      </c>
      <c r="N91" s="250">
        <v>2025</v>
      </c>
      <c r="O91" s="251">
        <v>2026</v>
      </c>
      <c r="P91" s="250"/>
      <c r="Q91" s="440" t="s">
        <v>115</v>
      </c>
      <c r="R91" s="440" t="s">
        <v>115</v>
      </c>
      <c r="S91" s="251" t="s">
        <v>115</v>
      </c>
      <c r="T91" s="248"/>
      <c r="U91" s="248"/>
      <c r="V91" s="248" t="s">
        <v>115</v>
      </c>
      <c r="W91" s="248" t="s">
        <v>115</v>
      </c>
      <c r="X91" s="248" t="s">
        <v>115</v>
      </c>
      <c r="Y91" s="250" t="s">
        <v>268</v>
      </c>
      <c r="Z91" s="251" t="s">
        <v>111</v>
      </c>
    </row>
    <row r="92" spans="1:26" s="2" customFormat="1" ht="30.6">
      <c r="A92" s="170">
        <v>1</v>
      </c>
      <c r="B92" s="603" t="s">
        <v>562</v>
      </c>
      <c r="C92" s="626" t="s">
        <v>563</v>
      </c>
      <c r="D92" s="861">
        <v>70988064</v>
      </c>
      <c r="E92" s="627" t="s">
        <v>1029</v>
      </c>
      <c r="F92" s="862">
        <v>600053202</v>
      </c>
      <c r="G92" s="597" t="s">
        <v>1030</v>
      </c>
      <c r="H92" s="597" t="s">
        <v>62</v>
      </c>
      <c r="I92" s="597" t="s">
        <v>90</v>
      </c>
      <c r="J92" s="597" t="s">
        <v>565</v>
      </c>
      <c r="K92" s="598" t="s">
        <v>1031</v>
      </c>
      <c r="L92" s="599">
        <v>25000000</v>
      </c>
      <c r="M92" s="600">
        <f t="shared" ref="M92" si="8">L92/100*70</f>
        <v>17500000</v>
      </c>
      <c r="N92" s="601">
        <v>45474</v>
      </c>
      <c r="O92" s="602">
        <v>45992</v>
      </c>
      <c r="P92" s="603" t="s">
        <v>115</v>
      </c>
      <c r="Q92" s="626" t="s">
        <v>115</v>
      </c>
      <c r="R92" s="626" t="s">
        <v>115</v>
      </c>
      <c r="S92" s="604" t="s">
        <v>115</v>
      </c>
      <c r="T92" s="597"/>
      <c r="U92" s="597"/>
      <c r="V92" s="203" t="s">
        <v>115</v>
      </c>
      <c r="W92" s="203" t="s">
        <v>115</v>
      </c>
      <c r="X92" s="203" t="s">
        <v>115</v>
      </c>
      <c r="Y92" s="204" t="s">
        <v>144</v>
      </c>
      <c r="Z92" s="205" t="s">
        <v>481</v>
      </c>
    </row>
    <row r="93" spans="1:26" s="2" customFormat="1" ht="50.25" customHeight="1" thickBot="1">
      <c r="A93" s="481">
        <v>2</v>
      </c>
      <c r="B93" s="482" t="s">
        <v>562</v>
      </c>
      <c r="C93" s="483" t="s">
        <v>563</v>
      </c>
      <c r="D93" s="483">
        <v>70988064</v>
      </c>
      <c r="E93" s="483"/>
      <c r="F93" s="484">
        <v>600053202</v>
      </c>
      <c r="G93" s="485" t="s">
        <v>573</v>
      </c>
      <c r="H93" s="486" t="s">
        <v>62</v>
      </c>
      <c r="I93" s="486" t="s">
        <v>90</v>
      </c>
      <c r="J93" s="486" t="s">
        <v>565</v>
      </c>
      <c r="K93" s="486" t="s">
        <v>310</v>
      </c>
      <c r="L93" s="487">
        <v>50000000</v>
      </c>
      <c r="M93" s="488">
        <f>L93/100*85</f>
        <v>42500000</v>
      </c>
      <c r="N93" s="489" t="s">
        <v>574</v>
      </c>
      <c r="O93" s="490" t="s">
        <v>575</v>
      </c>
      <c r="P93" s="491"/>
      <c r="Q93" s="859"/>
      <c r="R93" s="859"/>
      <c r="S93" s="492"/>
      <c r="T93" s="486"/>
      <c r="U93" s="486"/>
      <c r="V93" s="486"/>
      <c r="W93" s="486"/>
      <c r="X93" s="486"/>
      <c r="Y93" s="549" t="s">
        <v>576</v>
      </c>
      <c r="Z93" s="860" t="s">
        <v>98</v>
      </c>
    </row>
    <row r="94" spans="1:26" s="2" customFormat="1" ht="60.75" customHeight="1">
      <c r="A94" s="909">
        <v>1</v>
      </c>
      <c r="B94" s="223" t="s">
        <v>577</v>
      </c>
      <c r="C94" s="224" t="s">
        <v>448</v>
      </c>
      <c r="D94" s="225" t="s">
        <v>578</v>
      </c>
      <c r="E94" s="225">
        <v>151024626</v>
      </c>
      <c r="F94" s="550">
        <v>651024617</v>
      </c>
      <c r="G94" s="448" t="s">
        <v>579</v>
      </c>
      <c r="H94" s="227" t="s">
        <v>89</v>
      </c>
      <c r="I94" s="551" t="s">
        <v>90</v>
      </c>
      <c r="J94" s="551" t="s">
        <v>441</v>
      </c>
      <c r="K94" s="551" t="s">
        <v>579</v>
      </c>
      <c r="L94" s="867">
        <v>10000000</v>
      </c>
      <c r="M94" s="863">
        <f>L94/100*70</f>
        <v>7000000</v>
      </c>
      <c r="N94" s="552">
        <v>2023</v>
      </c>
      <c r="O94" s="553">
        <v>2027</v>
      </c>
      <c r="P94" s="554" t="s">
        <v>115</v>
      </c>
      <c r="Q94" s="555" t="s">
        <v>115</v>
      </c>
      <c r="R94" s="555" t="s">
        <v>115</v>
      </c>
      <c r="S94" s="556" t="s">
        <v>115</v>
      </c>
      <c r="T94" s="557"/>
      <c r="U94" s="557"/>
      <c r="V94" s="557" t="s">
        <v>115</v>
      </c>
      <c r="W94" s="557" t="s">
        <v>115</v>
      </c>
      <c r="X94" s="557"/>
      <c r="Y94" s="552" t="s">
        <v>421</v>
      </c>
      <c r="Z94" s="553"/>
    </row>
    <row r="95" spans="1:26" s="2" customFormat="1" ht="156.75" customHeight="1">
      <c r="A95" s="910">
        <v>2</v>
      </c>
      <c r="B95" s="282" t="s">
        <v>577</v>
      </c>
      <c r="C95" s="283" t="s">
        <v>448</v>
      </c>
      <c r="D95" s="430" t="s">
        <v>578</v>
      </c>
      <c r="E95" s="430">
        <v>151024626</v>
      </c>
      <c r="F95" s="558">
        <v>651024617</v>
      </c>
      <c r="G95" s="559" t="s">
        <v>580</v>
      </c>
      <c r="H95" s="432" t="s">
        <v>89</v>
      </c>
      <c r="I95" s="560" t="s">
        <v>90</v>
      </c>
      <c r="J95" s="560" t="s">
        <v>441</v>
      </c>
      <c r="K95" s="560" t="s">
        <v>580</v>
      </c>
      <c r="L95" s="868">
        <v>2000000</v>
      </c>
      <c r="M95" s="864">
        <f t="shared" ref="M95:M107" si="9">L95/100*70</f>
        <v>1400000</v>
      </c>
      <c r="N95" s="561">
        <v>2023</v>
      </c>
      <c r="O95" s="562">
        <v>2027</v>
      </c>
      <c r="P95" s="563" t="s">
        <v>115</v>
      </c>
      <c r="Q95" s="564" t="s">
        <v>115</v>
      </c>
      <c r="R95" s="564" t="s">
        <v>115</v>
      </c>
      <c r="S95" s="565" t="s">
        <v>115</v>
      </c>
      <c r="T95" s="566"/>
      <c r="U95" s="566"/>
      <c r="V95" s="566"/>
      <c r="W95" s="566" t="s">
        <v>115</v>
      </c>
      <c r="X95" s="566" t="s">
        <v>115</v>
      </c>
      <c r="Y95" s="561" t="s">
        <v>421</v>
      </c>
      <c r="Z95" s="562"/>
    </row>
    <row r="96" spans="1:26" s="2" customFormat="1" ht="101.25" customHeight="1">
      <c r="A96" s="910">
        <v>3</v>
      </c>
      <c r="B96" s="282" t="s">
        <v>577</v>
      </c>
      <c r="C96" s="283" t="s">
        <v>448</v>
      </c>
      <c r="D96" s="430" t="s">
        <v>578</v>
      </c>
      <c r="E96" s="430">
        <v>151024626</v>
      </c>
      <c r="F96" s="558">
        <v>651024617</v>
      </c>
      <c r="G96" s="559" t="s">
        <v>581</v>
      </c>
      <c r="H96" s="432" t="s">
        <v>89</v>
      </c>
      <c r="I96" s="560" t="s">
        <v>90</v>
      </c>
      <c r="J96" s="560" t="s">
        <v>441</v>
      </c>
      <c r="K96" s="560" t="s">
        <v>581</v>
      </c>
      <c r="L96" s="868">
        <v>5000000</v>
      </c>
      <c r="M96" s="864">
        <f t="shared" si="9"/>
        <v>3500000</v>
      </c>
      <c r="N96" s="561">
        <v>2023</v>
      </c>
      <c r="O96" s="562">
        <v>2027</v>
      </c>
      <c r="P96" s="563" t="s">
        <v>115</v>
      </c>
      <c r="Q96" s="564" t="s">
        <v>115</v>
      </c>
      <c r="R96" s="564" t="s">
        <v>115</v>
      </c>
      <c r="S96" s="565" t="s">
        <v>115</v>
      </c>
      <c r="T96" s="566"/>
      <c r="U96" s="566"/>
      <c r="V96" s="566"/>
      <c r="W96" s="566" t="s">
        <v>115</v>
      </c>
      <c r="X96" s="566" t="s">
        <v>115</v>
      </c>
      <c r="Y96" s="561" t="s">
        <v>421</v>
      </c>
      <c r="Z96" s="562"/>
    </row>
    <row r="97" spans="1:26" s="70" customFormat="1" ht="81.599999999999994">
      <c r="A97" s="910">
        <v>4</v>
      </c>
      <c r="B97" s="282" t="s">
        <v>577</v>
      </c>
      <c r="C97" s="283" t="s">
        <v>448</v>
      </c>
      <c r="D97" s="430" t="s">
        <v>578</v>
      </c>
      <c r="E97" s="430">
        <v>151024626</v>
      </c>
      <c r="F97" s="558">
        <v>651024617</v>
      </c>
      <c r="G97" s="559" t="s">
        <v>582</v>
      </c>
      <c r="H97" s="432" t="s">
        <v>89</v>
      </c>
      <c r="I97" s="560" t="s">
        <v>90</v>
      </c>
      <c r="J97" s="560" t="s">
        <v>441</v>
      </c>
      <c r="K97" s="560" t="s">
        <v>582</v>
      </c>
      <c r="L97" s="868">
        <v>1000000</v>
      </c>
      <c r="M97" s="864">
        <f t="shared" si="9"/>
        <v>700000</v>
      </c>
      <c r="N97" s="561">
        <v>2023</v>
      </c>
      <c r="O97" s="562">
        <v>2027</v>
      </c>
      <c r="P97" s="563" t="s">
        <v>115</v>
      </c>
      <c r="Q97" s="564" t="s">
        <v>115</v>
      </c>
      <c r="R97" s="564" t="s">
        <v>115</v>
      </c>
      <c r="S97" s="565" t="s">
        <v>115</v>
      </c>
      <c r="T97" s="566"/>
      <c r="U97" s="566"/>
      <c r="V97" s="566"/>
      <c r="W97" s="566" t="s">
        <v>115</v>
      </c>
      <c r="X97" s="566" t="s">
        <v>115</v>
      </c>
      <c r="Y97" s="561" t="s">
        <v>421</v>
      </c>
      <c r="Z97" s="562"/>
    </row>
    <row r="98" spans="1:26" s="2" customFormat="1" ht="82.8">
      <c r="A98" s="910">
        <v>5</v>
      </c>
      <c r="B98" s="282" t="s">
        <v>577</v>
      </c>
      <c r="C98" s="283" t="s">
        <v>448</v>
      </c>
      <c r="D98" s="430" t="s">
        <v>578</v>
      </c>
      <c r="E98" s="430">
        <v>151024626</v>
      </c>
      <c r="F98" s="558">
        <v>651024617</v>
      </c>
      <c r="G98" s="559" t="s">
        <v>583</v>
      </c>
      <c r="H98" s="432" t="s">
        <v>89</v>
      </c>
      <c r="I98" s="560" t="s">
        <v>90</v>
      </c>
      <c r="J98" s="560" t="s">
        <v>441</v>
      </c>
      <c r="K98" s="560" t="s">
        <v>583</v>
      </c>
      <c r="L98" s="868">
        <v>20000000</v>
      </c>
      <c r="M98" s="864">
        <f t="shared" si="9"/>
        <v>14000000</v>
      </c>
      <c r="N98" s="561">
        <v>2023</v>
      </c>
      <c r="O98" s="562">
        <v>2027</v>
      </c>
      <c r="P98" s="563" t="s">
        <v>115</v>
      </c>
      <c r="Q98" s="564" t="s">
        <v>115</v>
      </c>
      <c r="R98" s="564" t="s">
        <v>115</v>
      </c>
      <c r="S98" s="565" t="s">
        <v>115</v>
      </c>
      <c r="T98" s="566"/>
      <c r="U98" s="566"/>
      <c r="V98" s="566" t="s">
        <v>115</v>
      </c>
      <c r="W98" s="566" t="s">
        <v>115</v>
      </c>
      <c r="X98" s="566" t="s">
        <v>115</v>
      </c>
      <c r="Y98" s="561" t="s">
        <v>421</v>
      </c>
      <c r="Z98" s="562"/>
    </row>
    <row r="99" spans="1:26" s="2" customFormat="1" ht="82.8">
      <c r="A99" s="910">
        <v>6</v>
      </c>
      <c r="B99" s="282" t="s">
        <v>577</v>
      </c>
      <c r="C99" s="283" t="s">
        <v>448</v>
      </c>
      <c r="D99" s="430" t="s">
        <v>578</v>
      </c>
      <c r="E99" s="430">
        <v>151024626</v>
      </c>
      <c r="F99" s="558">
        <v>651024617</v>
      </c>
      <c r="G99" s="559" t="s">
        <v>584</v>
      </c>
      <c r="H99" s="432" t="s">
        <v>89</v>
      </c>
      <c r="I99" s="560" t="s">
        <v>90</v>
      </c>
      <c r="J99" s="560" t="s">
        <v>441</v>
      </c>
      <c r="K99" s="560" t="s">
        <v>584</v>
      </c>
      <c r="L99" s="868">
        <v>10000000</v>
      </c>
      <c r="M99" s="864">
        <f t="shared" si="9"/>
        <v>7000000</v>
      </c>
      <c r="N99" s="561">
        <v>2023</v>
      </c>
      <c r="O99" s="562">
        <v>2027</v>
      </c>
      <c r="P99" s="563" t="s">
        <v>115</v>
      </c>
      <c r="Q99" s="564" t="s">
        <v>115</v>
      </c>
      <c r="R99" s="564" t="s">
        <v>115</v>
      </c>
      <c r="S99" s="565" t="s">
        <v>115</v>
      </c>
      <c r="T99" s="566"/>
      <c r="U99" s="566"/>
      <c r="V99" s="566"/>
      <c r="W99" s="566" t="s">
        <v>115</v>
      </c>
      <c r="X99" s="566" t="s">
        <v>115</v>
      </c>
      <c r="Y99" s="561" t="s">
        <v>421</v>
      </c>
      <c r="Z99" s="562"/>
    </row>
    <row r="100" spans="1:26" s="2" customFormat="1" ht="82.8">
      <c r="A100" s="910">
        <v>7</v>
      </c>
      <c r="B100" s="282" t="s">
        <v>577</v>
      </c>
      <c r="C100" s="283" t="s">
        <v>448</v>
      </c>
      <c r="D100" s="430" t="s">
        <v>578</v>
      </c>
      <c r="E100" s="430">
        <v>151024626</v>
      </c>
      <c r="F100" s="558">
        <v>651024617</v>
      </c>
      <c r="G100" s="559" t="s">
        <v>585</v>
      </c>
      <c r="H100" s="432" t="s">
        <v>89</v>
      </c>
      <c r="I100" s="560" t="s">
        <v>90</v>
      </c>
      <c r="J100" s="560" t="s">
        <v>441</v>
      </c>
      <c r="K100" s="560" t="s">
        <v>585</v>
      </c>
      <c r="L100" s="868">
        <v>10000000</v>
      </c>
      <c r="M100" s="864">
        <f t="shared" si="9"/>
        <v>7000000</v>
      </c>
      <c r="N100" s="561">
        <v>2023</v>
      </c>
      <c r="O100" s="562">
        <v>2027</v>
      </c>
      <c r="P100" s="563" t="s">
        <v>115</v>
      </c>
      <c r="Q100" s="564" t="s">
        <v>115</v>
      </c>
      <c r="R100" s="564" t="s">
        <v>115</v>
      </c>
      <c r="S100" s="565" t="s">
        <v>115</v>
      </c>
      <c r="T100" s="566"/>
      <c r="U100" s="566"/>
      <c r="V100" s="566"/>
      <c r="W100" s="566" t="s">
        <v>115</v>
      </c>
      <c r="X100" s="566" t="s">
        <v>115</v>
      </c>
      <c r="Y100" s="561" t="s">
        <v>421</v>
      </c>
      <c r="Z100" s="562"/>
    </row>
    <row r="101" spans="1:26" s="2" customFormat="1" ht="82.8">
      <c r="A101" s="910">
        <v>8</v>
      </c>
      <c r="B101" s="282" t="s">
        <v>577</v>
      </c>
      <c r="C101" s="283" t="s">
        <v>448</v>
      </c>
      <c r="D101" s="430" t="s">
        <v>578</v>
      </c>
      <c r="E101" s="430">
        <v>151024626</v>
      </c>
      <c r="F101" s="558">
        <v>651024617</v>
      </c>
      <c r="G101" s="559" t="s">
        <v>586</v>
      </c>
      <c r="H101" s="432" t="s">
        <v>89</v>
      </c>
      <c r="I101" s="560" t="s">
        <v>90</v>
      </c>
      <c r="J101" s="560" t="s">
        <v>441</v>
      </c>
      <c r="K101" s="560" t="s">
        <v>586</v>
      </c>
      <c r="L101" s="868">
        <v>10000000</v>
      </c>
      <c r="M101" s="864">
        <f t="shared" si="9"/>
        <v>7000000</v>
      </c>
      <c r="N101" s="561">
        <v>2023</v>
      </c>
      <c r="O101" s="562">
        <v>2027</v>
      </c>
      <c r="P101" s="563" t="s">
        <v>115</v>
      </c>
      <c r="Q101" s="564" t="s">
        <v>115</v>
      </c>
      <c r="R101" s="564" t="s">
        <v>115</v>
      </c>
      <c r="S101" s="565" t="s">
        <v>115</v>
      </c>
      <c r="T101" s="566"/>
      <c r="U101" s="566"/>
      <c r="V101" s="566"/>
      <c r="W101" s="566" t="s">
        <v>115</v>
      </c>
      <c r="X101" s="566" t="s">
        <v>115</v>
      </c>
      <c r="Y101" s="561" t="s">
        <v>421</v>
      </c>
      <c r="Z101" s="562"/>
    </row>
    <row r="102" spans="1:26" s="2" customFormat="1" ht="82.8">
      <c r="A102" s="910">
        <v>9</v>
      </c>
      <c r="B102" s="282" t="s">
        <v>577</v>
      </c>
      <c r="C102" s="283" t="s">
        <v>448</v>
      </c>
      <c r="D102" s="430" t="s">
        <v>578</v>
      </c>
      <c r="E102" s="430">
        <v>151024626</v>
      </c>
      <c r="F102" s="558">
        <v>651024617</v>
      </c>
      <c r="G102" s="559" t="s">
        <v>587</v>
      </c>
      <c r="H102" s="432" t="s">
        <v>89</v>
      </c>
      <c r="I102" s="560" t="s">
        <v>90</v>
      </c>
      <c r="J102" s="560" t="s">
        <v>441</v>
      </c>
      <c r="K102" s="560" t="s">
        <v>587</v>
      </c>
      <c r="L102" s="868">
        <v>15000000</v>
      </c>
      <c r="M102" s="864">
        <f t="shared" si="9"/>
        <v>10500000</v>
      </c>
      <c r="N102" s="561">
        <v>2023</v>
      </c>
      <c r="O102" s="562">
        <v>2027</v>
      </c>
      <c r="P102" s="563" t="s">
        <v>115</v>
      </c>
      <c r="Q102" s="564" t="s">
        <v>115</v>
      </c>
      <c r="R102" s="564" t="s">
        <v>115</v>
      </c>
      <c r="S102" s="565" t="s">
        <v>115</v>
      </c>
      <c r="T102" s="566"/>
      <c r="U102" s="566"/>
      <c r="V102" s="566"/>
      <c r="W102" s="566" t="s">
        <v>115</v>
      </c>
      <c r="X102" s="566" t="s">
        <v>115</v>
      </c>
      <c r="Y102" s="561" t="s">
        <v>421</v>
      </c>
      <c r="Z102" s="562"/>
    </row>
    <row r="103" spans="1:26" s="2" customFormat="1" ht="82.8">
      <c r="A103" s="910">
        <v>10</v>
      </c>
      <c r="B103" s="282" t="s">
        <v>577</v>
      </c>
      <c r="C103" s="283" t="s">
        <v>448</v>
      </c>
      <c r="D103" s="430" t="s">
        <v>578</v>
      </c>
      <c r="E103" s="430">
        <v>151024626</v>
      </c>
      <c r="F103" s="558">
        <v>651024617</v>
      </c>
      <c r="G103" s="559" t="s">
        <v>588</v>
      </c>
      <c r="H103" s="432" t="s">
        <v>89</v>
      </c>
      <c r="I103" s="560" t="s">
        <v>90</v>
      </c>
      <c r="J103" s="560" t="s">
        <v>441</v>
      </c>
      <c r="K103" s="560" t="s">
        <v>588</v>
      </c>
      <c r="L103" s="868">
        <v>5000000</v>
      </c>
      <c r="M103" s="864">
        <f t="shared" si="9"/>
        <v>3500000</v>
      </c>
      <c r="N103" s="561">
        <v>2023</v>
      </c>
      <c r="O103" s="562">
        <v>2027</v>
      </c>
      <c r="P103" s="563" t="s">
        <v>115</v>
      </c>
      <c r="Q103" s="564" t="s">
        <v>115</v>
      </c>
      <c r="R103" s="564" t="s">
        <v>115</v>
      </c>
      <c r="S103" s="565" t="s">
        <v>115</v>
      </c>
      <c r="T103" s="566"/>
      <c r="U103" s="566"/>
      <c r="V103" s="566"/>
      <c r="W103" s="566" t="s">
        <v>115</v>
      </c>
      <c r="X103" s="566" t="s">
        <v>115</v>
      </c>
      <c r="Y103" s="561" t="s">
        <v>421</v>
      </c>
      <c r="Z103" s="562"/>
    </row>
    <row r="104" spans="1:26" s="2" customFormat="1" ht="82.8">
      <c r="A104" s="910">
        <v>11</v>
      </c>
      <c r="B104" s="282" t="s">
        <v>577</v>
      </c>
      <c r="C104" s="283" t="s">
        <v>448</v>
      </c>
      <c r="D104" s="430" t="s">
        <v>578</v>
      </c>
      <c r="E104" s="430">
        <v>151024626</v>
      </c>
      <c r="F104" s="558">
        <v>651024617</v>
      </c>
      <c r="G104" s="559" t="s">
        <v>589</v>
      </c>
      <c r="H104" s="432" t="s">
        <v>89</v>
      </c>
      <c r="I104" s="560" t="s">
        <v>90</v>
      </c>
      <c r="J104" s="560" t="s">
        <v>441</v>
      </c>
      <c r="K104" s="560" t="s">
        <v>589</v>
      </c>
      <c r="L104" s="868">
        <v>20000000</v>
      </c>
      <c r="M104" s="864">
        <f t="shared" si="9"/>
        <v>14000000</v>
      </c>
      <c r="N104" s="561">
        <v>2023</v>
      </c>
      <c r="O104" s="562">
        <v>2027</v>
      </c>
      <c r="P104" s="563"/>
      <c r="Q104" s="564"/>
      <c r="R104" s="564"/>
      <c r="S104" s="565"/>
      <c r="T104" s="566" t="s">
        <v>115</v>
      </c>
      <c r="U104" s="566" t="s">
        <v>115</v>
      </c>
      <c r="V104" s="566" t="s">
        <v>115</v>
      </c>
      <c r="W104" s="566" t="s">
        <v>115</v>
      </c>
      <c r="X104" s="566"/>
      <c r="Y104" s="561" t="s">
        <v>421</v>
      </c>
      <c r="Z104" s="562"/>
    </row>
    <row r="105" spans="1:26" s="2" customFormat="1" ht="82.8">
      <c r="A105" s="910">
        <v>12</v>
      </c>
      <c r="B105" s="282" t="s">
        <v>577</v>
      </c>
      <c r="C105" s="283" t="s">
        <v>448</v>
      </c>
      <c r="D105" s="430" t="s">
        <v>578</v>
      </c>
      <c r="E105" s="430">
        <v>151024626</v>
      </c>
      <c r="F105" s="558">
        <v>651024617</v>
      </c>
      <c r="G105" s="559" t="s">
        <v>590</v>
      </c>
      <c r="H105" s="432" t="s">
        <v>89</v>
      </c>
      <c r="I105" s="560" t="s">
        <v>90</v>
      </c>
      <c r="J105" s="560" t="s">
        <v>441</v>
      </c>
      <c r="K105" s="560" t="s">
        <v>590</v>
      </c>
      <c r="L105" s="868">
        <v>10000000</v>
      </c>
      <c r="M105" s="864">
        <f t="shared" si="9"/>
        <v>7000000</v>
      </c>
      <c r="N105" s="561">
        <v>2023</v>
      </c>
      <c r="O105" s="562">
        <v>2027</v>
      </c>
      <c r="P105" s="563"/>
      <c r="Q105" s="564"/>
      <c r="R105" s="564"/>
      <c r="S105" s="565"/>
      <c r="T105" s="566" t="s">
        <v>115</v>
      </c>
      <c r="U105" s="566" t="s">
        <v>115</v>
      </c>
      <c r="V105" s="566" t="s">
        <v>115</v>
      </c>
      <c r="W105" s="566" t="s">
        <v>115</v>
      </c>
      <c r="X105" s="566"/>
      <c r="Y105" s="561" t="s">
        <v>421</v>
      </c>
      <c r="Z105" s="562"/>
    </row>
    <row r="106" spans="1:26" s="2" customFormat="1" ht="82.8">
      <c r="A106" s="910">
        <v>13</v>
      </c>
      <c r="B106" s="282" t="s">
        <v>577</v>
      </c>
      <c r="C106" s="283" t="s">
        <v>448</v>
      </c>
      <c r="D106" s="430" t="s">
        <v>578</v>
      </c>
      <c r="E106" s="430">
        <v>151024626</v>
      </c>
      <c r="F106" s="558">
        <v>651024617</v>
      </c>
      <c r="G106" s="559" t="s">
        <v>591</v>
      </c>
      <c r="H106" s="432" t="s">
        <v>89</v>
      </c>
      <c r="I106" s="560" t="s">
        <v>90</v>
      </c>
      <c r="J106" s="560" t="s">
        <v>441</v>
      </c>
      <c r="K106" s="560" t="s">
        <v>591</v>
      </c>
      <c r="L106" s="868">
        <v>2000000</v>
      </c>
      <c r="M106" s="864">
        <f t="shared" si="9"/>
        <v>1400000</v>
      </c>
      <c r="N106" s="561">
        <v>2023</v>
      </c>
      <c r="O106" s="562">
        <v>2024</v>
      </c>
      <c r="P106" s="563"/>
      <c r="Q106" s="564"/>
      <c r="R106" s="564"/>
      <c r="S106" s="565"/>
      <c r="T106" s="566"/>
      <c r="U106" s="566"/>
      <c r="V106" s="566"/>
      <c r="W106" s="566" t="s">
        <v>115</v>
      </c>
      <c r="X106" s="566" t="s">
        <v>115</v>
      </c>
      <c r="Y106" s="561" t="s">
        <v>421</v>
      </c>
      <c r="Z106" s="562"/>
    </row>
    <row r="107" spans="1:26" s="2" customFormat="1" ht="82.8">
      <c r="A107" s="910">
        <v>14</v>
      </c>
      <c r="B107" s="282" t="s">
        <v>577</v>
      </c>
      <c r="C107" s="283" t="s">
        <v>448</v>
      </c>
      <c r="D107" s="430" t="s">
        <v>578</v>
      </c>
      <c r="E107" s="430">
        <v>151024626</v>
      </c>
      <c r="F107" s="558">
        <v>651024617</v>
      </c>
      <c r="G107" s="559" t="s">
        <v>592</v>
      </c>
      <c r="H107" s="432" t="s">
        <v>89</v>
      </c>
      <c r="I107" s="560" t="s">
        <v>90</v>
      </c>
      <c r="J107" s="560" t="s">
        <v>441</v>
      </c>
      <c r="K107" s="560" t="s">
        <v>592</v>
      </c>
      <c r="L107" s="868">
        <v>1000000</v>
      </c>
      <c r="M107" s="864">
        <f t="shared" si="9"/>
        <v>700000</v>
      </c>
      <c r="N107" s="561">
        <v>2022</v>
      </c>
      <c r="O107" s="562">
        <v>2024</v>
      </c>
      <c r="P107" s="563"/>
      <c r="Q107" s="564"/>
      <c r="R107" s="564"/>
      <c r="S107" s="565"/>
      <c r="T107" s="566"/>
      <c r="U107" s="566"/>
      <c r="V107" s="566"/>
      <c r="W107" s="566" t="s">
        <v>115</v>
      </c>
      <c r="X107" s="566" t="s">
        <v>115</v>
      </c>
      <c r="Y107" s="561" t="s">
        <v>421</v>
      </c>
      <c r="Z107" s="562"/>
    </row>
    <row r="108" spans="1:26" s="2" customFormat="1" ht="82.8">
      <c r="A108" s="910">
        <v>15</v>
      </c>
      <c r="B108" s="282" t="s">
        <v>577</v>
      </c>
      <c r="C108" s="283" t="s">
        <v>448</v>
      </c>
      <c r="D108" s="430" t="s">
        <v>578</v>
      </c>
      <c r="E108" s="430">
        <v>151024626</v>
      </c>
      <c r="F108" s="558">
        <v>651024617</v>
      </c>
      <c r="G108" s="559" t="s">
        <v>593</v>
      </c>
      <c r="H108" s="432" t="s">
        <v>89</v>
      </c>
      <c r="I108" s="567" t="s">
        <v>90</v>
      </c>
      <c r="J108" s="567" t="s">
        <v>441</v>
      </c>
      <c r="K108" s="567" t="s">
        <v>593</v>
      </c>
      <c r="L108" s="869">
        <v>400000000</v>
      </c>
      <c r="M108" s="865">
        <f t="shared" ref="M108:M115" si="10">L108/100*70</f>
        <v>280000000</v>
      </c>
      <c r="N108" s="568">
        <v>2024</v>
      </c>
      <c r="O108" s="569">
        <v>2027</v>
      </c>
      <c r="P108" s="570" t="s">
        <v>115</v>
      </c>
      <c r="Q108" s="571" t="s">
        <v>115</v>
      </c>
      <c r="R108" s="571" t="s">
        <v>115</v>
      </c>
      <c r="S108" s="572" t="s">
        <v>115</v>
      </c>
      <c r="T108" s="573"/>
      <c r="U108" s="573" t="s">
        <v>115</v>
      </c>
      <c r="V108" s="573" t="s">
        <v>115</v>
      </c>
      <c r="W108" s="573" t="s">
        <v>115</v>
      </c>
      <c r="X108" s="573" t="s">
        <v>115</v>
      </c>
      <c r="Y108" s="568" t="s">
        <v>594</v>
      </c>
      <c r="Z108" s="569" t="s">
        <v>111</v>
      </c>
    </row>
    <row r="109" spans="1:26" s="2" customFormat="1" ht="82.8">
      <c r="A109" s="910">
        <v>16</v>
      </c>
      <c r="B109" s="282" t="s">
        <v>577</v>
      </c>
      <c r="C109" s="283" t="s">
        <v>448</v>
      </c>
      <c r="D109" s="430" t="s">
        <v>578</v>
      </c>
      <c r="E109" s="430">
        <v>151024626</v>
      </c>
      <c r="F109" s="558">
        <v>651024617</v>
      </c>
      <c r="G109" s="559" t="s">
        <v>595</v>
      </c>
      <c r="H109" s="432" t="s">
        <v>89</v>
      </c>
      <c r="I109" s="432" t="s">
        <v>90</v>
      </c>
      <c r="J109" s="432" t="s">
        <v>441</v>
      </c>
      <c r="K109" s="432" t="s">
        <v>595</v>
      </c>
      <c r="L109" s="870">
        <v>25000000</v>
      </c>
      <c r="M109" s="866">
        <f t="shared" si="10"/>
        <v>17500000</v>
      </c>
      <c r="N109" s="500">
        <v>2024</v>
      </c>
      <c r="O109" s="539">
        <v>2027</v>
      </c>
      <c r="P109" s="574" t="s">
        <v>115</v>
      </c>
      <c r="Q109" s="575" t="s">
        <v>115</v>
      </c>
      <c r="R109" s="575" t="s">
        <v>115</v>
      </c>
      <c r="S109" s="576" t="s">
        <v>115</v>
      </c>
      <c r="T109" s="577"/>
      <c r="U109" s="577" t="s">
        <v>115</v>
      </c>
      <c r="V109" s="577" t="s">
        <v>115</v>
      </c>
      <c r="W109" s="577" t="s">
        <v>115</v>
      </c>
      <c r="X109" s="577" t="s">
        <v>115</v>
      </c>
      <c r="Y109" s="500" t="s">
        <v>421</v>
      </c>
      <c r="Z109" s="539"/>
    </row>
    <row r="110" spans="1:26" s="2" customFormat="1" ht="83.4" thickBot="1">
      <c r="A110" s="911">
        <v>17</v>
      </c>
      <c r="B110" s="244" t="s">
        <v>577</v>
      </c>
      <c r="C110" s="245" t="s">
        <v>448</v>
      </c>
      <c r="D110" s="440" t="s">
        <v>578</v>
      </c>
      <c r="E110" s="440">
        <v>151024626</v>
      </c>
      <c r="F110" s="578">
        <v>651024617</v>
      </c>
      <c r="G110" s="579" t="s">
        <v>596</v>
      </c>
      <c r="H110" s="248" t="s">
        <v>89</v>
      </c>
      <c r="I110" s="248" t="s">
        <v>90</v>
      </c>
      <c r="J110" s="248" t="s">
        <v>441</v>
      </c>
      <c r="K110" s="248" t="s">
        <v>597</v>
      </c>
      <c r="L110" s="871">
        <v>20000000</v>
      </c>
      <c r="M110" s="846">
        <f t="shared" si="10"/>
        <v>14000000</v>
      </c>
      <c r="N110" s="250">
        <v>2024</v>
      </c>
      <c r="O110" s="518">
        <v>2027</v>
      </c>
      <c r="P110" s="580"/>
      <c r="Q110" s="581" t="s">
        <v>115</v>
      </c>
      <c r="R110" s="581"/>
      <c r="S110" s="582" t="s">
        <v>115</v>
      </c>
      <c r="T110" s="583"/>
      <c r="U110" s="583"/>
      <c r="V110" s="583" t="s">
        <v>115</v>
      </c>
      <c r="W110" s="583" t="s">
        <v>115</v>
      </c>
      <c r="X110" s="583" t="s">
        <v>115</v>
      </c>
      <c r="Y110" s="250" t="s">
        <v>421</v>
      </c>
      <c r="Z110" s="518"/>
    </row>
    <row r="111" spans="1:26" s="2" customFormat="1" ht="72.599999999999994">
      <c r="A111" s="103">
        <v>1</v>
      </c>
      <c r="B111" s="876" t="s">
        <v>605</v>
      </c>
      <c r="C111" s="584" t="s">
        <v>606</v>
      </c>
      <c r="D111" s="225">
        <v>72052635</v>
      </c>
      <c r="E111" s="585" t="s">
        <v>607</v>
      </c>
      <c r="F111" s="586" t="s">
        <v>608</v>
      </c>
      <c r="G111" s="587" t="s">
        <v>612</v>
      </c>
      <c r="H111" s="227" t="s">
        <v>62</v>
      </c>
      <c r="I111" s="227" t="s">
        <v>90</v>
      </c>
      <c r="J111" s="227" t="s">
        <v>610</v>
      </c>
      <c r="K111" s="227" t="s">
        <v>278</v>
      </c>
      <c r="L111" s="229">
        <v>20000000</v>
      </c>
      <c r="M111" s="230">
        <f t="shared" si="10"/>
        <v>14000000</v>
      </c>
      <c r="N111" s="231">
        <v>2023</v>
      </c>
      <c r="O111" s="226">
        <v>2024</v>
      </c>
      <c r="P111" s="305" t="s">
        <v>259</v>
      </c>
      <c r="Q111" s="225" t="s">
        <v>259</v>
      </c>
      <c r="R111" s="225"/>
      <c r="S111" s="226" t="s">
        <v>259</v>
      </c>
      <c r="T111" s="227"/>
      <c r="U111" s="227"/>
      <c r="V111" s="227"/>
      <c r="W111" s="227"/>
      <c r="X111" s="227"/>
      <c r="Y111" s="162" t="s">
        <v>1032</v>
      </c>
      <c r="Z111" s="155" t="s">
        <v>103</v>
      </c>
    </row>
    <row r="112" spans="1:26" s="2" customFormat="1" ht="72.599999999999994">
      <c r="A112" s="198">
        <v>2</v>
      </c>
      <c r="B112" s="877" t="s">
        <v>605</v>
      </c>
      <c r="C112" s="628" t="s">
        <v>606</v>
      </c>
      <c r="D112" s="200">
        <v>72052635</v>
      </c>
      <c r="E112" s="629" t="s">
        <v>607</v>
      </c>
      <c r="F112" s="879" t="s">
        <v>607</v>
      </c>
      <c r="G112" s="881" t="s">
        <v>613</v>
      </c>
      <c r="H112" s="201" t="s">
        <v>62</v>
      </c>
      <c r="I112" s="201" t="s">
        <v>90</v>
      </c>
      <c r="J112" s="201" t="s">
        <v>610</v>
      </c>
      <c r="K112" s="836" t="s">
        <v>278</v>
      </c>
      <c r="L112" s="172">
        <v>50000000</v>
      </c>
      <c r="M112" s="173">
        <f t="shared" si="10"/>
        <v>35000000</v>
      </c>
      <c r="N112" s="218">
        <v>2024</v>
      </c>
      <c r="O112" s="219">
        <v>2025</v>
      </c>
      <c r="P112" s="756"/>
      <c r="Q112" s="200"/>
      <c r="R112" s="200"/>
      <c r="S112" s="219"/>
      <c r="T112" s="201"/>
      <c r="U112" s="201"/>
      <c r="V112" s="201"/>
      <c r="W112" s="201" t="s">
        <v>259</v>
      </c>
      <c r="X112" s="201"/>
      <c r="Y112" s="160" t="s">
        <v>526</v>
      </c>
      <c r="Z112" s="219" t="s">
        <v>111</v>
      </c>
    </row>
    <row r="113" spans="1:26" s="2" customFormat="1" ht="73.2" thickBot="1">
      <c r="A113" s="206">
        <v>3</v>
      </c>
      <c r="B113" s="878" t="s">
        <v>605</v>
      </c>
      <c r="C113" s="872" t="s">
        <v>606</v>
      </c>
      <c r="D113" s="701">
        <v>72052635</v>
      </c>
      <c r="E113" s="873" t="s">
        <v>607</v>
      </c>
      <c r="F113" s="880" t="s">
        <v>607</v>
      </c>
      <c r="G113" s="882" t="s">
        <v>1033</v>
      </c>
      <c r="H113" s="177" t="s">
        <v>62</v>
      </c>
      <c r="I113" s="177" t="s">
        <v>90</v>
      </c>
      <c r="J113" s="177" t="s">
        <v>610</v>
      </c>
      <c r="K113" s="836" t="s">
        <v>278</v>
      </c>
      <c r="L113" s="180">
        <v>3000000</v>
      </c>
      <c r="M113" s="181">
        <f t="shared" si="10"/>
        <v>2100000</v>
      </c>
      <c r="N113" s="156">
        <v>2024</v>
      </c>
      <c r="O113" s="157">
        <v>2025</v>
      </c>
      <c r="P113" s="874" t="s">
        <v>259</v>
      </c>
      <c r="Q113" s="701" t="s">
        <v>259</v>
      </c>
      <c r="R113" s="701"/>
      <c r="S113" s="183" t="s">
        <v>259</v>
      </c>
      <c r="T113" s="179"/>
      <c r="U113" s="179"/>
      <c r="V113" s="179"/>
      <c r="W113" s="179" t="s">
        <v>259</v>
      </c>
      <c r="X113" s="179"/>
      <c r="Y113" s="875" t="s">
        <v>1034</v>
      </c>
      <c r="Z113" s="183" t="s">
        <v>111</v>
      </c>
    </row>
    <row r="114" spans="1:26" s="2" customFormat="1" ht="42">
      <c r="A114" s="103">
        <v>1</v>
      </c>
      <c r="B114" s="223" t="s">
        <v>614</v>
      </c>
      <c r="C114" s="224" t="s">
        <v>615</v>
      </c>
      <c r="D114" s="225">
        <v>71341137</v>
      </c>
      <c r="E114" s="530" t="s">
        <v>627</v>
      </c>
      <c r="F114" s="226">
        <v>691001529</v>
      </c>
      <c r="G114" s="88" t="s">
        <v>628</v>
      </c>
      <c r="H114" s="227" t="s">
        <v>62</v>
      </c>
      <c r="I114" s="227" t="s">
        <v>90</v>
      </c>
      <c r="J114" s="227" t="s">
        <v>480</v>
      </c>
      <c r="K114" s="227" t="s">
        <v>629</v>
      </c>
      <c r="L114" s="229">
        <v>10000000</v>
      </c>
      <c r="M114" s="230">
        <f t="shared" si="10"/>
        <v>7000000</v>
      </c>
      <c r="N114" s="243">
        <v>45292</v>
      </c>
      <c r="O114" s="277">
        <v>45992</v>
      </c>
      <c r="P114" s="231" t="s">
        <v>115</v>
      </c>
      <c r="Q114" s="225" t="s">
        <v>115</v>
      </c>
      <c r="R114" s="225" t="s">
        <v>115</v>
      </c>
      <c r="S114" s="226" t="s">
        <v>115</v>
      </c>
      <c r="T114" s="227"/>
      <c r="U114" s="227" t="s">
        <v>115</v>
      </c>
      <c r="V114" s="227"/>
      <c r="W114" s="227" t="s">
        <v>115</v>
      </c>
      <c r="X114" s="227" t="s">
        <v>115</v>
      </c>
      <c r="Y114" s="231" t="s">
        <v>619</v>
      </c>
      <c r="Z114" s="226" t="s">
        <v>111</v>
      </c>
    </row>
    <row r="115" spans="1:26" s="2" customFormat="1" ht="42">
      <c r="A115" s="75">
        <v>2</v>
      </c>
      <c r="B115" s="282" t="s">
        <v>614</v>
      </c>
      <c r="C115" s="283" t="s">
        <v>615</v>
      </c>
      <c r="D115" s="430">
        <v>71341137</v>
      </c>
      <c r="E115" s="588" t="s">
        <v>627</v>
      </c>
      <c r="F115" s="291">
        <v>691001529</v>
      </c>
      <c r="G115" s="433" t="s">
        <v>630</v>
      </c>
      <c r="H115" s="432" t="s">
        <v>62</v>
      </c>
      <c r="I115" s="432" t="s">
        <v>90</v>
      </c>
      <c r="J115" s="432" t="s">
        <v>480</v>
      </c>
      <c r="K115" s="432" t="s">
        <v>631</v>
      </c>
      <c r="L115" s="287">
        <v>2000000</v>
      </c>
      <c r="M115" s="497">
        <f t="shared" si="10"/>
        <v>1400000</v>
      </c>
      <c r="N115" s="498">
        <v>45292</v>
      </c>
      <c r="O115" s="499">
        <v>45992</v>
      </c>
      <c r="P115" s="500"/>
      <c r="Q115" s="430" t="s">
        <v>115</v>
      </c>
      <c r="R115" s="430" t="s">
        <v>115</v>
      </c>
      <c r="S115" s="291" t="s">
        <v>115</v>
      </c>
      <c r="T115" s="432"/>
      <c r="U115" s="432"/>
      <c r="V115" s="432" t="s">
        <v>115</v>
      </c>
      <c r="W115" s="432" t="s">
        <v>115</v>
      </c>
      <c r="X115" s="432"/>
      <c r="Y115" s="500" t="s">
        <v>619</v>
      </c>
      <c r="Z115" s="291" t="s">
        <v>111</v>
      </c>
    </row>
    <row r="116" spans="1:26" s="2" customFormat="1" ht="42">
      <c r="A116" s="75">
        <v>3</v>
      </c>
      <c r="B116" s="282" t="s">
        <v>614</v>
      </c>
      <c r="C116" s="283" t="s">
        <v>615</v>
      </c>
      <c r="D116" s="430">
        <v>71341137</v>
      </c>
      <c r="E116" s="588" t="s">
        <v>627</v>
      </c>
      <c r="F116" s="291">
        <v>691001529</v>
      </c>
      <c r="G116" s="433" t="s">
        <v>632</v>
      </c>
      <c r="H116" s="432" t="s">
        <v>62</v>
      </c>
      <c r="I116" s="432" t="s">
        <v>90</v>
      </c>
      <c r="J116" s="432" t="s">
        <v>480</v>
      </c>
      <c r="K116" s="432" t="s">
        <v>633</v>
      </c>
      <c r="L116" s="287">
        <v>1000000</v>
      </c>
      <c r="M116" s="501">
        <f t="shared" ref="M116:M124" si="11">L116/100*70</f>
        <v>700000</v>
      </c>
      <c r="N116" s="498">
        <v>45292</v>
      </c>
      <c r="O116" s="499">
        <v>45992</v>
      </c>
      <c r="P116" s="500"/>
      <c r="Q116" s="430" t="s">
        <v>115</v>
      </c>
      <c r="R116" s="430" t="s">
        <v>115</v>
      </c>
      <c r="S116" s="291" t="s">
        <v>115</v>
      </c>
      <c r="T116" s="432"/>
      <c r="U116" s="432"/>
      <c r="V116" s="432"/>
      <c r="W116" s="432"/>
      <c r="X116" s="432"/>
      <c r="Y116" s="500" t="s">
        <v>619</v>
      </c>
      <c r="Z116" s="291" t="s">
        <v>111</v>
      </c>
    </row>
    <row r="117" spans="1:26" s="70" customFormat="1" ht="40.799999999999997">
      <c r="A117" s="912">
        <v>4</v>
      </c>
      <c r="B117" s="282" t="s">
        <v>614</v>
      </c>
      <c r="C117" s="283" t="s">
        <v>615</v>
      </c>
      <c r="D117" s="430">
        <v>71341137</v>
      </c>
      <c r="E117" s="588" t="s">
        <v>627</v>
      </c>
      <c r="F117" s="291">
        <v>691001529</v>
      </c>
      <c r="G117" s="433" t="s">
        <v>634</v>
      </c>
      <c r="H117" s="432" t="s">
        <v>62</v>
      </c>
      <c r="I117" s="432" t="s">
        <v>90</v>
      </c>
      <c r="J117" s="432" t="s">
        <v>480</v>
      </c>
      <c r="K117" s="432" t="s">
        <v>635</v>
      </c>
      <c r="L117" s="287">
        <v>3000000</v>
      </c>
      <c r="M117" s="501">
        <f t="shared" si="11"/>
        <v>2100000</v>
      </c>
      <c r="N117" s="498">
        <v>45292</v>
      </c>
      <c r="O117" s="589">
        <v>45992</v>
      </c>
      <c r="P117" s="590"/>
      <c r="Q117" s="536"/>
      <c r="R117" s="536"/>
      <c r="S117" s="591"/>
      <c r="T117" s="541"/>
      <c r="U117" s="541"/>
      <c r="V117" s="541"/>
      <c r="W117" s="541"/>
      <c r="X117" s="541"/>
      <c r="Y117" s="590" t="s">
        <v>619</v>
      </c>
      <c r="Z117" s="591" t="s">
        <v>111</v>
      </c>
    </row>
    <row r="118" spans="1:26" s="70" customFormat="1" ht="40.799999999999997">
      <c r="A118" s="912">
        <v>5</v>
      </c>
      <c r="B118" s="282" t="s">
        <v>614</v>
      </c>
      <c r="C118" s="283" t="s">
        <v>615</v>
      </c>
      <c r="D118" s="430">
        <v>71341137</v>
      </c>
      <c r="E118" s="588" t="s">
        <v>627</v>
      </c>
      <c r="F118" s="291">
        <v>691001529</v>
      </c>
      <c r="G118" s="433" t="s">
        <v>636</v>
      </c>
      <c r="H118" s="432" t="s">
        <v>62</v>
      </c>
      <c r="I118" s="432" t="s">
        <v>90</v>
      </c>
      <c r="J118" s="432" t="s">
        <v>480</v>
      </c>
      <c r="K118" s="432" t="s">
        <v>637</v>
      </c>
      <c r="L118" s="287">
        <v>2000000</v>
      </c>
      <c r="M118" s="501">
        <f t="shared" si="11"/>
        <v>1400000</v>
      </c>
      <c r="N118" s="498">
        <v>45292</v>
      </c>
      <c r="O118" s="499">
        <v>45992</v>
      </c>
      <c r="P118" s="500" t="s">
        <v>115</v>
      </c>
      <c r="Q118" s="430" t="s">
        <v>115</v>
      </c>
      <c r="R118" s="430" t="s">
        <v>115</v>
      </c>
      <c r="S118" s="291" t="s">
        <v>115</v>
      </c>
      <c r="T118" s="432"/>
      <c r="U118" s="432"/>
      <c r="V118" s="432" t="s">
        <v>115</v>
      </c>
      <c r="W118" s="432"/>
      <c r="X118" s="432" t="s">
        <v>115</v>
      </c>
      <c r="Y118" s="500" t="s">
        <v>619</v>
      </c>
      <c r="Z118" s="291" t="s">
        <v>111</v>
      </c>
    </row>
    <row r="119" spans="1:26" s="2" customFormat="1" ht="42">
      <c r="A119" s="912">
        <v>6</v>
      </c>
      <c r="B119" s="282" t="s">
        <v>614</v>
      </c>
      <c r="C119" s="283" t="s">
        <v>615</v>
      </c>
      <c r="D119" s="430">
        <v>71341137</v>
      </c>
      <c r="E119" s="588" t="s">
        <v>627</v>
      </c>
      <c r="F119" s="291">
        <v>691001529</v>
      </c>
      <c r="G119" s="433" t="s">
        <v>638</v>
      </c>
      <c r="H119" s="432" t="s">
        <v>62</v>
      </c>
      <c r="I119" s="432" t="s">
        <v>90</v>
      </c>
      <c r="J119" s="432" t="s">
        <v>480</v>
      </c>
      <c r="K119" s="432" t="s">
        <v>639</v>
      </c>
      <c r="L119" s="287">
        <v>15000000</v>
      </c>
      <c r="M119" s="501">
        <f t="shared" si="11"/>
        <v>10500000</v>
      </c>
      <c r="N119" s="498">
        <v>45292</v>
      </c>
      <c r="O119" s="499">
        <v>46722</v>
      </c>
      <c r="P119" s="500"/>
      <c r="Q119" s="430" t="s">
        <v>115</v>
      </c>
      <c r="R119" s="430"/>
      <c r="S119" s="291"/>
      <c r="T119" s="432"/>
      <c r="U119" s="432" t="s">
        <v>115</v>
      </c>
      <c r="V119" s="432"/>
      <c r="W119" s="432" t="s">
        <v>115</v>
      </c>
      <c r="X119" s="432" t="s">
        <v>115</v>
      </c>
      <c r="Y119" s="500" t="s">
        <v>626</v>
      </c>
      <c r="Z119" s="291" t="s">
        <v>111</v>
      </c>
    </row>
    <row r="120" spans="1:26" s="2" customFormat="1" ht="42">
      <c r="A120" s="912">
        <v>7</v>
      </c>
      <c r="B120" s="282" t="s">
        <v>614</v>
      </c>
      <c r="C120" s="283" t="s">
        <v>615</v>
      </c>
      <c r="D120" s="430">
        <v>71341137</v>
      </c>
      <c r="E120" s="588" t="s">
        <v>627</v>
      </c>
      <c r="F120" s="291">
        <v>691001529</v>
      </c>
      <c r="G120" s="433" t="s">
        <v>640</v>
      </c>
      <c r="H120" s="432" t="s">
        <v>62</v>
      </c>
      <c r="I120" s="432" t="s">
        <v>90</v>
      </c>
      <c r="J120" s="432" t="s">
        <v>480</v>
      </c>
      <c r="K120" s="432" t="s">
        <v>641</v>
      </c>
      <c r="L120" s="287">
        <v>2000000</v>
      </c>
      <c r="M120" s="501">
        <f t="shared" si="11"/>
        <v>1400000</v>
      </c>
      <c r="N120" s="498">
        <v>45292</v>
      </c>
      <c r="O120" s="499">
        <v>45992</v>
      </c>
      <c r="P120" s="500" t="s">
        <v>115</v>
      </c>
      <c r="Q120" s="430" t="s">
        <v>115</v>
      </c>
      <c r="R120" s="430"/>
      <c r="S120" s="291"/>
      <c r="T120" s="432"/>
      <c r="U120" s="432"/>
      <c r="V120" s="432" t="s">
        <v>115</v>
      </c>
      <c r="W120" s="432"/>
      <c r="X120" s="432"/>
      <c r="Y120" s="500" t="s">
        <v>626</v>
      </c>
      <c r="Z120" s="291" t="s">
        <v>111</v>
      </c>
    </row>
    <row r="121" spans="1:26" s="2" customFormat="1" ht="42">
      <c r="A121" s="912">
        <v>8</v>
      </c>
      <c r="B121" s="282" t="s">
        <v>614</v>
      </c>
      <c r="C121" s="283" t="s">
        <v>615</v>
      </c>
      <c r="D121" s="430">
        <v>71341137</v>
      </c>
      <c r="E121" s="588" t="s">
        <v>627</v>
      </c>
      <c r="F121" s="291">
        <v>691001529</v>
      </c>
      <c r="G121" s="433" t="s">
        <v>642</v>
      </c>
      <c r="H121" s="432" t="s">
        <v>62</v>
      </c>
      <c r="I121" s="432" t="s">
        <v>90</v>
      </c>
      <c r="J121" s="432" t="s">
        <v>480</v>
      </c>
      <c r="K121" s="432" t="s">
        <v>643</v>
      </c>
      <c r="L121" s="287">
        <v>12000000</v>
      </c>
      <c r="M121" s="501">
        <f t="shared" si="11"/>
        <v>8400000</v>
      </c>
      <c r="N121" s="498">
        <v>45292</v>
      </c>
      <c r="O121" s="499">
        <v>46722</v>
      </c>
      <c r="P121" s="500" t="s">
        <v>115</v>
      </c>
      <c r="Q121" s="430" t="s">
        <v>115</v>
      </c>
      <c r="R121" s="430" t="s">
        <v>115</v>
      </c>
      <c r="S121" s="291" t="s">
        <v>115</v>
      </c>
      <c r="T121" s="432"/>
      <c r="U121" s="432"/>
      <c r="V121" s="432" t="s">
        <v>115</v>
      </c>
      <c r="W121" s="432" t="s">
        <v>115</v>
      </c>
      <c r="X121" s="432"/>
      <c r="Y121" s="500" t="s">
        <v>626</v>
      </c>
      <c r="Z121" s="291" t="s">
        <v>111</v>
      </c>
    </row>
    <row r="122" spans="1:26" s="2" customFormat="1" ht="42">
      <c r="A122" s="912">
        <v>9</v>
      </c>
      <c r="B122" s="282" t="s">
        <v>614</v>
      </c>
      <c r="C122" s="283" t="s">
        <v>615</v>
      </c>
      <c r="D122" s="430">
        <v>71341137</v>
      </c>
      <c r="E122" s="588" t="s">
        <v>627</v>
      </c>
      <c r="F122" s="291">
        <v>691001529</v>
      </c>
      <c r="G122" s="433" t="s">
        <v>644</v>
      </c>
      <c r="H122" s="432" t="s">
        <v>62</v>
      </c>
      <c r="I122" s="432" t="s">
        <v>90</v>
      </c>
      <c r="J122" s="432" t="s">
        <v>480</v>
      </c>
      <c r="K122" s="432" t="s">
        <v>645</v>
      </c>
      <c r="L122" s="287">
        <v>2000000</v>
      </c>
      <c r="M122" s="501">
        <f t="shared" si="11"/>
        <v>1400000</v>
      </c>
      <c r="N122" s="498">
        <v>45292</v>
      </c>
      <c r="O122" s="499">
        <v>46722</v>
      </c>
      <c r="P122" s="500"/>
      <c r="Q122" s="430"/>
      <c r="R122" s="430"/>
      <c r="S122" s="291"/>
      <c r="T122" s="432"/>
      <c r="U122" s="432"/>
      <c r="V122" s="432" t="s">
        <v>115</v>
      </c>
      <c r="W122" s="432" t="s">
        <v>115</v>
      </c>
      <c r="X122" s="432"/>
      <c r="Y122" s="500" t="s">
        <v>619</v>
      </c>
      <c r="Z122" s="291" t="s">
        <v>111</v>
      </c>
    </row>
    <row r="123" spans="1:26" s="2" customFormat="1" ht="42">
      <c r="A123" s="912">
        <v>10</v>
      </c>
      <c r="B123" s="282" t="s">
        <v>614</v>
      </c>
      <c r="C123" s="283" t="s">
        <v>615</v>
      </c>
      <c r="D123" s="430">
        <v>71341137</v>
      </c>
      <c r="E123" s="588" t="s">
        <v>627</v>
      </c>
      <c r="F123" s="291">
        <v>691001529</v>
      </c>
      <c r="G123" s="433" t="s">
        <v>646</v>
      </c>
      <c r="H123" s="432" t="s">
        <v>62</v>
      </c>
      <c r="I123" s="432" t="s">
        <v>90</v>
      </c>
      <c r="J123" s="432" t="s">
        <v>480</v>
      </c>
      <c r="K123" s="432" t="s">
        <v>647</v>
      </c>
      <c r="L123" s="287">
        <v>110000000</v>
      </c>
      <c r="M123" s="288">
        <f t="shared" si="11"/>
        <v>77000000</v>
      </c>
      <c r="N123" s="498">
        <v>45292</v>
      </c>
      <c r="O123" s="499">
        <v>46722</v>
      </c>
      <c r="P123" s="500"/>
      <c r="Q123" s="430"/>
      <c r="R123" s="430"/>
      <c r="S123" s="291"/>
      <c r="T123" s="432"/>
      <c r="U123" s="432"/>
      <c r="V123" s="432" t="s">
        <v>115</v>
      </c>
      <c r="W123" s="432" t="s">
        <v>115</v>
      </c>
      <c r="X123" s="432"/>
      <c r="Y123" s="500" t="s">
        <v>626</v>
      </c>
      <c r="Z123" s="291" t="s">
        <v>111</v>
      </c>
    </row>
    <row r="124" spans="1:26" s="2" customFormat="1" ht="42.6" thickBot="1">
      <c r="A124" s="104">
        <v>11</v>
      </c>
      <c r="B124" s="244" t="s">
        <v>614</v>
      </c>
      <c r="C124" s="245" t="s">
        <v>615</v>
      </c>
      <c r="D124" s="440">
        <v>71341137</v>
      </c>
      <c r="E124" s="592" t="s">
        <v>627</v>
      </c>
      <c r="F124" s="251">
        <v>691001529</v>
      </c>
      <c r="G124" s="442" t="s">
        <v>648</v>
      </c>
      <c r="H124" s="248" t="s">
        <v>62</v>
      </c>
      <c r="I124" s="248" t="s">
        <v>90</v>
      </c>
      <c r="J124" s="248" t="s">
        <v>480</v>
      </c>
      <c r="K124" s="248" t="s">
        <v>649</v>
      </c>
      <c r="L124" s="249">
        <v>15000000</v>
      </c>
      <c r="M124" s="423">
        <f t="shared" si="11"/>
        <v>10500000</v>
      </c>
      <c r="N124" s="502">
        <v>45292</v>
      </c>
      <c r="O124" s="503">
        <v>46722</v>
      </c>
      <c r="P124" s="250" t="s">
        <v>115</v>
      </c>
      <c r="Q124" s="440" t="s">
        <v>115</v>
      </c>
      <c r="R124" s="440" t="s">
        <v>115</v>
      </c>
      <c r="S124" s="251" t="s">
        <v>115</v>
      </c>
      <c r="T124" s="248"/>
      <c r="U124" s="248"/>
      <c r="V124" s="248" t="s">
        <v>115</v>
      </c>
      <c r="W124" s="248" t="s">
        <v>115</v>
      </c>
      <c r="X124" s="248" t="s">
        <v>115</v>
      </c>
      <c r="Y124" s="250" t="s">
        <v>619</v>
      </c>
      <c r="Z124" s="251" t="s">
        <v>111</v>
      </c>
    </row>
    <row r="125" spans="1:26" s="2" customFormat="1" ht="61.2">
      <c r="A125" s="413">
        <v>1</v>
      </c>
      <c r="B125" s="312" t="s">
        <v>661</v>
      </c>
      <c r="C125" s="352" t="s">
        <v>662</v>
      </c>
      <c r="D125" s="352">
        <v>75031523</v>
      </c>
      <c r="E125" s="352"/>
      <c r="F125" s="353"/>
      <c r="G125" s="351" t="s">
        <v>663</v>
      </c>
      <c r="H125" s="351" t="s">
        <v>62</v>
      </c>
      <c r="I125" s="351" t="s">
        <v>90</v>
      </c>
      <c r="J125" s="351" t="s">
        <v>664</v>
      </c>
      <c r="K125" s="728" t="s">
        <v>1094</v>
      </c>
      <c r="L125" s="734">
        <v>12000000</v>
      </c>
      <c r="M125" s="735">
        <f t="shared" ref="M125:M130" si="12">L125/100*70</f>
        <v>8400000</v>
      </c>
      <c r="N125" s="724">
        <v>2024</v>
      </c>
      <c r="O125" s="731">
        <v>2026</v>
      </c>
      <c r="P125" s="724" t="s">
        <v>115</v>
      </c>
      <c r="Q125" s="725" t="s">
        <v>115</v>
      </c>
      <c r="R125" s="725" t="s">
        <v>115</v>
      </c>
      <c r="S125" s="731" t="s">
        <v>115</v>
      </c>
      <c r="T125" s="728"/>
      <c r="U125" s="728"/>
      <c r="V125" s="728" t="s">
        <v>115</v>
      </c>
      <c r="W125" s="728"/>
      <c r="X125" s="728"/>
      <c r="Y125" s="724" t="s">
        <v>665</v>
      </c>
      <c r="Z125" s="731" t="s">
        <v>111</v>
      </c>
    </row>
    <row r="126" spans="1:26" s="2" customFormat="1" ht="51.6" thickBot="1">
      <c r="A126" s="913">
        <v>2</v>
      </c>
      <c r="B126" s="367" t="s">
        <v>661</v>
      </c>
      <c r="C126" s="368" t="s">
        <v>662</v>
      </c>
      <c r="D126" s="368">
        <v>75031524</v>
      </c>
      <c r="E126" s="914"/>
      <c r="F126" s="915"/>
      <c r="G126" s="916" t="s">
        <v>666</v>
      </c>
      <c r="H126" s="366" t="s">
        <v>62</v>
      </c>
      <c r="I126" s="366" t="s">
        <v>90</v>
      </c>
      <c r="J126" s="366" t="s">
        <v>664</v>
      </c>
      <c r="K126" s="917" t="s">
        <v>1095</v>
      </c>
      <c r="L126" s="918">
        <v>15000000</v>
      </c>
      <c r="M126" s="919">
        <f t="shared" si="12"/>
        <v>10500000</v>
      </c>
      <c r="N126" s="333">
        <v>2024</v>
      </c>
      <c r="O126" s="920">
        <v>2027</v>
      </c>
      <c r="P126" s="333"/>
      <c r="Q126" s="921"/>
      <c r="R126" s="921"/>
      <c r="S126" s="920"/>
      <c r="T126" s="917" t="s">
        <v>115</v>
      </c>
      <c r="U126" s="917"/>
      <c r="V126" s="917" t="s">
        <v>115</v>
      </c>
      <c r="W126" s="917" t="s">
        <v>115</v>
      </c>
      <c r="X126" s="917"/>
      <c r="Y126" s="333" t="s">
        <v>667</v>
      </c>
      <c r="Z126" s="920" t="s">
        <v>111</v>
      </c>
    </row>
    <row r="127" spans="1:26" s="2" customFormat="1" ht="51">
      <c r="A127" s="736">
        <v>1</v>
      </c>
      <c r="B127" s="724" t="s">
        <v>661</v>
      </c>
      <c r="C127" s="725" t="s">
        <v>662</v>
      </c>
      <c r="D127" s="725">
        <v>75031525</v>
      </c>
      <c r="E127" s="922" t="s">
        <v>1096</v>
      </c>
      <c r="F127" s="731">
        <v>600053230</v>
      </c>
      <c r="G127" s="728" t="s">
        <v>1097</v>
      </c>
      <c r="H127" s="728" t="s">
        <v>62</v>
      </c>
      <c r="I127" s="728" t="s">
        <v>90</v>
      </c>
      <c r="J127" s="728" t="s">
        <v>660</v>
      </c>
      <c r="K127" s="728" t="s">
        <v>1098</v>
      </c>
      <c r="L127" s="734">
        <v>50000000</v>
      </c>
      <c r="M127" s="735">
        <f t="shared" si="12"/>
        <v>35000000</v>
      </c>
      <c r="N127" s="724">
        <v>2025</v>
      </c>
      <c r="O127" s="731">
        <v>2027</v>
      </c>
      <c r="P127" s="724" t="s">
        <v>115</v>
      </c>
      <c r="Q127" s="725" t="s">
        <v>115</v>
      </c>
      <c r="R127" s="725" t="s">
        <v>115</v>
      </c>
      <c r="S127" s="731" t="s">
        <v>115</v>
      </c>
      <c r="T127" s="728"/>
      <c r="U127" s="728" t="s">
        <v>115</v>
      </c>
      <c r="V127" s="728" t="s">
        <v>115</v>
      </c>
      <c r="W127" s="728"/>
      <c r="X127" s="728"/>
      <c r="Y127" s="724" t="s">
        <v>1093</v>
      </c>
      <c r="Z127" s="731" t="s">
        <v>111</v>
      </c>
    </row>
    <row r="128" spans="1:26" s="2" customFormat="1" ht="51">
      <c r="A128" s="923">
        <v>2</v>
      </c>
      <c r="B128" s="185" t="s">
        <v>661</v>
      </c>
      <c r="C128" s="824" t="s">
        <v>662</v>
      </c>
      <c r="D128" s="824">
        <v>75031526</v>
      </c>
      <c r="E128" s="924" t="s">
        <v>1099</v>
      </c>
      <c r="F128" s="829">
        <v>600053231</v>
      </c>
      <c r="G128" s="826" t="s">
        <v>1100</v>
      </c>
      <c r="H128" s="826" t="s">
        <v>62</v>
      </c>
      <c r="I128" s="826" t="s">
        <v>90</v>
      </c>
      <c r="J128" s="826" t="s">
        <v>660</v>
      </c>
      <c r="K128" s="817" t="s">
        <v>1101</v>
      </c>
      <c r="L128" s="818">
        <v>8000000</v>
      </c>
      <c r="M128" s="828">
        <f t="shared" si="12"/>
        <v>5600000</v>
      </c>
      <c r="N128" s="814">
        <v>2024</v>
      </c>
      <c r="O128" s="819">
        <v>2025</v>
      </c>
      <c r="P128" s="814"/>
      <c r="Q128" s="815"/>
      <c r="R128" s="815"/>
      <c r="S128" s="819"/>
      <c r="T128" s="817"/>
      <c r="U128" s="817" t="s">
        <v>115</v>
      </c>
      <c r="V128" s="817" t="s">
        <v>115</v>
      </c>
      <c r="W128" s="817" t="s">
        <v>115</v>
      </c>
      <c r="X128" s="817"/>
      <c r="Y128" s="814" t="s">
        <v>1093</v>
      </c>
      <c r="Z128" s="819" t="s">
        <v>111</v>
      </c>
    </row>
    <row r="129" spans="1:26" s="2" customFormat="1" ht="61.8" thickBot="1">
      <c r="A129" s="925">
        <v>3</v>
      </c>
      <c r="B129" s="333" t="s">
        <v>661</v>
      </c>
      <c r="C129" s="921" t="s">
        <v>662</v>
      </c>
      <c r="D129" s="921">
        <v>75031526</v>
      </c>
      <c r="E129" s="926" t="s">
        <v>1099</v>
      </c>
      <c r="F129" s="920">
        <v>600053231</v>
      </c>
      <c r="G129" s="927" t="s">
        <v>1102</v>
      </c>
      <c r="H129" s="917" t="s">
        <v>62</v>
      </c>
      <c r="I129" s="917" t="s">
        <v>90</v>
      </c>
      <c r="J129" s="917" t="s">
        <v>660</v>
      </c>
      <c r="K129" s="927" t="s">
        <v>1103</v>
      </c>
      <c r="L129" s="928">
        <v>45000000</v>
      </c>
      <c r="M129" s="919">
        <f t="shared" si="12"/>
        <v>31500000</v>
      </c>
      <c r="N129" s="929">
        <v>2025</v>
      </c>
      <c r="O129" s="930">
        <v>2026</v>
      </c>
      <c r="P129" s="929" t="s">
        <v>115</v>
      </c>
      <c r="Q129" s="931" t="s">
        <v>115</v>
      </c>
      <c r="R129" s="931" t="s">
        <v>115</v>
      </c>
      <c r="S129" s="930" t="s">
        <v>115</v>
      </c>
      <c r="T129" s="927"/>
      <c r="U129" s="927" t="s">
        <v>115</v>
      </c>
      <c r="V129" s="927" t="s">
        <v>115</v>
      </c>
      <c r="W129" s="927"/>
      <c r="X129" s="927"/>
      <c r="Y129" s="929" t="s">
        <v>1104</v>
      </c>
      <c r="Z129" s="930" t="s">
        <v>111</v>
      </c>
    </row>
    <row r="130" spans="1:26" s="2" customFormat="1" ht="31.8">
      <c r="A130" s="103">
        <v>1</v>
      </c>
      <c r="B130" s="223" t="s">
        <v>675</v>
      </c>
      <c r="C130" s="224" t="s">
        <v>670</v>
      </c>
      <c r="D130" s="531">
        <v>75031353</v>
      </c>
      <c r="E130" s="932">
        <v>241229</v>
      </c>
      <c r="F130" s="232">
        <v>600053113</v>
      </c>
      <c r="G130" s="228" t="s">
        <v>676</v>
      </c>
      <c r="H130" s="228" t="s">
        <v>62</v>
      </c>
      <c r="I130" s="228" t="s">
        <v>90</v>
      </c>
      <c r="J130" s="228" t="s">
        <v>664</v>
      </c>
      <c r="K130" s="228" t="s">
        <v>677</v>
      </c>
      <c r="L130" s="145">
        <v>320000000</v>
      </c>
      <c r="M130" s="146">
        <f t="shared" si="12"/>
        <v>224000000</v>
      </c>
      <c r="N130" s="933">
        <v>44986</v>
      </c>
      <c r="O130" s="314">
        <v>46265</v>
      </c>
      <c r="P130" s="154" t="s">
        <v>103</v>
      </c>
      <c r="Q130" s="174" t="s">
        <v>103</v>
      </c>
      <c r="R130" s="174" t="s">
        <v>103</v>
      </c>
      <c r="S130" s="155" t="s">
        <v>103</v>
      </c>
      <c r="T130" s="171" t="s">
        <v>103</v>
      </c>
      <c r="U130" s="171" t="s">
        <v>103</v>
      </c>
      <c r="V130" s="171" t="s">
        <v>103</v>
      </c>
      <c r="W130" s="171" t="s">
        <v>111</v>
      </c>
      <c r="X130" s="171" t="s">
        <v>111</v>
      </c>
      <c r="Y130" s="154" t="s">
        <v>1083</v>
      </c>
      <c r="Z130" s="155" t="s">
        <v>111</v>
      </c>
    </row>
    <row r="131" spans="1:26" s="2" customFormat="1" ht="73.2" thickBot="1">
      <c r="A131" s="481">
        <v>2</v>
      </c>
      <c r="B131" s="297" t="s">
        <v>678</v>
      </c>
      <c r="C131" s="269" t="s">
        <v>679</v>
      </c>
      <c r="D131" s="934"/>
      <c r="E131" s="935"/>
      <c r="F131" s="302"/>
      <c r="G131" s="270" t="s">
        <v>680</v>
      </c>
      <c r="H131" s="270" t="s">
        <v>62</v>
      </c>
      <c r="I131" s="270" t="s">
        <v>90</v>
      </c>
      <c r="J131" s="270" t="s">
        <v>664</v>
      </c>
      <c r="K131" s="270" t="s">
        <v>681</v>
      </c>
      <c r="L131" s="180">
        <v>900000000</v>
      </c>
      <c r="M131" s="670">
        <f>L131*0.7</f>
        <v>630000000</v>
      </c>
      <c r="N131" s="666">
        <v>2025</v>
      </c>
      <c r="O131" s="667">
        <v>2027</v>
      </c>
      <c r="P131" s="95" t="s">
        <v>103</v>
      </c>
      <c r="Q131" s="664" t="s">
        <v>103</v>
      </c>
      <c r="R131" s="664" t="s">
        <v>103</v>
      </c>
      <c r="S131" s="936" t="s">
        <v>103</v>
      </c>
      <c r="T131" s="666" t="s">
        <v>103</v>
      </c>
      <c r="U131" s="666" t="s">
        <v>103</v>
      </c>
      <c r="V131" s="666" t="s">
        <v>103</v>
      </c>
      <c r="W131" s="666" t="s">
        <v>103</v>
      </c>
      <c r="X131" s="666" t="s">
        <v>103</v>
      </c>
      <c r="Y131" s="666" t="s">
        <v>144</v>
      </c>
      <c r="Z131" s="667" t="s">
        <v>111</v>
      </c>
    </row>
    <row r="132" spans="1:26" s="647" customFormat="1" ht="42">
      <c r="A132" s="449">
        <v>1</v>
      </c>
      <c r="B132" s="223" t="s">
        <v>694</v>
      </c>
      <c r="C132" s="224" t="s">
        <v>694</v>
      </c>
      <c r="D132" s="224">
        <v>4936442</v>
      </c>
      <c r="E132" s="224">
        <v>691009597</v>
      </c>
      <c r="F132" s="232">
        <v>691009597</v>
      </c>
      <c r="G132" s="228" t="s">
        <v>695</v>
      </c>
      <c r="H132" s="228" t="s">
        <v>89</v>
      </c>
      <c r="I132" s="228" t="s">
        <v>90</v>
      </c>
      <c r="J132" s="228" t="s">
        <v>685</v>
      </c>
      <c r="K132" s="228" t="s">
        <v>695</v>
      </c>
      <c r="L132" s="451">
        <v>15000000</v>
      </c>
      <c r="M132" s="452">
        <f>L132/100*70</f>
        <v>10500000</v>
      </c>
      <c r="N132" s="169">
        <v>45658</v>
      </c>
      <c r="O132" s="147">
        <v>46722</v>
      </c>
      <c r="P132" s="937" t="s">
        <v>115</v>
      </c>
      <c r="Q132" s="174" t="s">
        <v>115</v>
      </c>
      <c r="R132" s="174" t="s">
        <v>115</v>
      </c>
      <c r="S132" s="938" t="s">
        <v>115</v>
      </c>
      <c r="T132" s="171"/>
      <c r="U132" s="171"/>
      <c r="V132" s="171" t="s">
        <v>115</v>
      </c>
      <c r="W132" s="171"/>
      <c r="X132" s="171" t="s">
        <v>115</v>
      </c>
      <c r="Y132" s="937" t="s">
        <v>706</v>
      </c>
      <c r="Z132" s="155" t="s">
        <v>111</v>
      </c>
    </row>
    <row r="133" spans="1:26" s="647" customFormat="1" ht="42">
      <c r="A133" s="459">
        <v>2</v>
      </c>
      <c r="B133" s="282" t="s">
        <v>696</v>
      </c>
      <c r="C133" s="283" t="s">
        <v>683</v>
      </c>
      <c r="D133" s="283">
        <v>62931504</v>
      </c>
      <c r="E133" s="283">
        <v>241237</v>
      </c>
      <c r="F133" s="285">
        <v>600053121</v>
      </c>
      <c r="G133" s="286" t="s">
        <v>697</v>
      </c>
      <c r="H133" s="286" t="s">
        <v>89</v>
      </c>
      <c r="I133" s="286" t="s">
        <v>90</v>
      </c>
      <c r="J133" s="286" t="s">
        <v>685</v>
      </c>
      <c r="K133" s="286" t="s">
        <v>698</v>
      </c>
      <c r="L133" s="517">
        <v>60000000</v>
      </c>
      <c r="M133" s="594">
        <f>+L133*0.7</f>
        <v>42000000</v>
      </c>
      <c r="N133" s="216">
        <v>45658</v>
      </c>
      <c r="O133" s="217">
        <v>46722</v>
      </c>
      <c r="P133" s="756" t="s">
        <v>115</v>
      </c>
      <c r="Q133" s="200" t="s">
        <v>115</v>
      </c>
      <c r="R133" s="200" t="s">
        <v>115</v>
      </c>
      <c r="S133" s="630" t="s">
        <v>115</v>
      </c>
      <c r="T133" s="201"/>
      <c r="U133" s="201"/>
      <c r="V133" s="201" t="s">
        <v>115</v>
      </c>
      <c r="W133" s="201"/>
      <c r="X133" s="201" t="s">
        <v>115</v>
      </c>
      <c r="Y133" s="756" t="s">
        <v>687</v>
      </c>
      <c r="Z133" s="219" t="s">
        <v>111</v>
      </c>
    </row>
    <row r="134" spans="1:26" s="647" customFormat="1" ht="21.6">
      <c r="A134" s="459">
        <v>3</v>
      </c>
      <c r="B134" s="282" t="s">
        <v>696</v>
      </c>
      <c r="C134" s="283" t="s">
        <v>683</v>
      </c>
      <c r="D134" s="283">
        <v>62931504</v>
      </c>
      <c r="E134" s="283">
        <v>241237</v>
      </c>
      <c r="F134" s="285">
        <v>600053121</v>
      </c>
      <c r="G134" s="286" t="s">
        <v>699</v>
      </c>
      <c r="H134" s="286" t="s">
        <v>89</v>
      </c>
      <c r="I134" s="286" t="s">
        <v>90</v>
      </c>
      <c r="J134" s="286" t="s">
        <v>685</v>
      </c>
      <c r="K134" s="286" t="s">
        <v>700</v>
      </c>
      <c r="L134" s="210">
        <v>20000000</v>
      </c>
      <c r="M134" s="594">
        <f>+L134*0.7</f>
        <v>14000000</v>
      </c>
      <c r="N134" s="216">
        <v>45444</v>
      </c>
      <c r="O134" s="217">
        <v>46022</v>
      </c>
      <c r="P134" s="756" t="s">
        <v>115</v>
      </c>
      <c r="Q134" s="200" t="s">
        <v>115</v>
      </c>
      <c r="R134" s="200" t="s">
        <v>115</v>
      </c>
      <c r="S134" s="630" t="s">
        <v>115</v>
      </c>
      <c r="T134" s="201"/>
      <c r="U134" s="201" t="s">
        <v>115</v>
      </c>
      <c r="V134" s="201" t="s">
        <v>115</v>
      </c>
      <c r="W134" s="201" t="s">
        <v>115</v>
      </c>
      <c r="X134" s="201" t="s">
        <v>115</v>
      </c>
      <c r="Y134" s="756" t="s">
        <v>707</v>
      </c>
      <c r="Z134" s="219" t="s">
        <v>111</v>
      </c>
    </row>
    <row r="135" spans="1:26" s="2" customFormat="1" ht="21.6">
      <c r="A135" s="459">
        <v>4</v>
      </c>
      <c r="B135" s="282" t="s">
        <v>701</v>
      </c>
      <c r="C135" s="283" t="s">
        <v>683</v>
      </c>
      <c r="D135" s="283" t="s">
        <v>687</v>
      </c>
      <c r="E135" s="283" t="s">
        <v>687</v>
      </c>
      <c r="F135" s="285" t="s">
        <v>687</v>
      </c>
      <c r="G135" s="286" t="s">
        <v>701</v>
      </c>
      <c r="H135" s="286" t="s">
        <v>89</v>
      </c>
      <c r="I135" s="286" t="s">
        <v>90</v>
      </c>
      <c r="J135" s="286" t="s">
        <v>685</v>
      </c>
      <c r="K135" s="286" t="s">
        <v>702</v>
      </c>
      <c r="L135" s="517">
        <v>600000000</v>
      </c>
      <c r="M135" s="594">
        <f>+L135*0.7</f>
        <v>420000000</v>
      </c>
      <c r="N135" s="216">
        <v>45658</v>
      </c>
      <c r="O135" s="217">
        <v>46753</v>
      </c>
      <c r="P135" s="756" t="s">
        <v>115</v>
      </c>
      <c r="Q135" s="200" t="s">
        <v>115</v>
      </c>
      <c r="R135" s="200" t="s">
        <v>115</v>
      </c>
      <c r="S135" s="630" t="s">
        <v>115</v>
      </c>
      <c r="T135" s="201" t="s">
        <v>115</v>
      </c>
      <c r="U135" s="201" t="s">
        <v>115</v>
      </c>
      <c r="V135" s="201" t="s">
        <v>115</v>
      </c>
      <c r="W135" s="201" t="s">
        <v>115</v>
      </c>
      <c r="X135" s="201" t="s">
        <v>115</v>
      </c>
      <c r="Y135" s="756" t="s">
        <v>687</v>
      </c>
      <c r="Z135" s="219" t="s">
        <v>111</v>
      </c>
    </row>
    <row r="136" spans="1:26" s="2" customFormat="1" ht="42.6" thickBot="1">
      <c r="A136" s="453">
        <v>5</v>
      </c>
      <c r="B136" s="244" t="s">
        <v>703</v>
      </c>
      <c r="C136" s="245" t="s">
        <v>704</v>
      </c>
      <c r="D136" s="245" t="s">
        <v>687</v>
      </c>
      <c r="E136" s="245" t="s">
        <v>687</v>
      </c>
      <c r="F136" s="246" t="s">
        <v>687</v>
      </c>
      <c r="G136" s="247" t="s">
        <v>124</v>
      </c>
      <c r="H136" s="247" t="s">
        <v>89</v>
      </c>
      <c r="I136" s="247" t="s">
        <v>90</v>
      </c>
      <c r="J136" s="247" t="s">
        <v>121</v>
      </c>
      <c r="K136" s="247" t="s">
        <v>705</v>
      </c>
      <c r="L136" s="455">
        <v>300000000</v>
      </c>
      <c r="M136" s="456">
        <f>+L136*0.7</f>
        <v>210000000</v>
      </c>
      <c r="N136" s="939">
        <v>45108</v>
      </c>
      <c r="O136" s="940">
        <v>45778</v>
      </c>
      <c r="P136" s="694" t="s">
        <v>115</v>
      </c>
      <c r="Q136" s="213" t="s">
        <v>115</v>
      </c>
      <c r="R136" s="213" t="s">
        <v>115</v>
      </c>
      <c r="S136" s="941" t="s">
        <v>115</v>
      </c>
      <c r="T136" s="215" t="s">
        <v>115</v>
      </c>
      <c r="U136" s="215" t="s">
        <v>115</v>
      </c>
      <c r="V136" s="215" t="s">
        <v>115</v>
      </c>
      <c r="W136" s="215" t="s">
        <v>115</v>
      </c>
      <c r="X136" s="215" t="s">
        <v>115</v>
      </c>
      <c r="Y136" s="694" t="s">
        <v>1074</v>
      </c>
      <c r="Z136" s="214" t="s">
        <v>103</v>
      </c>
    </row>
    <row r="137" spans="1:26" s="2" customFormat="1" ht="62.4">
      <c r="A137" s="103">
        <v>1</v>
      </c>
      <c r="B137" s="223" t="s">
        <v>678</v>
      </c>
      <c r="C137" s="224" t="s">
        <v>717</v>
      </c>
      <c r="D137" s="224"/>
      <c r="E137" s="279"/>
      <c r="F137" s="232"/>
      <c r="G137" s="228" t="s">
        <v>718</v>
      </c>
      <c r="H137" s="228" t="s">
        <v>62</v>
      </c>
      <c r="I137" s="228" t="s">
        <v>719</v>
      </c>
      <c r="J137" s="228" t="s">
        <v>664</v>
      </c>
      <c r="K137" s="228" t="s">
        <v>720</v>
      </c>
      <c r="L137" s="145">
        <v>900000000</v>
      </c>
      <c r="M137" s="230">
        <f>L137/100*70</f>
        <v>630000000</v>
      </c>
      <c r="N137" s="231"/>
      <c r="O137" s="226"/>
      <c r="P137" s="231" t="s">
        <v>259</v>
      </c>
      <c r="Q137" s="225" t="s">
        <v>259</v>
      </c>
      <c r="R137" s="225" t="s">
        <v>259</v>
      </c>
      <c r="S137" s="226" t="s">
        <v>259</v>
      </c>
      <c r="T137" s="227" t="s">
        <v>259</v>
      </c>
      <c r="U137" s="227" t="s">
        <v>259</v>
      </c>
      <c r="V137" s="227" t="s">
        <v>259</v>
      </c>
      <c r="W137" s="227" t="s">
        <v>259</v>
      </c>
      <c r="X137" s="227" t="s">
        <v>259</v>
      </c>
      <c r="Y137" s="223" t="s">
        <v>144</v>
      </c>
      <c r="Z137" s="226" t="s">
        <v>111</v>
      </c>
    </row>
    <row r="138" spans="1:26" s="2" customFormat="1" ht="52.2">
      <c r="A138" s="75">
        <v>2</v>
      </c>
      <c r="B138" s="282" t="s">
        <v>721</v>
      </c>
      <c r="C138" s="283" t="s">
        <v>722</v>
      </c>
      <c r="D138" s="283"/>
      <c r="E138" s="284"/>
      <c r="F138" s="285"/>
      <c r="G138" s="286" t="s">
        <v>723</v>
      </c>
      <c r="H138" s="286" t="s">
        <v>62</v>
      </c>
      <c r="I138" s="286" t="s">
        <v>719</v>
      </c>
      <c r="J138" s="286" t="s">
        <v>724</v>
      </c>
      <c r="K138" s="286" t="s">
        <v>725</v>
      </c>
      <c r="L138" s="287">
        <v>6000000</v>
      </c>
      <c r="M138" s="288">
        <f>L138/100*70</f>
        <v>4200000</v>
      </c>
      <c r="N138" s="500"/>
      <c r="O138" s="291"/>
      <c r="P138" s="500" t="s">
        <v>259</v>
      </c>
      <c r="Q138" s="430" t="s">
        <v>259</v>
      </c>
      <c r="R138" s="430" t="s">
        <v>259</v>
      </c>
      <c r="S138" s="291" t="s">
        <v>259</v>
      </c>
      <c r="T138" s="432" t="s">
        <v>259</v>
      </c>
      <c r="U138" s="432" t="s">
        <v>259</v>
      </c>
      <c r="V138" s="432" t="s">
        <v>259</v>
      </c>
      <c r="W138" s="432" t="s">
        <v>259</v>
      </c>
      <c r="X138" s="432" t="s">
        <v>259</v>
      </c>
      <c r="Y138" s="282" t="s">
        <v>144</v>
      </c>
      <c r="Z138" s="291" t="s">
        <v>111</v>
      </c>
    </row>
    <row r="139" spans="1:26" s="2" customFormat="1" ht="31.8">
      <c r="A139" s="75">
        <v>3</v>
      </c>
      <c r="B139" s="282" t="s">
        <v>708</v>
      </c>
      <c r="C139" s="283" t="s">
        <v>726</v>
      </c>
      <c r="D139" s="283">
        <v>75034573</v>
      </c>
      <c r="E139" s="284"/>
      <c r="F139" s="285">
        <v>600052621</v>
      </c>
      <c r="G139" s="286" t="s">
        <v>727</v>
      </c>
      <c r="H139" s="286" t="s">
        <v>62</v>
      </c>
      <c r="I139" s="286" t="s">
        <v>719</v>
      </c>
      <c r="J139" s="286" t="s">
        <v>711</v>
      </c>
      <c r="K139" s="942" t="s">
        <v>712</v>
      </c>
      <c r="L139" s="943">
        <v>1500000</v>
      </c>
      <c r="M139" s="944">
        <v>910000</v>
      </c>
      <c r="N139" s="945"/>
      <c r="O139" s="946"/>
      <c r="P139" s="945" t="s">
        <v>259</v>
      </c>
      <c r="Q139" s="947" t="s">
        <v>259</v>
      </c>
      <c r="R139" s="947" t="s">
        <v>259</v>
      </c>
      <c r="S139" s="946" t="s">
        <v>259</v>
      </c>
      <c r="T139" s="948"/>
      <c r="U139" s="948" t="s">
        <v>259</v>
      </c>
      <c r="V139" s="948" t="s">
        <v>259</v>
      </c>
      <c r="W139" s="948"/>
      <c r="X139" s="948" t="s">
        <v>259</v>
      </c>
      <c r="Y139" s="949" t="s">
        <v>144</v>
      </c>
      <c r="Z139" s="946" t="s">
        <v>111</v>
      </c>
    </row>
    <row r="140" spans="1:26" s="2" customFormat="1" ht="31.8">
      <c r="A140" s="75">
        <v>4</v>
      </c>
      <c r="B140" s="282" t="s">
        <v>708</v>
      </c>
      <c r="C140" s="283" t="s">
        <v>726</v>
      </c>
      <c r="D140" s="283">
        <v>75034573</v>
      </c>
      <c r="E140" s="284" t="s">
        <v>728</v>
      </c>
      <c r="F140" s="285">
        <v>600052621</v>
      </c>
      <c r="G140" s="286" t="s">
        <v>713</v>
      </c>
      <c r="H140" s="286" t="s">
        <v>62</v>
      </c>
      <c r="I140" s="286" t="s">
        <v>719</v>
      </c>
      <c r="J140" s="286" t="s">
        <v>711</v>
      </c>
      <c r="K140" s="286" t="s">
        <v>729</v>
      </c>
      <c r="L140" s="287">
        <v>2200000</v>
      </c>
      <c r="M140" s="288">
        <f>L140/100*70</f>
        <v>1540000</v>
      </c>
      <c r="N140" s="500"/>
      <c r="O140" s="291"/>
      <c r="P140" s="500"/>
      <c r="Q140" s="430" t="s">
        <v>259</v>
      </c>
      <c r="R140" s="430" t="s">
        <v>259</v>
      </c>
      <c r="S140" s="291"/>
      <c r="T140" s="432"/>
      <c r="U140" s="432"/>
      <c r="V140" s="432" t="s">
        <v>259</v>
      </c>
      <c r="W140" s="432" t="s">
        <v>259</v>
      </c>
      <c r="X140" s="432"/>
      <c r="Y140" s="282"/>
      <c r="Z140" s="291" t="s">
        <v>111</v>
      </c>
    </row>
    <row r="141" spans="1:26" s="2" customFormat="1" ht="32.4" thickBot="1">
      <c r="A141" s="481">
        <v>5</v>
      </c>
      <c r="B141" s="297" t="s">
        <v>708</v>
      </c>
      <c r="C141" s="269" t="s">
        <v>726</v>
      </c>
      <c r="D141" s="269">
        <v>75034573</v>
      </c>
      <c r="E141" s="298" t="s">
        <v>728</v>
      </c>
      <c r="F141" s="463">
        <v>600052621</v>
      </c>
      <c r="G141" s="270" t="s">
        <v>730</v>
      </c>
      <c r="H141" s="270" t="s">
        <v>62</v>
      </c>
      <c r="I141" s="270" t="s">
        <v>719</v>
      </c>
      <c r="J141" s="270" t="s">
        <v>711</v>
      </c>
      <c r="K141" s="270" t="s">
        <v>716</v>
      </c>
      <c r="L141" s="300">
        <v>950000</v>
      </c>
      <c r="M141" s="301">
        <f>L141/100*70</f>
        <v>665000</v>
      </c>
      <c r="N141" s="273"/>
      <c r="O141" s="302"/>
      <c r="P141" s="273"/>
      <c r="Q141" s="303" t="s">
        <v>259</v>
      </c>
      <c r="R141" s="303" t="s">
        <v>259</v>
      </c>
      <c r="S141" s="302"/>
      <c r="T141" s="299"/>
      <c r="U141" s="299"/>
      <c r="V141" s="299" t="s">
        <v>259</v>
      </c>
      <c r="W141" s="299" t="s">
        <v>259</v>
      </c>
      <c r="X141" s="299"/>
      <c r="Y141" s="297"/>
      <c r="Z141" s="302" t="s">
        <v>111</v>
      </c>
    </row>
    <row r="142" spans="1:26" s="2" customFormat="1" ht="42">
      <c r="A142" s="950">
        <v>1</v>
      </c>
      <c r="B142" s="282" t="s">
        <v>736</v>
      </c>
      <c r="C142" s="61" t="s">
        <v>737</v>
      </c>
      <c r="D142" s="61">
        <v>71008420</v>
      </c>
      <c r="E142" s="951" t="s">
        <v>754</v>
      </c>
      <c r="F142" s="643" t="s">
        <v>738</v>
      </c>
      <c r="G142" s="749" t="s">
        <v>755</v>
      </c>
      <c r="H142" s="749" t="s">
        <v>89</v>
      </c>
      <c r="I142" s="749" t="s">
        <v>90</v>
      </c>
      <c r="J142" s="749" t="s">
        <v>741</v>
      </c>
      <c r="K142" s="952" t="s">
        <v>756</v>
      </c>
      <c r="L142" s="953">
        <v>900000</v>
      </c>
      <c r="M142" s="954">
        <f>L142/100*70</f>
        <v>630000</v>
      </c>
      <c r="N142" s="955">
        <v>45078</v>
      </c>
      <c r="O142" s="956">
        <v>45139</v>
      </c>
      <c r="P142" s="52"/>
      <c r="Q142" s="61"/>
      <c r="R142" s="61"/>
      <c r="S142" s="957"/>
      <c r="T142" s="749" t="s">
        <v>259</v>
      </c>
      <c r="U142" s="749"/>
      <c r="V142" s="749"/>
      <c r="W142" s="749"/>
      <c r="X142" s="749" t="s">
        <v>259</v>
      </c>
      <c r="Y142" s="52"/>
      <c r="Z142" s="957" t="s">
        <v>1065</v>
      </c>
    </row>
    <row r="143" spans="1:26" s="2" customFormat="1" ht="42">
      <c r="A143" s="459">
        <v>2</v>
      </c>
      <c r="B143" s="282" t="s">
        <v>736</v>
      </c>
      <c r="C143" s="283" t="s">
        <v>737</v>
      </c>
      <c r="D143" s="283">
        <v>71008420</v>
      </c>
      <c r="E143" s="958" t="s">
        <v>754</v>
      </c>
      <c r="F143" s="959" t="s">
        <v>738</v>
      </c>
      <c r="G143" s="286" t="s">
        <v>758</v>
      </c>
      <c r="H143" s="286" t="s">
        <v>89</v>
      </c>
      <c r="I143" s="286" t="s">
        <v>90</v>
      </c>
      <c r="J143" s="286" t="s">
        <v>741</v>
      </c>
      <c r="K143" s="286" t="s">
        <v>759</v>
      </c>
      <c r="L143" s="517">
        <v>800000</v>
      </c>
      <c r="M143" s="594">
        <f t="shared" ref="M143:M147" si="13">L143/100*70</f>
        <v>560000</v>
      </c>
      <c r="N143" s="282">
        <v>2024</v>
      </c>
      <c r="O143" s="285">
        <v>2024</v>
      </c>
      <c r="P143" s="282"/>
      <c r="Q143" s="283"/>
      <c r="R143" s="283"/>
      <c r="S143" s="285"/>
      <c r="T143" s="286" t="s">
        <v>259</v>
      </c>
      <c r="U143" s="286"/>
      <c r="V143" s="286"/>
      <c r="W143" s="286"/>
      <c r="X143" s="286"/>
      <c r="Y143" s="282"/>
      <c r="Z143" s="285" t="s">
        <v>757</v>
      </c>
    </row>
    <row r="144" spans="1:26" s="2" customFormat="1" ht="42">
      <c r="A144" s="459">
        <v>3</v>
      </c>
      <c r="B144" s="282" t="s">
        <v>736</v>
      </c>
      <c r="C144" s="283" t="s">
        <v>737</v>
      </c>
      <c r="D144" s="283">
        <v>71008420</v>
      </c>
      <c r="E144" s="958" t="s">
        <v>754</v>
      </c>
      <c r="F144" s="959" t="s">
        <v>738</v>
      </c>
      <c r="G144" s="286" t="s">
        <v>760</v>
      </c>
      <c r="H144" s="286" t="s">
        <v>89</v>
      </c>
      <c r="I144" s="286" t="s">
        <v>90</v>
      </c>
      <c r="J144" s="286" t="s">
        <v>741</v>
      </c>
      <c r="K144" s="286" t="s">
        <v>761</v>
      </c>
      <c r="L144" s="517">
        <v>450000</v>
      </c>
      <c r="M144" s="594">
        <f t="shared" si="13"/>
        <v>315000</v>
      </c>
      <c r="N144" s="282">
        <v>2025</v>
      </c>
      <c r="O144" s="285">
        <v>2025</v>
      </c>
      <c r="P144" s="282"/>
      <c r="Q144" s="283"/>
      <c r="R144" s="283"/>
      <c r="S144" s="285"/>
      <c r="T144" s="286" t="s">
        <v>259</v>
      </c>
      <c r="U144" s="286"/>
      <c r="V144" s="286"/>
      <c r="W144" s="286"/>
      <c r="X144" s="286"/>
      <c r="Y144" s="282"/>
      <c r="Z144" s="285" t="s">
        <v>757</v>
      </c>
    </row>
    <row r="145" spans="1:26" s="2" customFormat="1" ht="42">
      <c r="A145" s="459">
        <v>4</v>
      </c>
      <c r="B145" s="282" t="s">
        <v>736</v>
      </c>
      <c r="C145" s="283" t="s">
        <v>737</v>
      </c>
      <c r="D145" s="283">
        <v>71008420</v>
      </c>
      <c r="E145" s="958" t="s">
        <v>754</v>
      </c>
      <c r="F145" s="959" t="s">
        <v>738</v>
      </c>
      <c r="G145" s="286" t="s">
        <v>762</v>
      </c>
      <c r="H145" s="286" t="s">
        <v>89</v>
      </c>
      <c r="I145" s="286" t="s">
        <v>90</v>
      </c>
      <c r="J145" s="286" t="s">
        <v>741</v>
      </c>
      <c r="K145" s="286" t="s">
        <v>763</v>
      </c>
      <c r="L145" s="172">
        <v>400000</v>
      </c>
      <c r="M145" s="181">
        <f t="shared" si="13"/>
        <v>280000</v>
      </c>
      <c r="N145" s="218">
        <v>2025</v>
      </c>
      <c r="O145" s="219">
        <v>2025</v>
      </c>
      <c r="P145" s="218" t="s">
        <v>1066</v>
      </c>
      <c r="Q145" s="200" t="s">
        <v>259</v>
      </c>
      <c r="R145" s="200" t="s">
        <v>259</v>
      </c>
      <c r="S145" s="219" t="s">
        <v>259</v>
      </c>
      <c r="T145" s="201" t="s">
        <v>259</v>
      </c>
      <c r="U145" s="201"/>
      <c r="V145" s="201"/>
      <c r="W145" s="201"/>
      <c r="X145" s="201" t="s">
        <v>259</v>
      </c>
      <c r="Y145" s="218"/>
      <c r="Z145" s="161" t="s">
        <v>757</v>
      </c>
    </row>
    <row r="146" spans="1:26" s="2" customFormat="1" ht="42">
      <c r="A146" s="459">
        <v>5</v>
      </c>
      <c r="B146" s="282" t="s">
        <v>736</v>
      </c>
      <c r="C146" s="283" t="s">
        <v>737</v>
      </c>
      <c r="D146" s="283">
        <v>71008420</v>
      </c>
      <c r="E146" s="958" t="s">
        <v>754</v>
      </c>
      <c r="F146" s="959" t="s">
        <v>738</v>
      </c>
      <c r="G146" s="286" t="s">
        <v>764</v>
      </c>
      <c r="H146" s="286" t="s">
        <v>89</v>
      </c>
      <c r="I146" s="286" t="s">
        <v>90</v>
      </c>
      <c r="J146" s="286" t="s">
        <v>741</v>
      </c>
      <c r="K146" s="286" t="s">
        <v>765</v>
      </c>
      <c r="L146" s="517">
        <v>9000000</v>
      </c>
      <c r="M146" s="594">
        <f t="shared" si="13"/>
        <v>6300000</v>
      </c>
      <c r="N146" s="282">
        <v>2026</v>
      </c>
      <c r="O146" s="285">
        <v>2026</v>
      </c>
      <c r="P146" s="58"/>
      <c r="Q146" s="59"/>
      <c r="R146" s="59"/>
      <c r="S146" s="71"/>
      <c r="T146" s="83" t="s">
        <v>259</v>
      </c>
      <c r="U146" s="83"/>
      <c r="V146" s="83"/>
      <c r="W146" s="83"/>
      <c r="X146" s="83"/>
      <c r="Y146" s="58"/>
      <c r="Z146" s="960" t="s">
        <v>757</v>
      </c>
    </row>
    <row r="147" spans="1:26" s="639" customFormat="1" ht="42.6" thickBot="1">
      <c r="A147" s="453">
        <v>6</v>
      </c>
      <c r="B147" s="297" t="s">
        <v>736</v>
      </c>
      <c r="C147" s="269" t="s">
        <v>737</v>
      </c>
      <c r="D147" s="269">
        <v>71008420</v>
      </c>
      <c r="E147" s="961" t="s">
        <v>754</v>
      </c>
      <c r="F147" s="962" t="s">
        <v>738</v>
      </c>
      <c r="G147" s="270" t="s">
        <v>766</v>
      </c>
      <c r="H147" s="270" t="s">
        <v>89</v>
      </c>
      <c r="I147" s="270" t="s">
        <v>90</v>
      </c>
      <c r="J147" s="270" t="s">
        <v>741</v>
      </c>
      <c r="K147" s="270" t="s">
        <v>767</v>
      </c>
      <c r="L147" s="963">
        <v>250000</v>
      </c>
      <c r="M147" s="964">
        <f t="shared" si="13"/>
        <v>175000</v>
      </c>
      <c r="N147" s="244">
        <v>2025</v>
      </c>
      <c r="O147" s="246">
        <v>2025</v>
      </c>
      <c r="P147" s="244"/>
      <c r="Q147" s="245"/>
      <c r="R147" s="245"/>
      <c r="S147" s="246"/>
      <c r="T147" s="247" t="s">
        <v>259</v>
      </c>
      <c r="U147" s="247"/>
      <c r="V147" s="247"/>
      <c r="W147" s="247"/>
      <c r="X147" s="247"/>
      <c r="Y147" s="244"/>
      <c r="Z147" s="246" t="s">
        <v>757</v>
      </c>
    </row>
    <row r="148" spans="1:26" s="2" customFormat="1" ht="21.6">
      <c r="A148" s="449">
        <v>1</v>
      </c>
      <c r="B148" s="223" t="s">
        <v>774</v>
      </c>
      <c r="C148" s="224" t="s">
        <v>769</v>
      </c>
      <c r="D148" s="224">
        <v>70854963</v>
      </c>
      <c r="E148" s="465"/>
      <c r="F148" s="224">
        <v>600053621</v>
      </c>
      <c r="G148" s="228" t="s">
        <v>775</v>
      </c>
      <c r="H148" s="228" t="s">
        <v>317</v>
      </c>
      <c r="I148" s="228" t="s">
        <v>90</v>
      </c>
      <c r="J148" s="228" t="s">
        <v>771</v>
      </c>
      <c r="K148" s="228" t="s">
        <v>776</v>
      </c>
      <c r="L148" s="451">
        <v>95000000</v>
      </c>
      <c r="M148" s="452">
        <f t="shared" ref="M148:M154" si="14">L148/100*70</f>
        <v>66500000</v>
      </c>
      <c r="N148" s="223">
        <v>2025</v>
      </c>
      <c r="O148" s="232">
        <v>2026</v>
      </c>
      <c r="P148" s="520"/>
      <c r="Q148" s="224"/>
      <c r="R148" s="224"/>
      <c r="S148" s="232"/>
      <c r="T148" s="228"/>
      <c r="U148" s="228"/>
      <c r="V148" s="228"/>
      <c r="W148" s="228"/>
      <c r="X148" s="228"/>
      <c r="Y148" s="223" t="s">
        <v>777</v>
      </c>
      <c r="Z148" s="232" t="s">
        <v>111</v>
      </c>
    </row>
    <row r="149" spans="1:26" s="2" customFormat="1" ht="21.6">
      <c r="A149" s="459">
        <v>2</v>
      </c>
      <c r="B149" s="282" t="s">
        <v>774</v>
      </c>
      <c r="C149" s="283" t="s">
        <v>769</v>
      </c>
      <c r="D149" s="283">
        <v>70854963</v>
      </c>
      <c r="E149" s="283"/>
      <c r="F149" s="285">
        <v>600053621</v>
      </c>
      <c r="G149" s="286" t="s">
        <v>778</v>
      </c>
      <c r="H149" s="286" t="s">
        <v>317</v>
      </c>
      <c r="I149" s="286" t="s">
        <v>90</v>
      </c>
      <c r="J149" s="286" t="s">
        <v>771</v>
      </c>
      <c r="K149" s="286" t="s">
        <v>779</v>
      </c>
      <c r="L149" s="517">
        <v>24000000</v>
      </c>
      <c r="M149" s="594">
        <f t="shared" si="14"/>
        <v>16800000</v>
      </c>
      <c r="N149" s="282" t="s">
        <v>780</v>
      </c>
      <c r="O149" s="285">
        <v>2025</v>
      </c>
      <c r="P149" s="521"/>
      <c r="Q149" s="283"/>
      <c r="R149" s="283"/>
      <c r="S149" s="285"/>
      <c r="T149" s="286"/>
      <c r="U149" s="286"/>
      <c r="V149" s="286"/>
      <c r="W149" s="286"/>
      <c r="X149" s="286"/>
      <c r="Y149" s="282" t="s">
        <v>268</v>
      </c>
      <c r="Z149" s="285" t="s">
        <v>111</v>
      </c>
    </row>
    <row r="150" spans="1:26" s="2" customFormat="1" ht="21.6">
      <c r="A150" s="459">
        <v>3</v>
      </c>
      <c r="B150" s="282" t="s">
        <v>774</v>
      </c>
      <c r="C150" s="283" t="s">
        <v>769</v>
      </c>
      <c r="D150" s="283">
        <v>70854963</v>
      </c>
      <c r="E150" s="283"/>
      <c r="F150" s="285">
        <v>600053621</v>
      </c>
      <c r="G150" s="286" t="s">
        <v>770</v>
      </c>
      <c r="H150" s="286" t="s">
        <v>317</v>
      </c>
      <c r="I150" s="286" t="s">
        <v>90</v>
      </c>
      <c r="J150" s="286" t="s">
        <v>771</v>
      </c>
      <c r="K150" s="286" t="s">
        <v>781</v>
      </c>
      <c r="L150" s="517">
        <v>22000000</v>
      </c>
      <c r="M150" s="594">
        <f t="shared" si="14"/>
        <v>15400000</v>
      </c>
      <c r="N150" s="282">
        <v>2024</v>
      </c>
      <c r="O150" s="285">
        <v>2024</v>
      </c>
      <c r="P150" s="521"/>
      <c r="Q150" s="283"/>
      <c r="R150" s="283"/>
      <c r="S150" s="285"/>
      <c r="T150" s="286"/>
      <c r="U150" s="286"/>
      <c r="V150" s="286"/>
      <c r="W150" s="286"/>
      <c r="X150" s="286"/>
      <c r="Y150" s="282" t="s">
        <v>268</v>
      </c>
      <c r="Z150" s="285" t="s">
        <v>111</v>
      </c>
    </row>
    <row r="151" spans="1:26" s="2" customFormat="1" ht="21.6">
      <c r="A151" s="459">
        <v>4</v>
      </c>
      <c r="B151" s="282" t="s">
        <v>774</v>
      </c>
      <c r="C151" s="283" t="s">
        <v>769</v>
      </c>
      <c r="D151" s="283">
        <v>70854963</v>
      </c>
      <c r="E151" s="283"/>
      <c r="F151" s="285">
        <v>600053621</v>
      </c>
      <c r="G151" s="286" t="s">
        <v>770</v>
      </c>
      <c r="H151" s="286" t="s">
        <v>317</v>
      </c>
      <c r="I151" s="286" t="s">
        <v>90</v>
      </c>
      <c r="J151" s="286" t="s">
        <v>771</v>
      </c>
      <c r="K151" s="286" t="s">
        <v>782</v>
      </c>
      <c r="L151" s="517">
        <v>14600000</v>
      </c>
      <c r="M151" s="594">
        <f t="shared" si="14"/>
        <v>10220000</v>
      </c>
      <c r="N151" s="282">
        <v>2025</v>
      </c>
      <c r="O151" s="285">
        <v>2025</v>
      </c>
      <c r="P151" s="521"/>
      <c r="Q151" s="283"/>
      <c r="R151" s="283"/>
      <c r="S151" s="285"/>
      <c r="T151" s="286"/>
      <c r="U151" s="286"/>
      <c r="V151" s="286"/>
      <c r="W151" s="286"/>
      <c r="X151" s="286"/>
      <c r="Y151" s="282" t="s">
        <v>268</v>
      </c>
      <c r="Z151" s="285" t="s">
        <v>111</v>
      </c>
    </row>
    <row r="152" spans="1:26" s="2" customFormat="1" ht="21.6">
      <c r="A152" s="459">
        <v>5</v>
      </c>
      <c r="B152" s="282" t="s">
        <v>774</v>
      </c>
      <c r="C152" s="283" t="s">
        <v>769</v>
      </c>
      <c r="D152" s="283">
        <v>70854963</v>
      </c>
      <c r="E152" s="283"/>
      <c r="F152" s="285">
        <v>600053621</v>
      </c>
      <c r="G152" s="286" t="s">
        <v>783</v>
      </c>
      <c r="H152" s="286" t="s">
        <v>317</v>
      </c>
      <c r="I152" s="286" t="s">
        <v>90</v>
      </c>
      <c r="J152" s="286" t="s">
        <v>771</v>
      </c>
      <c r="K152" s="286" t="s">
        <v>784</v>
      </c>
      <c r="L152" s="517">
        <v>180000000</v>
      </c>
      <c r="M152" s="594">
        <f t="shared" si="14"/>
        <v>126000000</v>
      </c>
      <c r="N152" s="282">
        <v>2028</v>
      </c>
      <c r="O152" s="285">
        <v>2028</v>
      </c>
      <c r="P152" s="521" t="s">
        <v>115</v>
      </c>
      <c r="Q152" s="283" t="s">
        <v>115</v>
      </c>
      <c r="R152" s="283" t="s">
        <v>115</v>
      </c>
      <c r="S152" s="285" t="s">
        <v>115</v>
      </c>
      <c r="T152" s="286"/>
      <c r="U152" s="286" t="s">
        <v>115</v>
      </c>
      <c r="V152" s="286"/>
      <c r="W152" s="286"/>
      <c r="X152" s="286" t="s">
        <v>115</v>
      </c>
      <c r="Y152" s="282"/>
      <c r="Z152" s="285"/>
    </row>
    <row r="153" spans="1:26" s="2" customFormat="1" ht="21.6">
      <c r="A153" s="459">
        <v>6</v>
      </c>
      <c r="B153" s="282" t="s">
        <v>774</v>
      </c>
      <c r="C153" s="283" t="s">
        <v>769</v>
      </c>
      <c r="D153" s="283">
        <v>70854963</v>
      </c>
      <c r="E153" s="283"/>
      <c r="F153" s="285">
        <v>600053621</v>
      </c>
      <c r="G153" s="286" t="s">
        <v>785</v>
      </c>
      <c r="H153" s="286" t="s">
        <v>317</v>
      </c>
      <c r="I153" s="286" t="s">
        <v>90</v>
      </c>
      <c r="J153" s="286" t="s">
        <v>771</v>
      </c>
      <c r="K153" s="286" t="s">
        <v>786</v>
      </c>
      <c r="L153" s="517">
        <v>63000000</v>
      </c>
      <c r="M153" s="594">
        <f t="shared" si="14"/>
        <v>44100000</v>
      </c>
      <c r="N153" s="282">
        <v>2028</v>
      </c>
      <c r="O153" s="285">
        <v>2028</v>
      </c>
      <c r="P153" s="521" t="s">
        <v>115</v>
      </c>
      <c r="Q153" s="283"/>
      <c r="R153" s="283"/>
      <c r="S153" s="285"/>
      <c r="T153" s="286"/>
      <c r="U153" s="286" t="s">
        <v>115</v>
      </c>
      <c r="V153" s="286"/>
      <c r="W153" s="286"/>
      <c r="X153" s="286"/>
      <c r="Y153" s="282"/>
      <c r="Z153" s="285"/>
    </row>
    <row r="154" spans="1:26" s="2" customFormat="1" ht="21.6">
      <c r="A154" s="459">
        <v>7</v>
      </c>
      <c r="B154" s="282" t="s">
        <v>774</v>
      </c>
      <c r="C154" s="283" t="s">
        <v>769</v>
      </c>
      <c r="D154" s="283">
        <v>70854963</v>
      </c>
      <c r="E154" s="283"/>
      <c r="F154" s="285">
        <v>600053621</v>
      </c>
      <c r="G154" s="286" t="s">
        <v>787</v>
      </c>
      <c r="H154" s="286" t="s">
        <v>317</v>
      </c>
      <c r="I154" s="286" t="s">
        <v>90</v>
      </c>
      <c r="J154" s="286" t="s">
        <v>771</v>
      </c>
      <c r="K154" s="286" t="s">
        <v>788</v>
      </c>
      <c r="L154" s="517">
        <v>30000000</v>
      </c>
      <c r="M154" s="594">
        <f t="shared" si="14"/>
        <v>21000000</v>
      </c>
      <c r="N154" s="282">
        <v>2024</v>
      </c>
      <c r="O154" s="285">
        <v>2024</v>
      </c>
      <c r="P154" s="521"/>
      <c r="Q154" s="283"/>
      <c r="R154" s="283"/>
      <c r="S154" s="285"/>
      <c r="T154" s="286"/>
      <c r="U154" s="286"/>
      <c r="V154" s="286"/>
      <c r="W154" s="286"/>
      <c r="X154" s="286"/>
      <c r="Y154" s="282"/>
      <c r="Z154" s="285"/>
    </row>
    <row r="155" spans="1:26" s="2" customFormat="1">
      <c r="A155" s="757">
        <v>8</v>
      </c>
      <c r="B155" s="58" t="s">
        <v>774</v>
      </c>
      <c r="C155" s="59" t="s">
        <v>769</v>
      </c>
      <c r="D155" s="200">
        <v>70854963</v>
      </c>
      <c r="E155" s="685"/>
      <c r="F155" s="219">
        <v>600053621</v>
      </c>
      <c r="G155" s="686" t="s">
        <v>1149</v>
      </c>
      <c r="H155" s="201" t="s">
        <v>317</v>
      </c>
      <c r="I155" s="201" t="s">
        <v>90</v>
      </c>
      <c r="J155" s="201" t="s">
        <v>771</v>
      </c>
      <c r="K155" s="686" t="s">
        <v>1150</v>
      </c>
      <c r="L155" s="687">
        <v>2500000</v>
      </c>
      <c r="M155" s="688">
        <f t="shared" ref="M155:M157" si="15">L155/100*70</f>
        <v>1750000</v>
      </c>
      <c r="N155" s="689">
        <v>2024</v>
      </c>
      <c r="O155" s="690">
        <v>2025</v>
      </c>
      <c r="P155" s="691"/>
      <c r="Q155" s="685"/>
      <c r="R155" s="685"/>
      <c r="S155" s="161"/>
      <c r="T155" s="159"/>
      <c r="U155" s="159"/>
      <c r="V155" s="159" t="s">
        <v>115</v>
      </c>
      <c r="W155" s="159"/>
      <c r="X155" s="159"/>
      <c r="Y155" s="685"/>
      <c r="Z155" s="690"/>
    </row>
    <row r="156" spans="1:26" s="2" customFormat="1">
      <c r="A156" s="757">
        <v>9</v>
      </c>
      <c r="B156" s="58" t="s">
        <v>774</v>
      </c>
      <c r="C156" s="59" t="s">
        <v>769</v>
      </c>
      <c r="D156" s="200">
        <v>70854963</v>
      </c>
      <c r="E156" s="685"/>
      <c r="F156" s="219">
        <v>600053621</v>
      </c>
      <c r="G156" s="686" t="s">
        <v>1151</v>
      </c>
      <c r="H156" s="201" t="s">
        <v>317</v>
      </c>
      <c r="I156" s="201" t="s">
        <v>90</v>
      </c>
      <c r="J156" s="201" t="s">
        <v>771</v>
      </c>
      <c r="K156" s="686" t="s">
        <v>1152</v>
      </c>
      <c r="L156" s="687">
        <v>1000000</v>
      </c>
      <c r="M156" s="688">
        <f t="shared" si="15"/>
        <v>700000</v>
      </c>
      <c r="N156" s="689">
        <v>2024</v>
      </c>
      <c r="O156" s="690">
        <v>2024</v>
      </c>
      <c r="P156" s="691"/>
      <c r="Q156" s="685"/>
      <c r="R156" s="685"/>
      <c r="S156" s="161" t="s">
        <v>115</v>
      </c>
      <c r="T156" s="159"/>
      <c r="U156" s="159"/>
      <c r="V156" s="159"/>
      <c r="W156" s="159"/>
      <c r="X156" s="159"/>
      <c r="Y156" s="685"/>
      <c r="Z156" s="690"/>
    </row>
    <row r="157" spans="1:26" s="2" customFormat="1" ht="15" thickBot="1">
      <c r="A157" s="758">
        <v>10</v>
      </c>
      <c r="B157" s="58" t="s">
        <v>774</v>
      </c>
      <c r="C157" s="59" t="s">
        <v>769</v>
      </c>
      <c r="D157" s="200">
        <v>70854963</v>
      </c>
      <c r="E157" s="213"/>
      <c r="F157" s="219">
        <v>600053621</v>
      </c>
      <c r="G157" s="692" t="s">
        <v>1153</v>
      </c>
      <c r="H157" s="215" t="s">
        <v>317</v>
      </c>
      <c r="I157" s="215" t="s">
        <v>90</v>
      </c>
      <c r="J157" s="215" t="s">
        <v>771</v>
      </c>
      <c r="K157" s="215" t="s">
        <v>1154</v>
      </c>
      <c r="L157" s="149">
        <v>1000000</v>
      </c>
      <c r="M157" s="693">
        <f t="shared" si="15"/>
        <v>700000</v>
      </c>
      <c r="N157" s="212">
        <v>2024</v>
      </c>
      <c r="O157" s="214">
        <v>2024</v>
      </c>
      <c r="P157" s="694"/>
      <c r="Q157" s="213" t="s">
        <v>115</v>
      </c>
      <c r="R157" s="213"/>
      <c r="S157" s="161"/>
      <c r="T157" s="159"/>
      <c r="U157" s="159"/>
      <c r="V157" s="159"/>
      <c r="W157" s="159"/>
      <c r="X157" s="159"/>
      <c r="Y157" s="213"/>
      <c r="Z157" s="214" t="s">
        <v>111</v>
      </c>
    </row>
    <row r="158" spans="1:26" s="2" customFormat="1" ht="42">
      <c r="A158" s="103">
        <v>1</v>
      </c>
      <c r="B158" s="231" t="s">
        <v>797</v>
      </c>
      <c r="C158" s="225" t="s">
        <v>790</v>
      </c>
      <c r="D158" s="225">
        <v>69983658</v>
      </c>
      <c r="E158" s="225">
        <v>241695</v>
      </c>
      <c r="F158" s="232">
        <v>600053288</v>
      </c>
      <c r="G158" s="228" t="s">
        <v>798</v>
      </c>
      <c r="H158" s="227" t="s">
        <v>62</v>
      </c>
      <c r="I158" s="227" t="s">
        <v>90</v>
      </c>
      <c r="J158" s="227" t="s">
        <v>724</v>
      </c>
      <c r="K158" s="749" t="s">
        <v>799</v>
      </c>
      <c r="L158" s="145">
        <v>150000000</v>
      </c>
      <c r="M158" s="965">
        <f>L158/100*70</f>
        <v>105000000</v>
      </c>
      <c r="N158" s="154">
        <v>2023</v>
      </c>
      <c r="O158" s="155">
        <v>2027</v>
      </c>
      <c r="P158" s="154" t="s">
        <v>115</v>
      </c>
      <c r="Q158" s="174" t="s">
        <v>115</v>
      </c>
      <c r="R158" s="174" t="s">
        <v>115</v>
      </c>
      <c r="S158" s="155" t="s">
        <v>115</v>
      </c>
      <c r="T158" s="171" t="s">
        <v>115</v>
      </c>
      <c r="U158" s="171"/>
      <c r="V158" s="171" t="s">
        <v>115</v>
      </c>
      <c r="W158" s="171" t="s">
        <v>115</v>
      </c>
      <c r="X158" s="171" t="s">
        <v>115</v>
      </c>
      <c r="Y158" s="154" t="s">
        <v>98</v>
      </c>
      <c r="Z158" s="155" t="s">
        <v>98</v>
      </c>
    </row>
    <row r="159" spans="1:26" s="651" customFormat="1" ht="31.8">
      <c r="A159" s="75">
        <v>2</v>
      </c>
      <c r="B159" s="500" t="s">
        <v>797</v>
      </c>
      <c r="C159" s="430" t="s">
        <v>790</v>
      </c>
      <c r="D159" s="430">
        <v>69983658</v>
      </c>
      <c r="E159" s="430">
        <v>241695</v>
      </c>
      <c r="F159" s="285">
        <v>600053288</v>
      </c>
      <c r="G159" s="286" t="s">
        <v>800</v>
      </c>
      <c r="H159" s="432" t="s">
        <v>62</v>
      </c>
      <c r="I159" s="432" t="s">
        <v>90</v>
      </c>
      <c r="J159" s="432" t="s">
        <v>724</v>
      </c>
      <c r="K159" s="286" t="s">
        <v>801</v>
      </c>
      <c r="L159" s="172">
        <v>8000000</v>
      </c>
      <c r="M159" s="966">
        <f>L159/100*70</f>
        <v>5600000</v>
      </c>
      <c r="N159" s="218">
        <v>2023</v>
      </c>
      <c r="O159" s="219">
        <v>2027</v>
      </c>
      <c r="P159" s="218" t="s">
        <v>115</v>
      </c>
      <c r="Q159" s="200" t="s">
        <v>115</v>
      </c>
      <c r="R159" s="200" t="s">
        <v>115</v>
      </c>
      <c r="S159" s="219" t="s">
        <v>115</v>
      </c>
      <c r="T159" s="201" t="s">
        <v>115</v>
      </c>
      <c r="U159" s="201"/>
      <c r="V159" s="201" t="s">
        <v>115</v>
      </c>
      <c r="W159" s="201" t="s">
        <v>115</v>
      </c>
      <c r="X159" s="201" t="s">
        <v>115</v>
      </c>
      <c r="Y159" s="218" t="s">
        <v>98</v>
      </c>
      <c r="Z159" s="219" t="s">
        <v>98</v>
      </c>
    </row>
    <row r="160" spans="1:26" s="651" customFormat="1" ht="31.8">
      <c r="A160" s="75">
        <v>3</v>
      </c>
      <c r="B160" s="500" t="s">
        <v>797</v>
      </c>
      <c r="C160" s="430" t="s">
        <v>790</v>
      </c>
      <c r="D160" s="430">
        <v>69983658</v>
      </c>
      <c r="E160" s="430">
        <v>241695</v>
      </c>
      <c r="F160" s="285">
        <v>600053288</v>
      </c>
      <c r="G160" s="286" t="s">
        <v>802</v>
      </c>
      <c r="H160" s="432" t="s">
        <v>62</v>
      </c>
      <c r="I160" s="432" t="s">
        <v>90</v>
      </c>
      <c r="J160" s="432" t="s">
        <v>724</v>
      </c>
      <c r="K160" s="286" t="s">
        <v>803</v>
      </c>
      <c r="L160" s="287">
        <v>5000000</v>
      </c>
      <c r="M160" s="291">
        <f t="shared" ref="M160:M169" si="16">L160/100*70</f>
        <v>3500000</v>
      </c>
      <c r="N160" s="500">
        <v>2023</v>
      </c>
      <c r="O160" s="291">
        <v>2027</v>
      </c>
      <c r="P160" s="500"/>
      <c r="Q160" s="430" t="s">
        <v>115</v>
      </c>
      <c r="R160" s="430" t="s">
        <v>115</v>
      </c>
      <c r="S160" s="291" t="s">
        <v>115</v>
      </c>
      <c r="T160" s="432" t="s">
        <v>115</v>
      </c>
      <c r="U160" s="432"/>
      <c r="V160" s="432" t="s">
        <v>115</v>
      </c>
      <c r="W160" s="432" t="s">
        <v>115</v>
      </c>
      <c r="X160" s="432" t="s">
        <v>115</v>
      </c>
      <c r="Y160" s="500" t="s">
        <v>98</v>
      </c>
      <c r="Z160" s="291" t="s">
        <v>98</v>
      </c>
    </row>
    <row r="161" spans="1:26" s="651" customFormat="1" ht="21.6">
      <c r="A161" s="75">
        <v>4</v>
      </c>
      <c r="B161" s="500" t="s">
        <v>797</v>
      </c>
      <c r="C161" s="430" t="s">
        <v>790</v>
      </c>
      <c r="D161" s="430">
        <v>69983658</v>
      </c>
      <c r="E161" s="430">
        <v>241695</v>
      </c>
      <c r="F161" s="285">
        <v>600053288</v>
      </c>
      <c r="G161" s="286" t="s">
        <v>804</v>
      </c>
      <c r="H161" s="432" t="s">
        <v>62</v>
      </c>
      <c r="I161" s="432" t="s">
        <v>90</v>
      </c>
      <c r="J161" s="432" t="s">
        <v>724</v>
      </c>
      <c r="K161" s="286" t="s">
        <v>804</v>
      </c>
      <c r="L161" s="172">
        <v>30000000</v>
      </c>
      <c r="M161" s="966">
        <f t="shared" si="16"/>
        <v>21000000</v>
      </c>
      <c r="N161" s="218">
        <v>2023</v>
      </c>
      <c r="O161" s="219">
        <v>2027</v>
      </c>
      <c r="P161" s="218"/>
      <c r="Q161" s="200"/>
      <c r="R161" s="200"/>
      <c r="S161" s="219"/>
      <c r="T161" s="201"/>
      <c r="U161" s="201"/>
      <c r="V161" s="201"/>
      <c r="W161" s="201"/>
      <c r="X161" s="201" t="s">
        <v>115</v>
      </c>
      <c r="Y161" s="218" t="s">
        <v>98</v>
      </c>
      <c r="Z161" s="219" t="s">
        <v>98</v>
      </c>
    </row>
    <row r="162" spans="1:26" s="2" customFormat="1" ht="31.8">
      <c r="A162" s="75">
        <v>5</v>
      </c>
      <c r="B162" s="500" t="s">
        <v>797</v>
      </c>
      <c r="C162" s="430" t="s">
        <v>790</v>
      </c>
      <c r="D162" s="430">
        <v>69983658</v>
      </c>
      <c r="E162" s="430">
        <v>113900171</v>
      </c>
      <c r="F162" s="285">
        <v>600053288</v>
      </c>
      <c r="G162" s="286" t="s">
        <v>805</v>
      </c>
      <c r="H162" s="432" t="s">
        <v>62</v>
      </c>
      <c r="I162" s="432" t="s">
        <v>90</v>
      </c>
      <c r="J162" s="432" t="s">
        <v>724</v>
      </c>
      <c r="K162" s="286" t="s">
        <v>806</v>
      </c>
      <c r="L162" s="172">
        <v>15000000</v>
      </c>
      <c r="M162" s="966">
        <f t="shared" si="16"/>
        <v>10500000</v>
      </c>
      <c r="N162" s="218">
        <v>2023</v>
      </c>
      <c r="O162" s="219">
        <v>2027</v>
      </c>
      <c r="P162" s="218" t="s">
        <v>115</v>
      </c>
      <c r="Q162" s="200" t="s">
        <v>115</v>
      </c>
      <c r="R162" s="200" t="s">
        <v>115</v>
      </c>
      <c r="S162" s="219" t="s">
        <v>115</v>
      </c>
      <c r="T162" s="201" t="s">
        <v>115</v>
      </c>
      <c r="U162" s="201"/>
      <c r="V162" s="201" t="s">
        <v>115</v>
      </c>
      <c r="W162" s="201" t="s">
        <v>115</v>
      </c>
      <c r="X162" s="201" t="s">
        <v>115</v>
      </c>
      <c r="Y162" s="218" t="s">
        <v>98</v>
      </c>
      <c r="Z162" s="219" t="s">
        <v>98</v>
      </c>
    </row>
    <row r="163" spans="1:26" s="2" customFormat="1" ht="52.2">
      <c r="A163" s="75">
        <v>6</v>
      </c>
      <c r="B163" s="500" t="s">
        <v>797</v>
      </c>
      <c r="C163" s="430" t="s">
        <v>790</v>
      </c>
      <c r="D163" s="430">
        <v>69983658</v>
      </c>
      <c r="E163" s="430">
        <v>241695</v>
      </c>
      <c r="F163" s="285">
        <v>600053288</v>
      </c>
      <c r="G163" s="286" t="s">
        <v>807</v>
      </c>
      <c r="H163" s="432" t="s">
        <v>62</v>
      </c>
      <c r="I163" s="432" t="s">
        <v>90</v>
      </c>
      <c r="J163" s="432" t="s">
        <v>724</v>
      </c>
      <c r="K163" s="286" t="s">
        <v>808</v>
      </c>
      <c r="L163" s="172">
        <v>30000000</v>
      </c>
      <c r="M163" s="966">
        <f t="shared" si="16"/>
        <v>21000000</v>
      </c>
      <c r="N163" s="218">
        <v>2023</v>
      </c>
      <c r="O163" s="219">
        <v>2027</v>
      </c>
      <c r="P163" s="218" t="s">
        <v>115</v>
      </c>
      <c r="Q163" s="200" t="s">
        <v>115</v>
      </c>
      <c r="R163" s="200" t="s">
        <v>115</v>
      </c>
      <c r="S163" s="219" t="s">
        <v>115</v>
      </c>
      <c r="T163" s="201" t="s">
        <v>115</v>
      </c>
      <c r="U163" s="201"/>
      <c r="V163" s="201" t="s">
        <v>115</v>
      </c>
      <c r="W163" s="201" t="s">
        <v>115</v>
      </c>
      <c r="X163" s="201" t="s">
        <v>115</v>
      </c>
      <c r="Y163" s="218" t="s">
        <v>98</v>
      </c>
      <c r="Z163" s="219" t="s">
        <v>98</v>
      </c>
    </row>
    <row r="164" spans="1:26" s="2" customFormat="1" ht="72.599999999999994">
      <c r="A164" s="75">
        <v>7</v>
      </c>
      <c r="B164" s="500" t="s">
        <v>797</v>
      </c>
      <c r="C164" s="430" t="s">
        <v>790</v>
      </c>
      <c r="D164" s="430">
        <v>69983658</v>
      </c>
      <c r="E164" s="430">
        <v>241695</v>
      </c>
      <c r="F164" s="285">
        <v>600053288</v>
      </c>
      <c r="G164" s="286" t="s">
        <v>809</v>
      </c>
      <c r="H164" s="432" t="s">
        <v>62</v>
      </c>
      <c r="I164" s="432" t="s">
        <v>90</v>
      </c>
      <c r="J164" s="432" t="s">
        <v>724</v>
      </c>
      <c r="K164" s="286" t="s">
        <v>810</v>
      </c>
      <c r="L164" s="172">
        <v>15000000</v>
      </c>
      <c r="M164" s="966">
        <f t="shared" si="16"/>
        <v>10500000</v>
      </c>
      <c r="N164" s="218">
        <v>2023</v>
      </c>
      <c r="O164" s="219">
        <v>2027</v>
      </c>
      <c r="P164" s="218" t="s">
        <v>115</v>
      </c>
      <c r="Q164" s="200" t="s">
        <v>115</v>
      </c>
      <c r="R164" s="200" t="s">
        <v>115</v>
      </c>
      <c r="S164" s="219" t="s">
        <v>115</v>
      </c>
      <c r="T164" s="201" t="s">
        <v>115</v>
      </c>
      <c r="U164" s="201"/>
      <c r="V164" s="201" t="s">
        <v>115</v>
      </c>
      <c r="W164" s="201" t="s">
        <v>115</v>
      </c>
      <c r="X164" s="201" t="s">
        <v>115</v>
      </c>
      <c r="Y164" s="967" t="s">
        <v>811</v>
      </c>
      <c r="Z164" s="219" t="s">
        <v>98</v>
      </c>
    </row>
    <row r="165" spans="1:26" s="2" customFormat="1" ht="31.8">
      <c r="A165" s="75">
        <v>8</v>
      </c>
      <c r="B165" s="500" t="s">
        <v>797</v>
      </c>
      <c r="C165" s="430" t="s">
        <v>790</v>
      </c>
      <c r="D165" s="430">
        <v>69983658</v>
      </c>
      <c r="E165" s="430">
        <v>181121425</v>
      </c>
      <c r="F165" s="285">
        <v>600053288</v>
      </c>
      <c r="G165" s="286" t="s">
        <v>812</v>
      </c>
      <c r="H165" s="432" t="s">
        <v>62</v>
      </c>
      <c r="I165" s="432" t="s">
        <v>90</v>
      </c>
      <c r="J165" s="432" t="s">
        <v>724</v>
      </c>
      <c r="K165" s="286" t="s">
        <v>813</v>
      </c>
      <c r="L165" s="172">
        <v>80000000</v>
      </c>
      <c r="M165" s="966">
        <f t="shared" si="16"/>
        <v>56000000</v>
      </c>
      <c r="N165" s="218">
        <v>2023</v>
      </c>
      <c r="O165" s="219">
        <v>2027</v>
      </c>
      <c r="P165" s="218"/>
      <c r="Q165" s="200"/>
      <c r="R165" s="200"/>
      <c r="S165" s="219" t="s">
        <v>115</v>
      </c>
      <c r="T165" s="201" t="s">
        <v>115</v>
      </c>
      <c r="U165" s="201"/>
      <c r="V165" s="201" t="s">
        <v>115</v>
      </c>
      <c r="W165" s="201" t="s">
        <v>115</v>
      </c>
      <c r="X165" s="201" t="s">
        <v>115</v>
      </c>
      <c r="Y165" s="218" t="s">
        <v>98</v>
      </c>
      <c r="Z165" s="219" t="s">
        <v>98</v>
      </c>
    </row>
    <row r="166" spans="1:26" s="2" customFormat="1" ht="31.8">
      <c r="A166" s="75">
        <v>9</v>
      </c>
      <c r="B166" s="500" t="s">
        <v>797</v>
      </c>
      <c r="C166" s="430" t="s">
        <v>790</v>
      </c>
      <c r="D166" s="430">
        <v>69983658</v>
      </c>
      <c r="E166" s="430">
        <v>113900171</v>
      </c>
      <c r="F166" s="285">
        <v>600053288</v>
      </c>
      <c r="G166" s="286" t="s">
        <v>814</v>
      </c>
      <c r="H166" s="432" t="s">
        <v>62</v>
      </c>
      <c r="I166" s="432" t="s">
        <v>90</v>
      </c>
      <c r="J166" s="432" t="s">
        <v>724</v>
      </c>
      <c r="K166" s="286" t="s">
        <v>815</v>
      </c>
      <c r="L166" s="172">
        <v>10000000</v>
      </c>
      <c r="M166" s="966">
        <f t="shared" si="16"/>
        <v>7000000</v>
      </c>
      <c r="N166" s="218">
        <v>2023</v>
      </c>
      <c r="O166" s="219">
        <v>2027</v>
      </c>
      <c r="P166" s="218" t="s">
        <v>115</v>
      </c>
      <c r="Q166" s="200" t="s">
        <v>115</v>
      </c>
      <c r="R166" s="200" t="s">
        <v>115</v>
      </c>
      <c r="S166" s="219" t="s">
        <v>115</v>
      </c>
      <c r="T166" s="201" t="s">
        <v>115</v>
      </c>
      <c r="U166" s="201"/>
      <c r="V166" s="201" t="s">
        <v>115</v>
      </c>
      <c r="W166" s="201" t="s">
        <v>115</v>
      </c>
      <c r="X166" s="201" t="s">
        <v>115</v>
      </c>
      <c r="Y166" s="218" t="s">
        <v>98</v>
      </c>
      <c r="Z166" s="219" t="s">
        <v>98</v>
      </c>
    </row>
    <row r="167" spans="1:26" s="2" customFormat="1" ht="52.2">
      <c r="A167" s="75">
        <v>10</v>
      </c>
      <c r="B167" s="500" t="s">
        <v>797</v>
      </c>
      <c r="C167" s="430" t="s">
        <v>790</v>
      </c>
      <c r="D167" s="430">
        <v>69983658</v>
      </c>
      <c r="E167" s="430">
        <v>241695</v>
      </c>
      <c r="F167" s="285">
        <v>600053288</v>
      </c>
      <c r="G167" s="286" t="s">
        <v>816</v>
      </c>
      <c r="H167" s="432" t="s">
        <v>62</v>
      </c>
      <c r="I167" s="432" t="s">
        <v>90</v>
      </c>
      <c r="J167" s="432" t="s">
        <v>724</v>
      </c>
      <c r="K167" s="286" t="s">
        <v>817</v>
      </c>
      <c r="L167" s="172">
        <v>100000000</v>
      </c>
      <c r="M167" s="966">
        <f t="shared" si="16"/>
        <v>70000000</v>
      </c>
      <c r="N167" s="218">
        <v>2023</v>
      </c>
      <c r="O167" s="219">
        <v>2027</v>
      </c>
      <c r="P167" s="218" t="s">
        <v>115</v>
      </c>
      <c r="Q167" s="200" t="s">
        <v>115</v>
      </c>
      <c r="R167" s="200" t="s">
        <v>115</v>
      </c>
      <c r="S167" s="219" t="s">
        <v>115</v>
      </c>
      <c r="T167" s="201" t="s">
        <v>115</v>
      </c>
      <c r="U167" s="201" t="s">
        <v>115</v>
      </c>
      <c r="V167" s="201" t="s">
        <v>115</v>
      </c>
      <c r="W167" s="201" t="s">
        <v>115</v>
      </c>
      <c r="X167" s="201" t="s">
        <v>115</v>
      </c>
      <c r="Y167" s="218" t="s">
        <v>98</v>
      </c>
      <c r="Z167" s="219" t="s">
        <v>98</v>
      </c>
    </row>
    <row r="168" spans="1:26" s="2" customFormat="1" ht="52.2">
      <c r="A168" s="75">
        <v>11</v>
      </c>
      <c r="B168" s="500" t="s">
        <v>797</v>
      </c>
      <c r="C168" s="430" t="s">
        <v>790</v>
      </c>
      <c r="D168" s="430">
        <v>69983658</v>
      </c>
      <c r="E168" s="430">
        <v>241695</v>
      </c>
      <c r="F168" s="285">
        <v>600053288</v>
      </c>
      <c r="G168" s="286" t="s">
        <v>818</v>
      </c>
      <c r="H168" s="432" t="s">
        <v>62</v>
      </c>
      <c r="I168" s="432" t="s">
        <v>90</v>
      </c>
      <c r="J168" s="432" t="s">
        <v>724</v>
      </c>
      <c r="K168" s="286" t="s">
        <v>819</v>
      </c>
      <c r="L168" s="172">
        <v>40000000</v>
      </c>
      <c r="M168" s="966">
        <f t="shared" si="16"/>
        <v>28000000</v>
      </c>
      <c r="N168" s="218">
        <v>2023</v>
      </c>
      <c r="O168" s="219">
        <v>2027</v>
      </c>
      <c r="P168" s="218"/>
      <c r="Q168" s="200"/>
      <c r="R168" s="200"/>
      <c r="S168" s="219" t="s">
        <v>115</v>
      </c>
      <c r="T168" s="201" t="s">
        <v>115</v>
      </c>
      <c r="U168" s="201"/>
      <c r="V168" s="201" t="s">
        <v>115</v>
      </c>
      <c r="W168" s="201" t="s">
        <v>115</v>
      </c>
      <c r="X168" s="201" t="s">
        <v>115</v>
      </c>
      <c r="Y168" s="218" t="s">
        <v>98</v>
      </c>
      <c r="Z168" s="219" t="s">
        <v>98</v>
      </c>
    </row>
    <row r="169" spans="1:26" s="2" customFormat="1" ht="42.6" thickBot="1">
      <c r="A169" s="104">
        <v>12</v>
      </c>
      <c r="B169" s="250" t="s">
        <v>797</v>
      </c>
      <c r="C169" s="440" t="s">
        <v>790</v>
      </c>
      <c r="D169" s="440">
        <v>69983658</v>
      </c>
      <c r="E169" s="440">
        <v>241695</v>
      </c>
      <c r="F169" s="246">
        <v>600053288</v>
      </c>
      <c r="G169" s="247" t="s">
        <v>820</v>
      </c>
      <c r="H169" s="248" t="s">
        <v>62</v>
      </c>
      <c r="I169" s="248" t="s">
        <v>90</v>
      </c>
      <c r="J169" s="248" t="s">
        <v>724</v>
      </c>
      <c r="K169" s="247" t="s">
        <v>821</v>
      </c>
      <c r="L169" s="172">
        <v>10000000</v>
      </c>
      <c r="M169" s="966">
        <f t="shared" si="16"/>
        <v>7000000</v>
      </c>
      <c r="N169" s="218">
        <v>2023</v>
      </c>
      <c r="O169" s="219">
        <v>2027</v>
      </c>
      <c r="P169" s="218"/>
      <c r="Q169" s="200"/>
      <c r="R169" s="200"/>
      <c r="S169" s="219" t="s">
        <v>115</v>
      </c>
      <c r="T169" s="201" t="s">
        <v>115</v>
      </c>
      <c r="U169" s="201"/>
      <c r="V169" s="201" t="s">
        <v>115</v>
      </c>
      <c r="W169" s="201" t="s">
        <v>115</v>
      </c>
      <c r="X169" s="201" t="s">
        <v>115</v>
      </c>
      <c r="Y169" s="967" t="s">
        <v>822</v>
      </c>
      <c r="Z169" s="219" t="s">
        <v>98</v>
      </c>
    </row>
    <row r="170" spans="1:26" s="2" customFormat="1" ht="174.6">
      <c r="A170" s="616" t="s">
        <v>1077</v>
      </c>
      <c r="B170" s="218" t="s">
        <v>797</v>
      </c>
      <c r="C170" s="200" t="s">
        <v>790</v>
      </c>
      <c r="D170" s="200">
        <v>69983658</v>
      </c>
      <c r="E170" s="200">
        <v>241695</v>
      </c>
      <c r="F170" s="219">
        <v>600053288</v>
      </c>
      <c r="G170" s="159" t="s">
        <v>1078</v>
      </c>
      <c r="H170" s="201" t="s">
        <v>62</v>
      </c>
      <c r="I170" s="201" t="s">
        <v>90</v>
      </c>
      <c r="J170" s="201" t="s">
        <v>724</v>
      </c>
      <c r="K170" s="159" t="s">
        <v>1078</v>
      </c>
      <c r="L170" s="172">
        <v>25000000</v>
      </c>
      <c r="M170" s="966">
        <f>L170/100*70</f>
        <v>17500000</v>
      </c>
      <c r="N170" s="218">
        <v>2020</v>
      </c>
      <c r="O170" s="219">
        <v>2024</v>
      </c>
      <c r="P170" s="218" t="s">
        <v>115</v>
      </c>
      <c r="Q170" s="200" t="s">
        <v>115</v>
      </c>
      <c r="R170" s="200" t="s">
        <v>115</v>
      </c>
      <c r="S170" s="219" t="s">
        <v>115</v>
      </c>
      <c r="T170" s="201"/>
      <c r="U170" s="201"/>
      <c r="V170" s="201"/>
      <c r="W170" s="201"/>
      <c r="X170" s="201" t="s">
        <v>115</v>
      </c>
      <c r="Y170" s="967" t="s">
        <v>1079</v>
      </c>
      <c r="Z170" s="219"/>
    </row>
    <row r="171" spans="1:26" s="2" customFormat="1" ht="52.2">
      <c r="A171" s="198">
        <v>14</v>
      </c>
      <c r="B171" s="218" t="s">
        <v>797</v>
      </c>
      <c r="C171" s="200" t="s">
        <v>790</v>
      </c>
      <c r="D171" s="200">
        <v>69983658</v>
      </c>
      <c r="E171" s="200">
        <v>241695</v>
      </c>
      <c r="F171" s="219">
        <v>600053288</v>
      </c>
      <c r="G171" s="159" t="s">
        <v>1080</v>
      </c>
      <c r="H171" s="201" t="s">
        <v>62</v>
      </c>
      <c r="I171" s="201" t="s">
        <v>90</v>
      </c>
      <c r="J171" s="201" t="s">
        <v>724</v>
      </c>
      <c r="K171" s="159" t="s">
        <v>1081</v>
      </c>
      <c r="L171" s="172">
        <v>500000</v>
      </c>
      <c r="M171" s="966">
        <f t="shared" ref="M171:M173" si="17">L171/100*70</f>
        <v>350000</v>
      </c>
      <c r="N171" s="218">
        <v>2020</v>
      </c>
      <c r="O171" s="219">
        <v>2024</v>
      </c>
      <c r="P171" s="218" t="s">
        <v>115</v>
      </c>
      <c r="Q171" s="200" t="s">
        <v>115</v>
      </c>
      <c r="R171" s="200" t="s">
        <v>115</v>
      </c>
      <c r="S171" s="219" t="s">
        <v>115</v>
      </c>
      <c r="T171" s="201"/>
      <c r="U171" s="201"/>
      <c r="V171" s="201"/>
      <c r="W171" s="201"/>
      <c r="X171" s="201" t="s">
        <v>115</v>
      </c>
      <c r="Y171" s="967" t="s">
        <v>1082</v>
      </c>
      <c r="Z171" s="219"/>
    </row>
    <row r="172" spans="1:26" s="2" customFormat="1" ht="52.2">
      <c r="A172" s="198">
        <v>15</v>
      </c>
      <c r="B172" s="218" t="s">
        <v>797</v>
      </c>
      <c r="C172" s="200" t="s">
        <v>790</v>
      </c>
      <c r="D172" s="200">
        <v>69983658</v>
      </c>
      <c r="E172" s="200">
        <v>241695</v>
      </c>
      <c r="F172" s="219">
        <v>600053288</v>
      </c>
      <c r="G172" s="159" t="s">
        <v>1080</v>
      </c>
      <c r="H172" s="201" t="s">
        <v>62</v>
      </c>
      <c r="I172" s="201" t="s">
        <v>90</v>
      </c>
      <c r="J172" s="201" t="s">
        <v>724</v>
      </c>
      <c r="K172" s="159" t="s">
        <v>1081</v>
      </c>
      <c r="L172" s="172">
        <v>500000</v>
      </c>
      <c r="M172" s="966">
        <f t="shared" si="17"/>
        <v>350000</v>
      </c>
      <c r="N172" s="218">
        <v>2020</v>
      </c>
      <c r="O172" s="219">
        <v>2024</v>
      </c>
      <c r="P172" s="218" t="s">
        <v>115</v>
      </c>
      <c r="Q172" s="200" t="s">
        <v>115</v>
      </c>
      <c r="R172" s="200" t="s">
        <v>115</v>
      </c>
      <c r="S172" s="219" t="s">
        <v>115</v>
      </c>
      <c r="T172" s="201"/>
      <c r="U172" s="201"/>
      <c r="V172" s="201"/>
      <c r="W172" s="201"/>
      <c r="X172" s="201" t="s">
        <v>115</v>
      </c>
      <c r="Y172" s="967" t="s">
        <v>1082</v>
      </c>
      <c r="Z172" s="219"/>
    </row>
    <row r="173" spans="1:26" s="2" customFormat="1" ht="52.8" thickBot="1">
      <c r="A173" s="198">
        <v>16</v>
      </c>
      <c r="B173" s="218" t="s">
        <v>797</v>
      </c>
      <c r="C173" s="200" t="s">
        <v>790</v>
      </c>
      <c r="D173" s="200">
        <v>69983658</v>
      </c>
      <c r="E173" s="200">
        <v>241695</v>
      </c>
      <c r="F173" s="219">
        <v>600053288</v>
      </c>
      <c r="G173" s="159" t="s">
        <v>1080</v>
      </c>
      <c r="H173" s="201" t="s">
        <v>62</v>
      </c>
      <c r="I173" s="201" t="s">
        <v>90</v>
      </c>
      <c r="J173" s="201" t="s">
        <v>724</v>
      </c>
      <c r="K173" s="159" t="s">
        <v>1081</v>
      </c>
      <c r="L173" s="172">
        <v>500000</v>
      </c>
      <c r="M173" s="966">
        <f t="shared" si="17"/>
        <v>350000</v>
      </c>
      <c r="N173" s="218">
        <v>2020</v>
      </c>
      <c r="O173" s="219">
        <v>2024</v>
      </c>
      <c r="P173" s="218" t="s">
        <v>115</v>
      </c>
      <c r="Q173" s="200" t="s">
        <v>115</v>
      </c>
      <c r="R173" s="200" t="s">
        <v>115</v>
      </c>
      <c r="S173" s="219" t="s">
        <v>115</v>
      </c>
      <c r="T173" s="201"/>
      <c r="U173" s="201"/>
      <c r="V173" s="201"/>
      <c r="W173" s="201"/>
      <c r="X173" s="201" t="s">
        <v>115</v>
      </c>
      <c r="Y173" s="967" t="s">
        <v>1082</v>
      </c>
      <c r="Z173" s="219"/>
    </row>
    <row r="174" spans="1:26" s="2" customFormat="1" ht="21.6">
      <c r="A174" s="103">
        <v>1</v>
      </c>
      <c r="B174" s="223" t="s">
        <v>830</v>
      </c>
      <c r="C174" s="224" t="s">
        <v>826</v>
      </c>
      <c r="D174" s="850">
        <v>70995109</v>
      </c>
      <c r="E174" s="968">
        <v>600053318</v>
      </c>
      <c r="F174" s="304"/>
      <c r="G174" s="227" t="s">
        <v>831</v>
      </c>
      <c r="H174" s="227" t="s">
        <v>89</v>
      </c>
      <c r="I174" s="227" t="s">
        <v>90</v>
      </c>
      <c r="J174" s="227" t="s">
        <v>827</v>
      </c>
      <c r="K174" s="351" t="s">
        <v>832</v>
      </c>
      <c r="L174" s="229">
        <v>10000000</v>
      </c>
      <c r="M174" s="230">
        <f t="shared" ref="M174:M181" si="18">L174/100*70</f>
        <v>7000000</v>
      </c>
      <c r="N174" s="231">
        <v>2023</v>
      </c>
      <c r="O174" s="226">
        <v>2024</v>
      </c>
      <c r="P174" s="231"/>
      <c r="Q174" s="225"/>
      <c r="R174" s="225"/>
      <c r="S174" s="226"/>
      <c r="T174" s="227"/>
      <c r="U174" s="227"/>
      <c r="V174" s="227"/>
      <c r="W174" s="227"/>
      <c r="X174" s="227"/>
      <c r="Y174" s="231" t="s">
        <v>139</v>
      </c>
      <c r="Z174" s="226" t="s">
        <v>103</v>
      </c>
    </row>
    <row r="175" spans="1:26" s="638" customFormat="1" ht="21.6">
      <c r="A175" s="75">
        <v>2</v>
      </c>
      <c r="B175" s="282" t="s">
        <v>830</v>
      </c>
      <c r="C175" s="283" t="s">
        <v>826</v>
      </c>
      <c r="D175" s="855">
        <v>70995109</v>
      </c>
      <c r="E175" s="969">
        <v>600053318</v>
      </c>
      <c r="F175" s="539"/>
      <c r="G175" s="432" t="s">
        <v>833</v>
      </c>
      <c r="H175" s="432" t="s">
        <v>89</v>
      </c>
      <c r="I175" s="432" t="s">
        <v>90</v>
      </c>
      <c r="J175" s="432" t="s">
        <v>827</v>
      </c>
      <c r="K175" s="286" t="s">
        <v>834</v>
      </c>
      <c r="L175" s="287">
        <v>300000</v>
      </c>
      <c r="M175" s="288">
        <f t="shared" si="18"/>
        <v>210000</v>
      </c>
      <c r="N175" s="500">
        <v>2023</v>
      </c>
      <c r="O175" s="291">
        <v>2023</v>
      </c>
      <c r="P175" s="500"/>
      <c r="Q175" s="430"/>
      <c r="R175" s="430"/>
      <c r="S175" s="291"/>
      <c r="T175" s="432"/>
      <c r="U175" s="432"/>
      <c r="V175" s="432"/>
      <c r="W175" s="432"/>
      <c r="X175" s="432"/>
      <c r="Y175" s="500"/>
      <c r="Z175" s="291"/>
    </row>
    <row r="176" spans="1:26" s="638" customFormat="1" ht="21.6">
      <c r="A176" s="75">
        <v>3</v>
      </c>
      <c r="B176" s="282" t="s">
        <v>830</v>
      </c>
      <c r="C176" s="283" t="s">
        <v>826</v>
      </c>
      <c r="D176" s="855">
        <v>70995109</v>
      </c>
      <c r="E176" s="969">
        <v>600053318</v>
      </c>
      <c r="F176" s="539"/>
      <c r="G176" s="286" t="s">
        <v>835</v>
      </c>
      <c r="H176" s="432" t="s">
        <v>89</v>
      </c>
      <c r="I176" s="432" t="s">
        <v>90</v>
      </c>
      <c r="J176" s="432" t="s">
        <v>827</v>
      </c>
      <c r="K176" s="286" t="s">
        <v>836</v>
      </c>
      <c r="L176" s="287">
        <v>500000</v>
      </c>
      <c r="M176" s="288">
        <f t="shared" si="18"/>
        <v>350000</v>
      </c>
      <c r="N176" s="500">
        <v>2023</v>
      </c>
      <c r="O176" s="291">
        <v>2023</v>
      </c>
      <c r="P176" s="500" t="s">
        <v>103</v>
      </c>
      <c r="Q176" s="430"/>
      <c r="R176" s="430"/>
      <c r="S176" s="291" t="s">
        <v>103</v>
      </c>
      <c r="T176" s="432"/>
      <c r="U176" s="432"/>
      <c r="V176" s="432"/>
      <c r="W176" s="432"/>
      <c r="X176" s="432"/>
      <c r="Y176" s="500"/>
      <c r="Z176" s="291"/>
    </row>
    <row r="177" spans="1:26" s="638" customFormat="1" ht="22.2" thickBot="1">
      <c r="A177" s="104" t="s">
        <v>837</v>
      </c>
      <c r="B177" s="244" t="s">
        <v>830</v>
      </c>
      <c r="C177" s="245" t="s">
        <v>826</v>
      </c>
      <c r="D177" s="440">
        <v>70995109</v>
      </c>
      <c r="E177" s="303">
        <v>600053318</v>
      </c>
      <c r="F177" s="251"/>
      <c r="G177" s="248" t="s">
        <v>838</v>
      </c>
      <c r="H177" s="248" t="s">
        <v>89</v>
      </c>
      <c r="I177" s="248" t="s">
        <v>90</v>
      </c>
      <c r="J177" s="248" t="s">
        <v>827</v>
      </c>
      <c r="K177" s="247" t="s">
        <v>839</v>
      </c>
      <c r="L177" s="249">
        <v>1000000</v>
      </c>
      <c r="M177" s="423">
        <f t="shared" si="18"/>
        <v>700000</v>
      </c>
      <c r="N177" s="250">
        <v>2023</v>
      </c>
      <c r="O177" s="251">
        <v>2024</v>
      </c>
      <c r="P177" s="250"/>
      <c r="Q177" s="440"/>
      <c r="R177" s="440"/>
      <c r="S177" s="251"/>
      <c r="T177" s="248"/>
      <c r="U177" s="248"/>
      <c r="V177" s="248" t="s">
        <v>103</v>
      </c>
      <c r="W177" s="248" t="s">
        <v>103</v>
      </c>
      <c r="X177" s="248"/>
      <c r="Y177" s="250"/>
      <c r="Z177" s="251"/>
    </row>
    <row r="178" spans="1:26" s="638" customFormat="1" ht="21.6">
      <c r="A178" s="103">
        <v>1</v>
      </c>
      <c r="B178" s="223" t="s">
        <v>846</v>
      </c>
      <c r="C178" s="224" t="s">
        <v>847</v>
      </c>
      <c r="D178" s="225">
        <v>70988129</v>
      </c>
      <c r="E178" s="225">
        <v>241806</v>
      </c>
      <c r="F178" s="226"/>
      <c r="G178" s="228" t="s">
        <v>848</v>
      </c>
      <c r="H178" s="227" t="s">
        <v>62</v>
      </c>
      <c r="I178" s="227" t="s">
        <v>719</v>
      </c>
      <c r="J178" s="227" t="s">
        <v>843</v>
      </c>
      <c r="K178" s="228" t="s">
        <v>849</v>
      </c>
      <c r="L178" s="229">
        <v>2000000</v>
      </c>
      <c r="M178" s="230">
        <f t="shared" si="18"/>
        <v>1400000</v>
      </c>
      <c r="N178" s="243">
        <v>45078</v>
      </c>
      <c r="O178" s="277">
        <v>45444</v>
      </c>
      <c r="P178" s="231"/>
      <c r="Q178" s="311" t="s">
        <v>259</v>
      </c>
      <c r="R178" s="225"/>
      <c r="S178" s="226"/>
      <c r="T178" s="311" t="s">
        <v>259</v>
      </c>
      <c r="U178" s="227"/>
      <c r="V178" s="227"/>
      <c r="W178" s="227"/>
      <c r="X178" s="227"/>
      <c r="Y178" s="231" t="s">
        <v>268</v>
      </c>
      <c r="Z178" s="226" t="s">
        <v>98</v>
      </c>
    </row>
    <row r="179" spans="1:26" s="2" customFormat="1" ht="82.8">
      <c r="A179" s="75">
        <v>2</v>
      </c>
      <c r="B179" s="282" t="s">
        <v>850</v>
      </c>
      <c r="C179" s="283" t="s">
        <v>841</v>
      </c>
      <c r="D179" s="430">
        <v>70988129</v>
      </c>
      <c r="E179" s="430">
        <v>241806</v>
      </c>
      <c r="F179" s="291"/>
      <c r="G179" s="159" t="s">
        <v>1056</v>
      </c>
      <c r="H179" s="201" t="s">
        <v>62</v>
      </c>
      <c r="I179" s="201" t="s">
        <v>719</v>
      </c>
      <c r="J179" s="201" t="s">
        <v>843</v>
      </c>
      <c r="K179" s="883" t="s">
        <v>1057</v>
      </c>
      <c r="L179" s="172">
        <v>1000000</v>
      </c>
      <c r="M179" s="173">
        <f t="shared" si="18"/>
        <v>700000</v>
      </c>
      <c r="N179" s="218" t="s">
        <v>1058</v>
      </c>
      <c r="O179" s="217" t="s">
        <v>1053</v>
      </c>
      <c r="P179" s="218"/>
      <c r="Q179" s="200" t="s">
        <v>259</v>
      </c>
      <c r="R179" s="200" t="s">
        <v>259</v>
      </c>
      <c r="S179" s="219" t="s">
        <v>259</v>
      </c>
      <c r="T179" s="201"/>
      <c r="U179" s="201"/>
      <c r="V179" s="201" t="s">
        <v>259</v>
      </c>
      <c r="W179" s="201" t="s">
        <v>259</v>
      </c>
      <c r="X179" s="201"/>
      <c r="Y179" s="218" t="s">
        <v>144</v>
      </c>
      <c r="Z179" s="219" t="s">
        <v>98</v>
      </c>
    </row>
    <row r="180" spans="1:26" s="2" customFormat="1" ht="42.6" thickBot="1">
      <c r="A180" s="178">
        <v>3</v>
      </c>
      <c r="B180" s="713" t="s">
        <v>846</v>
      </c>
      <c r="C180" s="335" t="s">
        <v>841</v>
      </c>
      <c r="D180" s="701">
        <v>70988129</v>
      </c>
      <c r="E180" s="701">
        <v>241806</v>
      </c>
      <c r="F180" s="183"/>
      <c r="G180" s="184" t="s">
        <v>1059</v>
      </c>
      <c r="H180" s="179" t="s">
        <v>62</v>
      </c>
      <c r="I180" s="179" t="s">
        <v>719</v>
      </c>
      <c r="J180" s="179" t="s">
        <v>843</v>
      </c>
      <c r="K180" s="184" t="s">
        <v>1060</v>
      </c>
      <c r="L180" s="180">
        <v>30000000</v>
      </c>
      <c r="M180" s="181">
        <f t="shared" si="18"/>
        <v>21000000</v>
      </c>
      <c r="N180" s="182" t="s">
        <v>1061</v>
      </c>
      <c r="O180" s="183" t="s">
        <v>1062</v>
      </c>
      <c r="P180" s="182"/>
      <c r="Q180" s="701"/>
      <c r="R180" s="701" t="s">
        <v>259</v>
      </c>
      <c r="S180" s="183"/>
      <c r="T180" s="179"/>
      <c r="U180" s="179" t="s">
        <v>259</v>
      </c>
      <c r="V180" s="179"/>
      <c r="W180" s="179" t="s">
        <v>259</v>
      </c>
      <c r="X180" s="179"/>
      <c r="Y180" s="182" t="s">
        <v>144</v>
      </c>
      <c r="Z180" s="183" t="s">
        <v>98</v>
      </c>
    </row>
    <row r="181" spans="1:26" s="2" customFormat="1" ht="32.4" thickBot="1">
      <c r="A181" s="738">
        <v>1</v>
      </c>
      <c r="B181" s="234" t="s">
        <v>1124</v>
      </c>
      <c r="C181" s="235" t="s">
        <v>1125</v>
      </c>
      <c r="D181" s="235">
        <v>17658209</v>
      </c>
      <c r="E181" s="235">
        <v>241768</v>
      </c>
      <c r="F181" s="236">
        <v>691016267</v>
      </c>
      <c r="G181" s="237" t="s">
        <v>853</v>
      </c>
      <c r="H181" s="237" t="s">
        <v>62</v>
      </c>
      <c r="I181" s="237" t="s">
        <v>90</v>
      </c>
      <c r="J181" s="237" t="s">
        <v>854</v>
      </c>
      <c r="K181" s="237" t="s">
        <v>855</v>
      </c>
      <c r="L181" s="970">
        <v>250000000</v>
      </c>
      <c r="M181" s="173">
        <f t="shared" si="18"/>
        <v>175000000</v>
      </c>
      <c r="N181" s="294">
        <v>45170</v>
      </c>
      <c r="O181" s="971">
        <v>45901</v>
      </c>
      <c r="P181" s="234" t="s">
        <v>115</v>
      </c>
      <c r="Q181" s="235" t="s">
        <v>115</v>
      </c>
      <c r="R181" s="235" t="s">
        <v>115</v>
      </c>
      <c r="S181" s="236" t="s">
        <v>115</v>
      </c>
      <c r="T181" s="237"/>
      <c r="U181" s="237" t="s">
        <v>115</v>
      </c>
      <c r="V181" s="237" t="s">
        <v>115</v>
      </c>
      <c r="W181" s="237" t="s">
        <v>115</v>
      </c>
      <c r="X181" s="237" t="s">
        <v>115</v>
      </c>
      <c r="Y181" s="328" t="s">
        <v>858</v>
      </c>
      <c r="Z181" s="972" t="s">
        <v>859</v>
      </c>
    </row>
    <row r="182" spans="1:26" s="2" customFormat="1" ht="52.2">
      <c r="A182" s="227">
        <v>1</v>
      </c>
      <c r="B182" s="223" t="s">
        <v>888</v>
      </c>
      <c r="C182" s="224" t="s">
        <v>889</v>
      </c>
      <c r="D182" s="224">
        <v>71294317</v>
      </c>
      <c r="E182" s="279" t="s">
        <v>912</v>
      </c>
      <c r="F182" s="232"/>
      <c r="G182" s="228" t="s">
        <v>913</v>
      </c>
      <c r="H182" s="228" t="s">
        <v>89</v>
      </c>
      <c r="I182" s="228" t="s">
        <v>90</v>
      </c>
      <c r="J182" s="228" t="s">
        <v>892</v>
      </c>
      <c r="K182" s="228" t="s">
        <v>914</v>
      </c>
      <c r="L182" s="229">
        <v>90000000</v>
      </c>
      <c r="M182" s="230">
        <f>(L182/100)*70</f>
        <v>63000000</v>
      </c>
      <c r="N182" s="231">
        <v>2025</v>
      </c>
      <c r="O182" s="226">
        <v>2027</v>
      </c>
      <c r="P182" s="231" t="s">
        <v>115</v>
      </c>
      <c r="Q182" s="225" t="s">
        <v>115</v>
      </c>
      <c r="R182" s="225" t="s">
        <v>115</v>
      </c>
      <c r="S182" s="226" t="s">
        <v>115</v>
      </c>
      <c r="T182" s="227"/>
      <c r="U182" s="227" t="s">
        <v>115</v>
      </c>
      <c r="V182" s="227" t="s">
        <v>115</v>
      </c>
      <c r="W182" s="227" t="s">
        <v>115</v>
      </c>
      <c r="X182" s="227" t="s">
        <v>115</v>
      </c>
      <c r="Y182" s="223" t="s">
        <v>915</v>
      </c>
      <c r="Z182" s="226" t="s">
        <v>111</v>
      </c>
    </row>
    <row r="183" spans="1:26" s="2" customFormat="1" ht="52.2">
      <c r="A183" s="973">
        <v>2</v>
      </c>
      <c r="B183" s="974" t="s">
        <v>888</v>
      </c>
      <c r="C183" s="975" t="s">
        <v>889</v>
      </c>
      <c r="D183" s="975">
        <v>71294317</v>
      </c>
      <c r="E183" s="976" t="s">
        <v>912</v>
      </c>
      <c r="F183" s="977"/>
      <c r="G183" s="978" t="s">
        <v>891</v>
      </c>
      <c r="H183" s="978" t="s">
        <v>89</v>
      </c>
      <c r="I183" s="978" t="s">
        <v>90</v>
      </c>
      <c r="J183" s="978" t="s">
        <v>892</v>
      </c>
      <c r="K183" s="978" t="s">
        <v>893</v>
      </c>
      <c r="L183" s="979">
        <v>15000000</v>
      </c>
      <c r="M183" s="980">
        <f>(L183/100)*70</f>
        <v>10500000</v>
      </c>
      <c r="N183" s="981">
        <v>2024</v>
      </c>
      <c r="O183" s="982">
        <v>2025</v>
      </c>
      <c r="P183" s="981" t="s">
        <v>115</v>
      </c>
      <c r="Q183" s="983" t="s">
        <v>115</v>
      </c>
      <c r="R183" s="983" t="s">
        <v>115</v>
      </c>
      <c r="S183" s="982" t="s">
        <v>115</v>
      </c>
      <c r="T183" s="973"/>
      <c r="U183" s="973" t="s">
        <v>115</v>
      </c>
      <c r="V183" s="973" t="s">
        <v>115</v>
      </c>
      <c r="W183" s="973" t="s">
        <v>115</v>
      </c>
      <c r="X183" s="973" t="s">
        <v>115</v>
      </c>
      <c r="Y183" s="974" t="s">
        <v>916</v>
      </c>
      <c r="Z183" s="982" t="s">
        <v>111</v>
      </c>
    </row>
    <row r="184" spans="1:26" s="2" customFormat="1" ht="63" thickBot="1">
      <c r="A184" s="299">
        <v>3</v>
      </c>
      <c r="B184" s="297" t="s">
        <v>888</v>
      </c>
      <c r="C184" s="269" t="s">
        <v>889</v>
      </c>
      <c r="D184" s="269">
        <v>71294317</v>
      </c>
      <c r="E184" s="298" t="s">
        <v>912</v>
      </c>
      <c r="F184" s="463"/>
      <c r="G184" s="270" t="s">
        <v>895</v>
      </c>
      <c r="H184" s="270" t="s">
        <v>89</v>
      </c>
      <c r="I184" s="270" t="s">
        <v>90</v>
      </c>
      <c r="J184" s="270" t="s">
        <v>892</v>
      </c>
      <c r="K184" s="270" t="s">
        <v>896</v>
      </c>
      <c r="L184" s="300">
        <v>920000</v>
      </c>
      <c r="M184" s="301">
        <f>(L184/100)*70</f>
        <v>644000</v>
      </c>
      <c r="N184" s="273">
        <v>2023</v>
      </c>
      <c r="O184" s="302">
        <v>2023</v>
      </c>
      <c r="P184" s="273"/>
      <c r="Q184" s="303"/>
      <c r="R184" s="303"/>
      <c r="S184" s="302"/>
      <c r="T184" s="299"/>
      <c r="U184" s="299"/>
      <c r="V184" s="299"/>
      <c r="W184" s="299"/>
      <c r="X184" s="299"/>
      <c r="Y184" s="297" t="s">
        <v>894</v>
      </c>
      <c r="Z184" s="302" t="s">
        <v>111</v>
      </c>
    </row>
    <row r="185" spans="1:26" s="638" customFormat="1" ht="98.25" customHeight="1" thickBot="1">
      <c r="A185" s="519">
        <v>1</v>
      </c>
      <c r="B185" s="234" t="s">
        <v>917</v>
      </c>
      <c r="C185" s="309" t="s">
        <v>918</v>
      </c>
      <c r="D185" s="984" t="s">
        <v>919</v>
      </c>
      <c r="E185" s="984" t="s">
        <v>920</v>
      </c>
      <c r="F185" s="545" t="s">
        <v>921</v>
      </c>
      <c r="G185" s="237" t="s">
        <v>922</v>
      </c>
      <c r="H185" s="278" t="s">
        <v>62</v>
      </c>
      <c r="I185" s="278" t="s">
        <v>719</v>
      </c>
      <c r="J185" s="278" t="s">
        <v>918</v>
      </c>
      <c r="K185" s="237" t="s">
        <v>923</v>
      </c>
      <c r="L185" s="238">
        <v>4500000</v>
      </c>
      <c r="M185" s="239">
        <f t="shared" ref="M185:M187" si="19">L185/100*70</f>
        <v>3150000</v>
      </c>
      <c r="N185" s="240">
        <v>45078</v>
      </c>
      <c r="O185" s="241">
        <v>45505</v>
      </c>
      <c r="P185" s="308" t="s">
        <v>259</v>
      </c>
      <c r="Q185" s="309" t="s">
        <v>259</v>
      </c>
      <c r="R185" s="309" t="s">
        <v>259</v>
      </c>
      <c r="S185" s="242" t="s">
        <v>259</v>
      </c>
      <c r="T185" s="278"/>
      <c r="U185" s="278"/>
      <c r="V185" s="278" t="s">
        <v>259</v>
      </c>
      <c r="W185" s="278" t="s">
        <v>259</v>
      </c>
      <c r="X185" s="278" t="s">
        <v>259</v>
      </c>
      <c r="Y185" s="234" t="s">
        <v>924</v>
      </c>
      <c r="Z185" s="242" t="s">
        <v>111</v>
      </c>
    </row>
    <row r="186" spans="1:26" s="2" customFormat="1" ht="32.4" thickBot="1">
      <c r="A186" s="519">
        <v>1</v>
      </c>
      <c r="B186" s="308" t="s">
        <v>925</v>
      </c>
      <c r="C186" s="309" t="s">
        <v>926</v>
      </c>
      <c r="D186" s="309">
        <v>6159401</v>
      </c>
      <c r="E186" s="595">
        <v>181111616</v>
      </c>
      <c r="F186" s="985">
        <v>691010820</v>
      </c>
      <c r="G186" s="278" t="s">
        <v>927</v>
      </c>
      <c r="H186" s="278" t="s">
        <v>62</v>
      </c>
      <c r="I186" s="278" t="s">
        <v>90</v>
      </c>
      <c r="J186" s="278" t="s">
        <v>90</v>
      </c>
      <c r="K186" s="237" t="s">
        <v>928</v>
      </c>
      <c r="L186" s="238">
        <v>10000000</v>
      </c>
      <c r="M186" s="239">
        <f t="shared" si="19"/>
        <v>7000000</v>
      </c>
      <c r="N186" s="240">
        <v>45139</v>
      </c>
      <c r="O186" s="241">
        <v>45323</v>
      </c>
      <c r="P186" s="308"/>
      <c r="Q186" s="309" t="s">
        <v>115</v>
      </c>
      <c r="R186" s="309" t="s">
        <v>115</v>
      </c>
      <c r="S186" s="242" t="s">
        <v>115</v>
      </c>
      <c r="T186" s="278"/>
      <c r="U186" s="278"/>
      <c r="V186" s="278"/>
      <c r="W186" s="278"/>
      <c r="X186" s="278"/>
      <c r="Y186" s="308" t="s">
        <v>929</v>
      </c>
      <c r="Z186" s="242" t="s">
        <v>481</v>
      </c>
    </row>
    <row r="187" spans="1:26" s="2" customFormat="1" ht="40.799999999999997">
      <c r="A187" s="227">
        <v>1</v>
      </c>
      <c r="B187" s="409" t="s">
        <v>930</v>
      </c>
      <c r="C187" s="310" t="s">
        <v>931</v>
      </c>
      <c r="D187" s="986">
        <v>9884971</v>
      </c>
      <c r="E187" s="986">
        <v>181119307</v>
      </c>
      <c r="F187" s="987">
        <v>691014671</v>
      </c>
      <c r="G187" s="351" t="s">
        <v>932</v>
      </c>
      <c r="H187" s="413" t="s">
        <v>89</v>
      </c>
      <c r="I187" s="413" t="s">
        <v>90</v>
      </c>
      <c r="J187" s="413" t="s">
        <v>771</v>
      </c>
      <c r="K187" s="351" t="s">
        <v>933</v>
      </c>
      <c r="L187" s="145">
        <v>140000000</v>
      </c>
      <c r="M187" s="146">
        <f t="shared" si="19"/>
        <v>98000000</v>
      </c>
      <c r="N187" s="154" t="s">
        <v>1107</v>
      </c>
      <c r="O187" s="155" t="s">
        <v>1108</v>
      </c>
      <c r="P187" s="154" t="s">
        <v>115</v>
      </c>
      <c r="Q187" s="174" t="s">
        <v>115</v>
      </c>
      <c r="R187" s="174" t="s">
        <v>115</v>
      </c>
      <c r="S187" s="155" t="s">
        <v>115</v>
      </c>
      <c r="T187" s="171"/>
      <c r="U187" s="171"/>
      <c r="V187" s="171" t="s">
        <v>115</v>
      </c>
      <c r="W187" s="171" t="s">
        <v>115</v>
      </c>
      <c r="X187" s="171"/>
      <c r="Y187" s="154" t="s">
        <v>934</v>
      </c>
      <c r="Z187" s="155" t="s">
        <v>111</v>
      </c>
    </row>
    <row r="188" spans="1:26" s="2" customFormat="1" ht="40.799999999999997">
      <c r="A188" s="432">
        <v>2</v>
      </c>
      <c r="B188" s="988" t="s">
        <v>930</v>
      </c>
      <c r="C188" s="989" t="s">
        <v>931</v>
      </c>
      <c r="D188" s="990">
        <v>9884971</v>
      </c>
      <c r="E188" s="990">
        <v>181119307</v>
      </c>
      <c r="F188" s="991">
        <v>691014671</v>
      </c>
      <c r="G188" s="357" t="s">
        <v>935</v>
      </c>
      <c r="H188" s="992" t="s">
        <v>89</v>
      </c>
      <c r="I188" s="992" t="s">
        <v>90</v>
      </c>
      <c r="J188" s="992" t="s">
        <v>771</v>
      </c>
      <c r="K188" s="357" t="s">
        <v>936</v>
      </c>
      <c r="L188" s="180">
        <v>600000</v>
      </c>
      <c r="M188" s="181">
        <f>L188/100*85</f>
        <v>510000</v>
      </c>
      <c r="N188" s="218" t="s">
        <v>1109</v>
      </c>
      <c r="O188" s="219" t="s">
        <v>1110</v>
      </c>
      <c r="P188" s="218"/>
      <c r="Q188" s="200"/>
      <c r="R188" s="200"/>
      <c r="S188" s="219" t="s">
        <v>115</v>
      </c>
      <c r="T188" s="201" t="s">
        <v>115</v>
      </c>
      <c r="U188" s="201"/>
      <c r="V188" s="201"/>
      <c r="W188" s="201" t="s">
        <v>115</v>
      </c>
      <c r="X188" s="201" t="s">
        <v>115</v>
      </c>
      <c r="Y188" s="218" t="s">
        <v>1111</v>
      </c>
      <c r="Z188" s="161" t="s">
        <v>1112</v>
      </c>
    </row>
    <row r="189" spans="1:26" s="2" customFormat="1" ht="40.799999999999997">
      <c r="A189" s="559">
        <v>3</v>
      </c>
      <c r="B189" s="988" t="s">
        <v>930</v>
      </c>
      <c r="C189" s="989" t="s">
        <v>931</v>
      </c>
      <c r="D189" s="990">
        <v>9884971</v>
      </c>
      <c r="E189" s="990">
        <v>181119307</v>
      </c>
      <c r="F189" s="991">
        <v>691014671</v>
      </c>
      <c r="G189" s="993" t="s">
        <v>938</v>
      </c>
      <c r="H189" s="992" t="s">
        <v>89</v>
      </c>
      <c r="I189" s="992" t="s">
        <v>90</v>
      </c>
      <c r="J189" s="992" t="s">
        <v>771</v>
      </c>
      <c r="K189" s="357" t="s">
        <v>939</v>
      </c>
      <c r="L189" s="172">
        <v>1300000</v>
      </c>
      <c r="M189" s="173">
        <f>L189/100*85</f>
        <v>1105000</v>
      </c>
      <c r="N189" s="218" t="s">
        <v>1113</v>
      </c>
      <c r="O189" s="219" t="s">
        <v>1114</v>
      </c>
      <c r="P189" s="218" t="s">
        <v>115</v>
      </c>
      <c r="Q189" s="200"/>
      <c r="R189" s="200" t="s">
        <v>115</v>
      </c>
      <c r="S189" s="219" t="s">
        <v>115</v>
      </c>
      <c r="T189" s="201"/>
      <c r="U189" s="201"/>
      <c r="V189" s="201"/>
      <c r="W189" s="201" t="s">
        <v>115</v>
      </c>
      <c r="X189" s="201" t="s">
        <v>115</v>
      </c>
      <c r="Y189" s="160" t="s">
        <v>937</v>
      </c>
      <c r="Z189" s="220" t="s">
        <v>111</v>
      </c>
    </row>
    <row r="190" spans="1:26" s="2" customFormat="1" ht="31.8">
      <c r="A190" s="198">
        <v>4</v>
      </c>
      <c r="B190" s="160" t="s">
        <v>930</v>
      </c>
      <c r="C190" s="994" t="s">
        <v>1115</v>
      </c>
      <c r="D190" s="755">
        <v>9884971</v>
      </c>
      <c r="E190" s="755">
        <v>181119307</v>
      </c>
      <c r="F190" s="219">
        <v>691014671</v>
      </c>
      <c r="G190" s="201" t="s">
        <v>938</v>
      </c>
      <c r="H190" s="201" t="s">
        <v>62</v>
      </c>
      <c r="I190" s="201" t="s">
        <v>90</v>
      </c>
      <c r="J190" s="201" t="s">
        <v>771</v>
      </c>
      <c r="K190" s="995" t="s">
        <v>939</v>
      </c>
      <c r="L190" s="172">
        <v>1000000</v>
      </c>
      <c r="M190" s="173">
        <v>700000</v>
      </c>
      <c r="N190" s="218" t="s">
        <v>1113</v>
      </c>
      <c r="O190" s="219" t="s">
        <v>1116</v>
      </c>
      <c r="P190" s="218"/>
      <c r="Q190" s="200" t="s">
        <v>115</v>
      </c>
      <c r="R190" s="200" t="s">
        <v>115</v>
      </c>
      <c r="S190" s="219"/>
      <c r="T190" s="201"/>
      <c r="U190" s="201"/>
      <c r="V190" s="201"/>
      <c r="W190" s="201" t="s">
        <v>115</v>
      </c>
      <c r="X190" s="201" t="s">
        <v>115</v>
      </c>
      <c r="Y190" s="218" t="s">
        <v>1117</v>
      </c>
      <c r="Z190" s="837" t="s">
        <v>111</v>
      </c>
    </row>
    <row r="191" spans="1:26" s="2" customFormat="1" ht="31.8">
      <c r="A191" s="198">
        <v>5</v>
      </c>
      <c r="B191" s="160" t="s">
        <v>930</v>
      </c>
      <c r="C191" s="994" t="s">
        <v>1115</v>
      </c>
      <c r="D191" s="755">
        <v>9884971</v>
      </c>
      <c r="E191" s="755">
        <v>181119307</v>
      </c>
      <c r="F191" s="219">
        <v>691014671</v>
      </c>
      <c r="G191" s="201" t="s">
        <v>1118</v>
      </c>
      <c r="H191" s="201" t="s">
        <v>62</v>
      </c>
      <c r="I191" s="201" t="s">
        <v>90</v>
      </c>
      <c r="J191" s="201" t="s">
        <v>771</v>
      </c>
      <c r="K191" s="201" t="s">
        <v>1119</v>
      </c>
      <c r="L191" s="172">
        <v>1000000</v>
      </c>
      <c r="M191" s="173">
        <v>700000</v>
      </c>
      <c r="N191" s="218" t="s">
        <v>1120</v>
      </c>
      <c r="O191" s="219" t="s">
        <v>845</v>
      </c>
      <c r="P191" s="218"/>
      <c r="Q191" s="200" t="s">
        <v>115</v>
      </c>
      <c r="R191" s="200"/>
      <c r="S191" s="219"/>
      <c r="T191" s="201"/>
      <c r="U191" s="201"/>
      <c r="V191" s="201"/>
      <c r="W191" s="201"/>
      <c r="X191" s="201"/>
      <c r="Y191" s="218" t="s">
        <v>1117</v>
      </c>
      <c r="Z191" s="219" t="s">
        <v>111</v>
      </c>
    </row>
    <row r="192" spans="1:26" s="2" customFormat="1" ht="32.4" thickBot="1">
      <c r="A192" s="326">
        <v>6</v>
      </c>
      <c r="B192" s="166" t="s">
        <v>930</v>
      </c>
      <c r="C192" s="996" t="s">
        <v>1115</v>
      </c>
      <c r="D192" s="997">
        <v>9884971</v>
      </c>
      <c r="E192" s="997">
        <v>181119307</v>
      </c>
      <c r="F192" s="157">
        <v>691014671</v>
      </c>
      <c r="G192" s="177" t="s">
        <v>1121</v>
      </c>
      <c r="H192" s="177" t="s">
        <v>62</v>
      </c>
      <c r="I192" s="177" t="s">
        <v>90</v>
      </c>
      <c r="J192" s="177" t="s">
        <v>771</v>
      </c>
      <c r="K192" s="998" t="s">
        <v>1122</v>
      </c>
      <c r="L192" s="999">
        <v>1000000</v>
      </c>
      <c r="M192" s="999">
        <v>700000</v>
      </c>
      <c r="N192" s="156" t="s">
        <v>1120</v>
      </c>
      <c r="O192" s="157" t="s">
        <v>1123</v>
      </c>
      <c r="P192" s="212"/>
      <c r="Q192" s="213"/>
      <c r="R192" s="213"/>
      <c r="S192" s="214"/>
      <c r="T192" s="177"/>
      <c r="U192" s="177"/>
      <c r="V192" s="177"/>
      <c r="W192" s="177"/>
      <c r="X192" s="177"/>
      <c r="Y192" s="156" t="s">
        <v>1117</v>
      </c>
      <c r="Z192" s="791" t="s">
        <v>111</v>
      </c>
    </row>
    <row r="193" spans="1:26" s="2" customFormat="1" ht="31.8">
      <c r="A193" s="615">
        <v>1</v>
      </c>
      <c r="B193" s="162" t="s">
        <v>1016</v>
      </c>
      <c r="C193" s="163" t="s">
        <v>1017</v>
      </c>
      <c r="D193" s="163">
        <v>71008233</v>
      </c>
      <c r="E193" s="163">
        <v>241245</v>
      </c>
      <c r="F193" s="164">
        <v>600053130</v>
      </c>
      <c r="G193" s="148" t="s">
        <v>1018</v>
      </c>
      <c r="H193" s="148" t="s">
        <v>62</v>
      </c>
      <c r="I193" s="148" t="s">
        <v>90</v>
      </c>
      <c r="J193" s="148" t="s">
        <v>987</v>
      </c>
      <c r="K193" s="165" t="s">
        <v>278</v>
      </c>
      <c r="L193" s="207">
        <v>15000000</v>
      </c>
      <c r="M193" s="208">
        <f t="shared" ref="M193:M201" si="20">L193/100*70</f>
        <v>10500000</v>
      </c>
      <c r="N193" s="162">
        <v>2025</v>
      </c>
      <c r="O193" s="164">
        <v>2027</v>
      </c>
      <c r="P193" s="162"/>
      <c r="Q193" s="163"/>
      <c r="R193" s="163"/>
      <c r="S193" s="164"/>
      <c r="T193" s="148"/>
      <c r="U193" s="148" t="s">
        <v>115</v>
      </c>
      <c r="V193" s="148" t="s">
        <v>115</v>
      </c>
      <c r="W193" s="148" t="s">
        <v>115</v>
      </c>
      <c r="X193" s="148"/>
      <c r="Y193" s="162" t="s">
        <v>111</v>
      </c>
      <c r="Z193" s="164" t="s">
        <v>111</v>
      </c>
    </row>
    <row r="194" spans="1:26" s="2" customFormat="1" ht="21.6">
      <c r="A194" s="616">
        <v>2</v>
      </c>
      <c r="B194" s="160" t="s">
        <v>1016</v>
      </c>
      <c r="C194" s="199" t="s">
        <v>1017</v>
      </c>
      <c r="D194" s="199">
        <v>71008233</v>
      </c>
      <c r="E194" s="199">
        <v>241245</v>
      </c>
      <c r="F194" s="161">
        <v>600053130</v>
      </c>
      <c r="G194" s="159" t="s">
        <v>1019</v>
      </c>
      <c r="H194" s="159" t="s">
        <v>62</v>
      </c>
      <c r="I194" s="159" t="s">
        <v>90</v>
      </c>
      <c r="J194" s="159" t="s">
        <v>987</v>
      </c>
      <c r="K194" s="884" t="s">
        <v>278</v>
      </c>
      <c r="L194" s="210">
        <v>15000000</v>
      </c>
      <c r="M194" s="211">
        <f t="shared" si="20"/>
        <v>10500000</v>
      </c>
      <c r="N194" s="160">
        <v>2024</v>
      </c>
      <c r="O194" s="161">
        <v>2026</v>
      </c>
      <c r="P194" s="160" t="s">
        <v>115</v>
      </c>
      <c r="Q194" s="199" t="s">
        <v>115</v>
      </c>
      <c r="R194" s="199" t="s">
        <v>115</v>
      </c>
      <c r="S194" s="161" t="s">
        <v>115</v>
      </c>
      <c r="T194" s="159"/>
      <c r="U194" s="159"/>
      <c r="V194" s="159"/>
      <c r="W194" s="159"/>
      <c r="X194" s="159"/>
      <c r="Y194" s="160" t="s">
        <v>111</v>
      </c>
      <c r="Z194" s="161" t="s">
        <v>990</v>
      </c>
    </row>
    <row r="195" spans="1:26" s="652" customFormat="1" ht="21.6">
      <c r="A195" s="616">
        <v>3</v>
      </c>
      <c r="B195" s="160" t="s">
        <v>1016</v>
      </c>
      <c r="C195" s="199" t="s">
        <v>1017</v>
      </c>
      <c r="D195" s="199">
        <v>71008233</v>
      </c>
      <c r="E195" s="199">
        <v>241245</v>
      </c>
      <c r="F195" s="161">
        <v>600053130</v>
      </c>
      <c r="G195" s="159" t="s">
        <v>1020</v>
      </c>
      <c r="H195" s="159" t="s">
        <v>62</v>
      </c>
      <c r="I195" s="159" t="s">
        <v>90</v>
      </c>
      <c r="J195" s="159" t="s">
        <v>987</v>
      </c>
      <c r="K195" s="884" t="s">
        <v>278</v>
      </c>
      <c r="L195" s="210">
        <v>3000000</v>
      </c>
      <c r="M195" s="211">
        <f t="shared" si="20"/>
        <v>2100000</v>
      </c>
      <c r="N195" s="160">
        <v>2024</v>
      </c>
      <c r="O195" s="161">
        <v>2026</v>
      </c>
      <c r="P195" s="160" t="s">
        <v>115</v>
      </c>
      <c r="Q195" s="199" t="s">
        <v>115</v>
      </c>
      <c r="R195" s="199" t="s">
        <v>115</v>
      </c>
      <c r="S195" s="161"/>
      <c r="T195" s="159"/>
      <c r="U195" s="159"/>
      <c r="V195" s="159" t="s">
        <v>115</v>
      </c>
      <c r="W195" s="159" t="s">
        <v>115</v>
      </c>
      <c r="X195" s="159"/>
      <c r="Y195" s="160" t="s">
        <v>103</v>
      </c>
      <c r="Z195" s="161" t="s">
        <v>990</v>
      </c>
    </row>
    <row r="196" spans="1:26" s="652" customFormat="1" ht="21.6">
      <c r="A196" s="616">
        <v>4</v>
      </c>
      <c r="B196" s="160" t="s">
        <v>1016</v>
      </c>
      <c r="C196" s="199" t="s">
        <v>1017</v>
      </c>
      <c r="D196" s="199">
        <v>71008233</v>
      </c>
      <c r="E196" s="199">
        <v>241245</v>
      </c>
      <c r="F196" s="161">
        <v>600053130</v>
      </c>
      <c r="G196" s="159" t="s">
        <v>1021</v>
      </c>
      <c r="H196" s="159" t="s">
        <v>62</v>
      </c>
      <c r="I196" s="159" t="s">
        <v>90</v>
      </c>
      <c r="J196" s="159" t="s">
        <v>987</v>
      </c>
      <c r="K196" s="884" t="s">
        <v>278</v>
      </c>
      <c r="L196" s="210">
        <v>24000000</v>
      </c>
      <c r="M196" s="211">
        <f t="shared" si="20"/>
        <v>16800000</v>
      </c>
      <c r="N196" s="160">
        <v>2024</v>
      </c>
      <c r="O196" s="161">
        <v>2026</v>
      </c>
      <c r="P196" s="160"/>
      <c r="Q196" s="199"/>
      <c r="R196" s="199"/>
      <c r="S196" s="161"/>
      <c r="T196" s="159"/>
      <c r="U196" s="159"/>
      <c r="V196" s="159" t="s">
        <v>115</v>
      </c>
      <c r="W196" s="159" t="s">
        <v>115</v>
      </c>
      <c r="X196" s="159"/>
      <c r="Y196" s="160" t="s">
        <v>179</v>
      </c>
      <c r="Z196" s="161" t="s">
        <v>111</v>
      </c>
    </row>
    <row r="197" spans="1:26" s="652" customFormat="1" ht="21.6">
      <c r="A197" s="616">
        <v>5</v>
      </c>
      <c r="B197" s="160" t="s">
        <v>1016</v>
      </c>
      <c r="C197" s="199" t="s">
        <v>1017</v>
      </c>
      <c r="D197" s="199">
        <v>71008233</v>
      </c>
      <c r="E197" s="199">
        <v>241245</v>
      </c>
      <c r="F197" s="161">
        <v>600053130</v>
      </c>
      <c r="G197" s="159" t="s">
        <v>1022</v>
      </c>
      <c r="H197" s="159" t="s">
        <v>62</v>
      </c>
      <c r="I197" s="159" t="s">
        <v>90</v>
      </c>
      <c r="J197" s="159" t="s">
        <v>987</v>
      </c>
      <c r="K197" s="884" t="s">
        <v>278</v>
      </c>
      <c r="L197" s="210">
        <v>55000000</v>
      </c>
      <c r="M197" s="211">
        <f t="shared" si="20"/>
        <v>38500000</v>
      </c>
      <c r="N197" s="160">
        <v>2024</v>
      </c>
      <c r="O197" s="161">
        <v>2026</v>
      </c>
      <c r="P197" s="160"/>
      <c r="Q197" s="199"/>
      <c r="R197" s="199"/>
      <c r="S197" s="161"/>
      <c r="T197" s="159"/>
      <c r="U197" s="159"/>
      <c r="V197" s="159" t="s">
        <v>115</v>
      </c>
      <c r="W197" s="159" t="s">
        <v>115</v>
      </c>
      <c r="X197" s="159"/>
      <c r="Y197" s="160" t="s">
        <v>179</v>
      </c>
      <c r="Z197" s="161" t="s">
        <v>111</v>
      </c>
    </row>
    <row r="198" spans="1:26" s="651" customFormat="1" ht="21.6">
      <c r="A198" s="616">
        <v>6</v>
      </c>
      <c r="B198" s="160" t="s">
        <v>1016</v>
      </c>
      <c r="C198" s="199" t="s">
        <v>1017</v>
      </c>
      <c r="D198" s="199">
        <v>71008233</v>
      </c>
      <c r="E198" s="199">
        <v>241245</v>
      </c>
      <c r="F198" s="161">
        <v>600053130</v>
      </c>
      <c r="G198" s="159" t="s">
        <v>1023</v>
      </c>
      <c r="H198" s="159" t="s">
        <v>62</v>
      </c>
      <c r="I198" s="159" t="s">
        <v>90</v>
      </c>
      <c r="J198" s="159" t="s">
        <v>987</v>
      </c>
      <c r="K198" s="884" t="s">
        <v>278</v>
      </c>
      <c r="L198" s="210">
        <v>1000000</v>
      </c>
      <c r="M198" s="211">
        <f t="shared" si="20"/>
        <v>700000</v>
      </c>
      <c r="N198" s="160">
        <v>2024</v>
      </c>
      <c r="O198" s="161">
        <v>2026</v>
      </c>
      <c r="P198" s="160" t="s">
        <v>115</v>
      </c>
      <c r="Q198" s="199" t="s">
        <v>115</v>
      </c>
      <c r="R198" s="199" t="s">
        <v>115</v>
      </c>
      <c r="S198" s="161" t="s">
        <v>115</v>
      </c>
      <c r="T198" s="159"/>
      <c r="U198" s="159"/>
      <c r="V198" s="159" t="s">
        <v>115</v>
      </c>
      <c r="W198" s="159" t="s">
        <v>115</v>
      </c>
      <c r="X198" s="159"/>
      <c r="Y198" s="160" t="s">
        <v>103</v>
      </c>
      <c r="Z198" s="161" t="s">
        <v>990</v>
      </c>
    </row>
    <row r="199" spans="1:26" s="60" customFormat="1" ht="21" thickBot="1">
      <c r="A199" s="885">
        <v>7</v>
      </c>
      <c r="B199" s="166" t="s">
        <v>1016</v>
      </c>
      <c r="C199" s="167" t="s">
        <v>1017</v>
      </c>
      <c r="D199" s="167">
        <v>71008233</v>
      </c>
      <c r="E199" s="167">
        <v>241245</v>
      </c>
      <c r="F199" s="168">
        <v>600053130</v>
      </c>
      <c r="G199" s="790" t="s">
        <v>1024</v>
      </c>
      <c r="H199" s="790" t="s">
        <v>62</v>
      </c>
      <c r="I199" s="790" t="s">
        <v>90</v>
      </c>
      <c r="J199" s="790" t="s">
        <v>987</v>
      </c>
      <c r="K199" s="888" t="s">
        <v>278</v>
      </c>
      <c r="L199" s="886">
        <v>1000000</v>
      </c>
      <c r="M199" s="887">
        <f t="shared" si="20"/>
        <v>700000</v>
      </c>
      <c r="N199" s="166">
        <v>2024</v>
      </c>
      <c r="O199" s="168">
        <v>2026</v>
      </c>
      <c r="P199" s="166"/>
      <c r="Q199" s="167"/>
      <c r="R199" s="167"/>
      <c r="S199" s="168"/>
      <c r="T199" s="790"/>
      <c r="U199" s="790"/>
      <c r="V199" s="790"/>
      <c r="W199" s="790" t="s">
        <v>115</v>
      </c>
      <c r="X199" s="790"/>
      <c r="Y199" s="166" t="s">
        <v>103</v>
      </c>
      <c r="Z199" s="168" t="s">
        <v>990</v>
      </c>
    </row>
    <row r="200" spans="1:26" s="60" customFormat="1" ht="91.8">
      <c r="A200" s="170">
        <v>1</v>
      </c>
      <c r="B200" s="154" t="s">
        <v>553</v>
      </c>
      <c r="C200" s="174" t="s">
        <v>548</v>
      </c>
      <c r="D200" s="174">
        <v>47005254</v>
      </c>
      <c r="E200" s="174">
        <v>241636</v>
      </c>
      <c r="F200" s="155">
        <v>600053270</v>
      </c>
      <c r="G200" s="631" t="s">
        <v>554</v>
      </c>
      <c r="H200" s="171" t="s">
        <v>62</v>
      </c>
      <c r="I200" s="171" t="s">
        <v>90</v>
      </c>
      <c r="J200" s="889" t="s">
        <v>550</v>
      </c>
      <c r="K200" s="148" t="s">
        <v>555</v>
      </c>
      <c r="L200" s="145">
        <v>200000000</v>
      </c>
      <c r="M200" s="146">
        <f t="shared" si="20"/>
        <v>140000000</v>
      </c>
      <c r="N200" s="154">
        <v>2024</v>
      </c>
      <c r="O200" s="155">
        <v>2025</v>
      </c>
      <c r="P200" s="154" t="s">
        <v>115</v>
      </c>
      <c r="Q200" s="174" t="s">
        <v>115</v>
      </c>
      <c r="R200" s="174" t="s">
        <v>115</v>
      </c>
      <c r="S200" s="155" t="s">
        <v>115</v>
      </c>
      <c r="T200" s="171"/>
      <c r="U200" s="171" t="s">
        <v>115</v>
      </c>
      <c r="V200" s="171" t="s">
        <v>115</v>
      </c>
      <c r="W200" s="171" t="s">
        <v>115</v>
      </c>
      <c r="X200" s="171" t="s">
        <v>115</v>
      </c>
      <c r="Y200" s="154" t="s">
        <v>1035</v>
      </c>
      <c r="Z200" s="155" t="s">
        <v>111</v>
      </c>
    </row>
    <row r="201" spans="1:26" s="60" customFormat="1" ht="51.6" thickBot="1">
      <c r="A201" s="176">
        <v>2</v>
      </c>
      <c r="B201" s="212" t="s">
        <v>553</v>
      </c>
      <c r="C201" s="213" t="s">
        <v>548</v>
      </c>
      <c r="D201" s="213">
        <v>47005254</v>
      </c>
      <c r="E201" s="213">
        <v>241636</v>
      </c>
      <c r="F201" s="214">
        <v>600053270</v>
      </c>
      <c r="G201" s="144" t="s">
        <v>556</v>
      </c>
      <c r="H201" s="215" t="s">
        <v>62</v>
      </c>
      <c r="I201" s="215" t="s">
        <v>90</v>
      </c>
      <c r="J201" s="215" t="s">
        <v>550</v>
      </c>
      <c r="K201" s="144" t="s">
        <v>557</v>
      </c>
      <c r="L201" s="149">
        <v>20000000</v>
      </c>
      <c r="M201" s="693">
        <f t="shared" si="20"/>
        <v>14000000</v>
      </c>
      <c r="N201" s="212">
        <v>2025</v>
      </c>
      <c r="O201" s="214">
        <v>2026</v>
      </c>
      <c r="P201" s="212"/>
      <c r="Q201" s="213" t="s">
        <v>115</v>
      </c>
      <c r="R201" s="213" t="s">
        <v>115</v>
      </c>
      <c r="S201" s="214" t="s">
        <v>115</v>
      </c>
      <c r="T201" s="215"/>
      <c r="U201" s="215"/>
      <c r="V201" s="215" t="s">
        <v>115</v>
      </c>
      <c r="W201" s="215" t="s">
        <v>115</v>
      </c>
      <c r="X201" s="215" t="s">
        <v>115</v>
      </c>
      <c r="Y201" s="212" t="s">
        <v>268</v>
      </c>
      <c r="Z201" s="214" t="s">
        <v>111</v>
      </c>
    </row>
    <row r="202" spans="1:26" s="60" customFormat="1" ht="10.199999999999999"/>
    <row r="203" spans="1:26" s="60" customFormat="1" ht="10.199999999999999"/>
    <row r="204" spans="1:26" s="60" customFormat="1">
      <c r="A204" s="143" t="s">
        <v>985</v>
      </c>
    </row>
    <row r="205" spans="1:26" s="60" customFormat="1" ht="10.199999999999999"/>
    <row r="206" spans="1:26" s="70" customFormat="1" ht="10.199999999999999"/>
    <row r="207" spans="1:26" s="70" customFormat="1">
      <c r="A207" s="1" t="s">
        <v>884</v>
      </c>
    </row>
    <row r="208" spans="1:26" s="60" customFormat="1" ht="10.199999999999999">
      <c r="A208" s="617"/>
      <c r="B208" s="618"/>
      <c r="C208" s="618"/>
      <c r="D208" s="618"/>
      <c r="E208" s="618"/>
      <c r="F208" s="618"/>
      <c r="G208" s="618"/>
      <c r="H208" s="618"/>
      <c r="I208" s="618"/>
      <c r="J208" s="618"/>
      <c r="K208" s="618"/>
      <c r="L208" s="619"/>
      <c r="M208" s="619"/>
      <c r="N208" s="618"/>
      <c r="O208" s="618"/>
      <c r="P208" s="618"/>
      <c r="Q208" s="618"/>
      <c r="R208" s="618"/>
      <c r="S208" s="618"/>
      <c r="T208" s="618"/>
      <c r="U208" s="618"/>
      <c r="V208" s="618"/>
      <c r="W208" s="618"/>
      <c r="X208" s="618"/>
      <c r="Y208" s="618"/>
      <c r="Z208" s="618"/>
    </row>
    <row r="209" spans="1:26" s="60" customFormat="1" ht="10.199999999999999">
      <c r="A209" s="617"/>
      <c r="B209" s="618"/>
      <c r="C209" s="618"/>
      <c r="D209" s="618"/>
      <c r="E209" s="618"/>
      <c r="F209" s="618"/>
      <c r="G209" s="618"/>
      <c r="H209" s="618"/>
      <c r="I209" s="618"/>
      <c r="J209" s="618"/>
      <c r="K209" s="618"/>
      <c r="L209" s="619"/>
      <c r="M209" s="619"/>
      <c r="N209" s="618"/>
      <c r="O209" s="618"/>
      <c r="P209" s="618"/>
      <c r="Q209" s="618"/>
      <c r="R209" s="618"/>
      <c r="S209" s="618"/>
      <c r="T209" s="618"/>
      <c r="U209" s="618"/>
      <c r="V209" s="618"/>
      <c r="W209" s="618"/>
      <c r="X209" s="618"/>
      <c r="Y209" s="618"/>
      <c r="Z209" s="618"/>
    </row>
    <row r="210" spans="1:26" s="60" customFormat="1" ht="11.4" customHeight="1">
      <c r="A210" s="617"/>
      <c r="B210" s="618"/>
      <c r="C210" s="618"/>
      <c r="D210" s="618"/>
      <c r="E210" s="618"/>
      <c r="F210" s="618"/>
      <c r="G210" s="618"/>
      <c r="H210" s="618"/>
      <c r="I210" s="618"/>
      <c r="J210" s="618"/>
      <c r="K210" s="618"/>
      <c r="L210" s="619"/>
      <c r="M210" s="619"/>
      <c r="N210" s="618"/>
      <c r="O210" s="618"/>
      <c r="P210" s="618"/>
      <c r="Q210" s="618"/>
      <c r="R210" s="618"/>
      <c r="S210" s="618"/>
      <c r="T210" s="618"/>
      <c r="U210" s="618"/>
      <c r="V210" s="618"/>
      <c r="W210" s="618"/>
      <c r="X210" s="618"/>
      <c r="Y210" s="618"/>
      <c r="Z210" s="618"/>
    </row>
    <row r="211" spans="1:26" s="60" customFormat="1" ht="10.199999999999999">
      <c r="A211" s="617"/>
      <c r="B211" s="618"/>
      <c r="C211" s="618"/>
      <c r="D211" s="618"/>
      <c r="E211" s="618"/>
      <c r="F211" s="618"/>
      <c r="G211" s="618"/>
      <c r="H211" s="618"/>
      <c r="I211" s="618"/>
      <c r="J211" s="618"/>
      <c r="K211" s="618"/>
      <c r="L211" s="619"/>
      <c r="M211" s="619"/>
      <c r="N211" s="618"/>
      <c r="O211" s="618"/>
      <c r="P211" s="618"/>
      <c r="Q211" s="618"/>
      <c r="R211" s="618"/>
      <c r="S211" s="618"/>
      <c r="T211" s="618"/>
      <c r="U211" s="618"/>
      <c r="V211" s="618"/>
      <c r="W211" s="618"/>
      <c r="X211" s="618"/>
      <c r="Y211" s="618"/>
      <c r="Z211" s="618"/>
    </row>
    <row r="212" spans="1:26" s="60" customFormat="1" ht="10.199999999999999">
      <c r="A212" s="617"/>
      <c r="B212" s="618"/>
      <c r="C212" s="618"/>
      <c r="D212" s="618"/>
      <c r="E212" s="618"/>
      <c r="F212" s="618"/>
      <c r="G212" s="618"/>
      <c r="H212" s="618"/>
      <c r="I212" s="618"/>
      <c r="J212" s="618"/>
      <c r="K212" s="618"/>
      <c r="L212" s="619"/>
      <c r="M212" s="619"/>
      <c r="N212" s="618"/>
      <c r="O212" s="618"/>
      <c r="P212" s="618"/>
      <c r="Q212" s="618"/>
      <c r="R212" s="618"/>
      <c r="S212" s="618"/>
      <c r="T212" s="618"/>
      <c r="U212" s="618"/>
      <c r="V212" s="618"/>
      <c r="W212" s="618"/>
      <c r="X212" s="618"/>
      <c r="Y212" s="618"/>
      <c r="Z212" s="618"/>
    </row>
    <row r="213" spans="1:26">
      <c r="J213" s="618"/>
      <c r="K213" s="618"/>
    </row>
    <row r="214" spans="1:26">
      <c r="B214" s="1"/>
    </row>
    <row r="215" spans="1:26">
      <c r="B215" s="1"/>
    </row>
    <row r="216" spans="1:26">
      <c r="B216" s="1"/>
    </row>
    <row r="217" spans="1:26">
      <c r="B217" s="1"/>
    </row>
    <row r="218" spans="1:26">
      <c r="B218" s="1"/>
    </row>
    <row r="219" spans="1:26">
      <c r="A219" s="1" t="s">
        <v>861</v>
      </c>
      <c r="B219" s="1"/>
    </row>
    <row r="220" spans="1:26">
      <c r="A220" s="142" t="s">
        <v>862</v>
      </c>
      <c r="B220" s="1"/>
    </row>
    <row r="221" spans="1:26">
      <c r="A221" s="1" t="s">
        <v>863</v>
      </c>
      <c r="B221" s="1"/>
    </row>
    <row r="222" spans="1:26">
      <c r="A222" s="1" t="s">
        <v>864</v>
      </c>
      <c r="B222" s="1"/>
    </row>
    <row r="223" spans="1:26">
      <c r="B223" s="1"/>
    </row>
    <row r="224" spans="1:26">
      <c r="A224" s="1" t="s">
        <v>865</v>
      </c>
      <c r="B224" s="1"/>
    </row>
    <row r="225" spans="1:2">
      <c r="B225" s="1"/>
    </row>
    <row r="226" spans="1:2">
      <c r="A226" s="2" t="s">
        <v>866</v>
      </c>
      <c r="B226" s="2"/>
    </row>
    <row r="227" spans="1:2">
      <c r="A227" s="2" t="s">
        <v>867</v>
      </c>
      <c r="B227" s="2"/>
    </row>
    <row r="228" spans="1:2">
      <c r="A228" s="2" t="s">
        <v>868</v>
      </c>
      <c r="B228" s="2"/>
    </row>
    <row r="229" spans="1:2">
      <c r="A229" s="2" t="s">
        <v>869</v>
      </c>
      <c r="B229" s="2"/>
    </row>
    <row r="230" spans="1:2">
      <c r="A230" s="2" t="s">
        <v>870</v>
      </c>
      <c r="B230" s="2"/>
    </row>
    <row r="231" spans="1:2">
      <c r="A231" s="2" t="s">
        <v>871</v>
      </c>
      <c r="B231" s="2"/>
    </row>
    <row r="232" spans="1:2">
      <c r="A232" s="2" t="s">
        <v>872</v>
      </c>
      <c r="B232" s="2"/>
    </row>
    <row r="233" spans="1:2">
      <c r="A233" s="3" t="s">
        <v>873</v>
      </c>
      <c r="B233" s="3"/>
    </row>
    <row r="234" spans="1:2">
      <c r="A234" s="2" t="s">
        <v>874</v>
      </c>
      <c r="B234" s="2"/>
    </row>
    <row r="235" spans="1:2">
      <c r="A235" s="2" t="s">
        <v>36</v>
      </c>
      <c r="B235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topLeftCell="B33" zoomScale="68" zoomScaleNormal="68" workbookViewId="0">
      <selection activeCell="C43" sqref="C43"/>
    </sheetView>
  </sheetViews>
  <sheetFormatPr defaultColWidth="8.6640625" defaultRowHeight="14.4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70" customWidth="1"/>
    <col min="6" max="6" width="22.33203125" style="639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6" ht="21.75" customHeight="1" thickBot="1">
      <c r="A1" s="1196" t="s">
        <v>37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1197"/>
      <c r="Q1" s="1197"/>
      <c r="R1" s="1197"/>
      <c r="S1" s="1197"/>
      <c r="T1" s="1198"/>
    </row>
    <row r="2" spans="1:26" ht="30" customHeight="1" thickBot="1">
      <c r="A2" s="1117" t="s">
        <v>38</v>
      </c>
      <c r="B2" s="1115" t="s">
        <v>6</v>
      </c>
      <c r="C2" s="1136" t="s">
        <v>39</v>
      </c>
      <c r="D2" s="1132"/>
      <c r="E2" s="1132"/>
      <c r="F2" s="1201" t="s">
        <v>8</v>
      </c>
      <c r="G2" s="1192" t="s">
        <v>29</v>
      </c>
      <c r="H2" s="1124" t="s">
        <v>50</v>
      </c>
      <c r="I2" s="1122" t="s">
        <v>10</v>
      </c>
      <c r="J2" s="1181" t="s">
        <v>11</v>
      </c>
      <c r="K2" s="1120" t="s">
        <v>40</v>
      </c>
      <c r="L2" s="1121"/>
      <c r="M2" s="1205" t="s">
        <v>13</v>
      </c>
      <c r="N2" s="1206"/>
      <c r="O2" s="1216" t="s">
        <v>41</v>
      </c>
      <c r="P2" s="1217"/>
      <c r="Q2" s="1217"/>
      <c r="R2" s="1217"/>
      <c r="S2" s="1205" t="s">
        <v>15</v>
      </c>
      <c r="T2" s="1206"/>
    </row>
    <row r="3" spans="1:26" ht="22.35" customHeight="1" thickBot="1">
      <c r="A3" s="1199"/>
      <c r="B3" s="1211"/>
      <c r="C3" s="1212" t="s">
        <v>42</v>
      </c>
      <c r="D3" s="1214" t="s">
        <v>43</v>
      </c>
      <c r="E3" s="1184" t="s">
        <v>44</v>
      </c>
      <c r="F3" s="1202"/>
      <c r="G3" s="1193"/>
      <c r="H3" s="1195"/>
      <c r="I3" s="1204"/>
      <c r="J3" s="1182"/>
      <c r="K3" s="1186" t="s">
        <v>45</v>
      </c>
      <c r="L3" s="1186" t="s">
        <v>78</v>
      </c>
      <c r="M3" s="1188" t="s">
        <v>22</v>
      </c>
      <c r="N3" s="1190" t="s">
        <v>23</v>
      </c>
      <c r="O3" s="1218" t="s">
        <v>30</v>
      </c>
      <c r="P3" s="1219"/>
      <c r="Q3" s="1219"/>
      <c r="R3" s="1219"/>
      <c r="S3" s="1207" t="s">
        <v>46</v>
      </c>
      <c r="T3" s="1209" t="s">
        <v>27</v>
      </c>
    </row>
    <row r="4" spans="1:26" ht="68.25" customHeight="1" thickBot="1">
      <c r="A4" s="1200"/>
      <c r="B4" s="1116"/>
      <c r="C4" s="1213"/>
      <c r="D4" s="1215"/>
      <c r="E4" s="1185"/>
      <c r="F4" s="1203"/>
      <c r="G4" s="1194"/>
      <c r="H4" s="1125"/>
      <c r="I4" s="1123"/>
      <c r="J4" s="1183"/>
      <c r="K4" s="1187"/>
      <c r="L4" s="1187"/>
      <c r="M4" s="1189"/>
      <c r="N4" s="1191"/>
      <c r="O4" s="40" t="s">
        <v>47</v>
      </c>
      <c r="P4" s="41" t="s">
        <v>33</v>
      </c>
      <c r="Q4" s="42" t="s">
        <v>34</v>
      </c>
      <c r="R4" s="43" t="s">
        <v>48</v>
      </c>
      <c r="S4" s="1208"/>
      <c r="T4" s="1210"/>
    </row>
    <row r="5" spans="1:26" ht="63" thickBot="1">
      <c r="A5" s="1">
        <v>1</v>
      </c>
      <c r="B5" s="890">
        <v>1</v>
      </c>
      <c r="C5" s="53" t="s">
        <v>130</v>
      </c>
      <c r="D5" s="1000" t="s">
        <v>119</v>
      </c>
      <c r="E5" s="642">
        <v>70989559</v>
      </c>
      <c r="F5" s="79" t="s">
        <v>131</v>
      </c>
      <c r="G5" s="79" t="s">
        <v>89</v>
      </c>
      <c r="H5" s="79" t="s">
        <v>90</v>
      </c>
      <c r="I5" s="79" t="s">
        <v>121</v>
      </c>
      <c r="J5" s="79" t="s">
        <v>132</v>
      </c>
      <c r="K5" s="1001">
        <v>14630000</v>
      </c>
      <c r="L5" s="1002">
        <f t="shared" ref="L5:L21" si="0">K5/100*70</f>
        <v>10241000</v>
      </c>
      <c r="M5" s="141">
        <v>45536</v>
      </c>
      <c r="N5" s="140">
        <v>45838</v>
      </c>
      <c r="O5" s="85"/>
      <c r="P5" s="97" t="s">
        <v>115</v>
      </c>
      <c r="Q5" s="97" t="s">
        <v>115</v>
      </c>
      <c r="R5" s="82" t="s">
        <v>115</v>
      </c>
      <c r="S5" s="53" t="s">
        <v>133</v>
      </c>
      <c r="T5" s="82" t="s">
        <v>111</v>
      </c>
    </row>
    <row r="6" spans="1:26" s="3" customFormat="1" ht="32.4" thickBot="1">
      <c r="A6" s="3">
        <v>2</v>
      </c>
      <c r="B6" s="1003">
        <v>1</v>
      </c>
      <c r="C6" s="152" t="s">
        <v>246</v>
      </c>
      <c r="D6" s="320" t="s">
        <v>246</v>
      </c>
      <c r="E6" s="158">
        <v>234010</v>
      </c>
      <c r="F6" s="321" t="s">
        <v>252</v>
      </c>
      <c r="G6" s="321" t="s">
        <v>89</v>
      </c>
      <c r="H6" s="153" t="s">
        <v>248</v>
      </c>
      <c r="I6" s="153" t="s">
        <v>249</v>
      </c>
      <c r="J6" s="153" t="s">
        <v>253</v>
      </c>
      <c r="K6" s="319">
        <v>2000000</v>
      </c>
      <c r="L6" s="1038">
        <f>K6/100*70</f>
        <v>1400000</v>
      </c>
      <c r="M6" s="152">
        <v>2024</v>
      </c>
      <c r="N6" s="158">
        <v>2024</v>
      </c>
      <c r="O6" s="152" t="s">
        <v>115</v>
      </c>
      <c r="P6" s="320" t="s">
        <v>115</v>
      </c>
      <c r="Q6" s="320" t="s">
        <v>115</v>
      </c>
      <c r="R6" s="158" t="s">
        <v>115</v>
      </c>
      <c r="S6" s="1039" t="s">
        <v>964</v>
      </c>
      <c r="T6" s="158" t="s">
        <v>111</v>
      </c>
    </row>
    <row r="7" spans="1:26" s="2" customFormat="1" ht="15" thickBot="1">
      <c r="A7" s="2">
        <v>1</v>
      </c>
      <c r="B7" s="233">
        <v>1</v>
      </c>
      <c r="C7" s="234" t="s">
        <v>269</v>
      </c>
      <c r="D7" s="309" t="s">
        <v>257</v>
      </c>
      <c r="E7" s="242">
        <v>75031736</v>
      </c>
      <c r="F7" s="237" t="s">
        <v>270</v>
      </c>
      <c r="G7" s="278" t="s">
        <v>89</v>
      </c>
      <c r="H7" s="278" t="s">
        <v>90</v>
      </c>
      <c r="I7" s="278" t="s">
        <v>257</v>
      </c>
      <c r="J7" s="278" t="s">
        <v>271</v>
      </c>
      <c r="K7" s="1005">
        <v>10000000</v>
      </c>
      <c r="L7" s="1006">
        <f t="shared" si="0"/>
        <v>7000000</v>
      </c>
      <c r="M7" s="308" t="s">
        <v>147</v>
      </c>
      <c r="N7" s="242" t="s">
        <v>272</v>
      </c>
      <c r="O7" s="308" t="s">
        <v>273</v>
      </c>
      <c r="P7" s="309"/>
      <c r="Q7" s="309"/>
      <c r="R7" s="242"/>
      <c r="S7" s="308"/>
      <c r="T7" s="242" t="s">
        <v>111</v>
      </c>
    </row>
    <row r="8" spans="1:26" s="2" customFormat="1" ht="31.8">
      <c r="A8" s="383">
        <v>1</v>
      </c>
      <c r="B8" s="1047">
        <v>1</v>
      </c>
      <c r="C8" s="1048" t="s">
        <v>354</v>
      </c>
      <c r="D8" s="1049" t="s">
        <v>355</v>
      </c>
      <c r="E8" s="1050">
        <v>5373786</v>
      </c>
      <c r="F8" s="1051" t="s">
        <v>369</v>
      </c>
      <c r="G8" s="511" t="s">
        <v>89</v>
      </c>
      <c r="H8" s="511" t="s">
        <v>90</v>
      </c>
      <c r="I8" s="511" t="s">
        <v>538</v>
      </c>
      <c r="J8" s="511" t="s">
        <v>278</v>
      </c>
      <c r="K8" s="1052">
        <v>1000000</v>
      </c>
      <c r="L8" s="1053">
        <f>K8/100*70</f>
        <v>700000</v>
      </c>
      <c r="M8" s="1054">
        <v>2023</v>
      </c>
      <c r="N8" s="1055">
        <v>2026</v>
      </c>
      <c r="O8" s="1054"/>
      <c r="P8" s="1056"/>
      <c r="Q8" s="1056"/>
      <c r="R8" s="1055"/>
      <c r="S8" s="1054" t="s">
        <v>1136</v>
      </c>
      <c r="T8" s="1055" t="s">
        <v>111</v>
      </c>
      <c r="U8" s="383"/>
      <c r="V8" s="383"/>
      <c r="W8" s="383"/>
      <c r="X8" s="383"/>
      <c r="Y8" s="383"/>
      <c r="Z8" s="383"/>
    </row>
    <row r="9" spans="1:26" s="652" customFormat="1" ht="31.8">
      <c r="A9" s="652">
        <v>2</v>
      </c>
      <c r="B9" s="198">
        <v>2</v>
      </c>
      <c r="C9" s="1057" t="s">
        <v>354</v>
      </c>
      <c r="D9" s="1058" t="s">
        <v>355</v>
      </c>
      <c r="E9" s="1059">
        <v>5373786</v>
      </c>
      <c r="F9" s="1060" t="s">
        <v>1137</v>
      </c>
      <c r="G9" s="1061" t="s">
        <v>89</v>
      </c>
      <c r="H9" s="1061" t="s">
        <v>90</v>
      </c>
      <c r="I9" s="1061" t="s">
        <v>538</v>
      </c>
      <c r="J9" s="1062" t="s">
        <v>278</v>
      </c>
      <c r="K9" s="843">
        <v>5000000</v>
      </c>
      <c r="L9" s="1063">
        <f t="shared" ref="L9:L11" si="1">K9/100*70</f>
        <v>3500000</v>
      </c>
      <c r="M9" s="218">
        <v>2023</v>
      </c>
      <c r="N9" s="219">
        <v>2026</v>
      </c>
      <c r="O9" s="218"/>
      <c r="P9" s="200"/>
      <c r="Q9" s="200"/>
      <c r="R9" s="219"/>
      <c r="S9" s="182" t="s">
        <v>1138</v>
      </c>
      <c r="T9" s="183" t="s">
        <v>111</v>
      </c>
    </row>
    <row r="10" spans="1:26" s="652" customFormat="1" ht="31.8">
      <c r="A10" s="652">
        <v>3</v>
      </c>
      <c r="B10" s="198">
        <v>3</v>
      </c>
      <c r="C10" s="1057" t="s">
        <v>354</v>
      </c>
      <c r="D10" s="1058" t="s">
        <v>355</v>
      </c>
      <c r="E10" s="1059">
        <v>5373786</v>
      </c>
      <c r="F10" s="1060" t="s">
        <v>1139</v>
      </c>
      <c r="G10" s="1061" t="s">
        <v>89</v>
      </c>
      <c r="H10" s="1061" t="s">
        <v>90</v>
      </c>
      <c r="I10" s="1061" t="s">
        <v>538</v>
      </c>
      <c r="J10" s="1062" t="s">
        <v>278</v>
      </c>
      <c r="K10" s="843">
        <v>5000000</v>
      </c>
      <c r="L10" s="1063">
        <f t="shared" si="1"/>
        <v>3500000</v>
      </c>
      <c r="M10" s="218">
        <v>2023</v>
      </c>
      <c r="N10" s="219">
        <v>2026</v>
      </c>
      <c r="O10" s="218"/>
      <c r="P10" s="200"/>
      <c r="Q10" s="200"/>
      <c r="R10" s="219"/>
      <c r="S10" s="218" t="s">
        <v>1140</v>
      </c>
      <c r="T10" s="219" t="s">
        <v>111</v>
      </c>
    </row>
    <row r="11" spans="1:26" s="652" customFormat="1" ht="32.4" thickBot="1">
      <c r="B11" s="206" t="s">
        <v>1141</v>
      </c>
      <c r="C11" s="1040" t="s">
        <v>354</v>
      </c>
      <c r="D11" s="1041" t="s">
        <v>355</v>
      </c>
      <c r="E11" s="1042">
        <v>5373786</v>
      </c>
      <c r="F11" s="1043" t="s">
        <v>1142</v>
      </c>
      <c r="G11" s="1044" t="s">
        <v>89</v>
      </c>
      <c r="H11" s="1044" t="s">
        <v>90</v>
      </c>
      <c r="I11" s="1044" t="s">
        <v>538</v>
      </c>
      <c r="J11" s="1045" t="s">
        <v>278</v>
      </c>
      <c r="K11" s="842">
        <v>1000000</v>
      </c>
      <c r="L11" s="1046">
        <f t="shared" si="1"/>
        <v>700000</v>
      </c>
      <c r="M11" s="182">
        <v>2023</v>
      </c>
      <c r="N11" s="183">
        <v>2026</v>
      </c>
      <c r="O11" s="156" t="s">
        <v>115</v>
      </c>
      <c r="P11" s="703" t="s">
        <v>115</v>
      </c>
      <c r="Q11" s="703" t="s">
        <v>115</v>
      </c>
      <c r="R11" s="157" t="s">
        <v>115</v>
      </c>
      <c r="S11" s="156" t="s">
        <v>1143</v>
      </c>
      <c r="T11" s="214" t="s">
        <v>111</v>
      </c>
    </row>
    <row r="12" spans="1:26" s="651" customFormat="1" ht="15" hidden="1" thickBot="1">
      <c r="A12" s="383"/>
      <c r="B12" s="1007"/>
      <c r="C12" s="1008"/>
      <c r="D12" s="1008"/>
      <c r="E12" s="659"/>
      <c r="F12" s="1008"/>
      <c r="G12" s="659"/>
      <c r="H12" s="659"/>
      <c r="I12" s="659"/>
      <c r="J12" s="659"/>
      <c r="K12" s="1009"/>
      <c r="L12" s="1009"/>
      <c r="M12" s="659"/>
      <c r="N12" s="659"/>
      <c r="O12" s="659"/>
      <c r="P12" s="659"/>
      <c r="Q12" s="659"/>
      <c r="R12" s="659"/>
      <c r="S12" s="659"/>
      <c r="T12" s="1010"/>
      <c r="U12" s="383"/>
      <c r="V12" s="383"/>
      <c r="W12" s="383"/>
      <c r="X12" s="383"/>
      <c r="Y12" s="383"/>
      <c r="Z12" s="383"/>
    </row>
    <row r="13" spans="1:26" s="651" customFormat="1" ht="15" hidden="1" thickBot="1">
      <c r="A13" s="383"/>
      <c r="B13" s="1007"/>
      <c r="C13" s="1008"/>
      <c r="D13" s="1008"/>
      <c r="E13" s="659"/>
      <c r="F13" s="1008"/>
      <c r="G13" s="659"/>
      <c r="H13" s="659"/>
      <c r="I13" s="659"/>
      <c r="J13" s="659"/>
      <c r="K13" s="1009"/>
      <c r="L13" s="1009"/>
      <c r="M13" s="659"/>
      <c r="N13" s="659"/>
      <c r="O13" s="659"/>
      <c r="P13" s="659"/>
      <c r="Q13" s="659"/>
      <c r="R13" s="659"/>
      <c r="S13" s="659"/>
      <c r="T13" s="1010"/>
      <c r="U13" s="383"/>
      <c r="V13" s="383"/>
      <c r="W13" s="383"/>
      <c r="X13" s="383"/>
      <c r="Y13" s="383"/>
      <c r="Z13" s="383"/>
    </row>
    <row r="14" spans="1:26" s="651" customFormat="1" ht="15" hidden="1" thickBot="1">
      <c r="A14" s="383"/>
      <c r="B14" s="1007"/>
      <c r="C14" s="1008"/>
      <c r="D14" s="1008"/>
      <c r="E14" s="659"/>
      <c r="F14" s="1008"/>
      <c r="G14" s="659"/>
      <c r="H14" s="659"/>
      <c r="I14" s="659"/>
      <c r="J14" s="659"/>
      <c r="K14" s="1009"/>
      <c r="L14" s="1009"/>
      <c r="M14" s="659"/>
      <c r="N14" s="659"/>
      <c r="O14" s="659"/>
      <c r="P14" s="659"/>
      <c r="Q14" s="659"/>
      <c r="R14" s="659"/>
      <c r="S14" s="659"/>
      <c r="T14" s="1010"/>
      <c r="U14" s="383"/>
      <c r="V14" s="383"/>
      <c r="W14" s="383"/>
      <c r="X14" s="383"/>
      <c r="Y14" s="383"/>
      <c r="Z14" s="383"/>
    </row>
    <row r="15" spans="1:26" s="2" customFormat="1" ht="42.6" thickBot="1">
      <c r="A15" s="2">
        <v>1</v>
      </c>
      <c r="B15" s="233">
        <v>1</v>
      </c>
      <c r="C15" s="308" t="s">
        <v>410</v>
      </c>
      <c r="D15" s="309" t="s">
        <v>390</v>
      </c>
      <c r="E15" s="242">
        <v>75008165</v>
      </c>
      <c r="F15" s="237" t="s">
        <v>411</v>
      </c>
      <c r="G15" s="278" t="s">
        <v>62</v>
      </c>
      <c r="H15" s="278" t="s">
        <v>90</v>
      </c>
      <c r="I15" s="278" t="s">
        <v>90</v>
      </c>
      <c r="J15" s="278" t="s">
        <v>278</v>
      </c>
      <c r="K15" s="1005">
        <v>65000000</v>
      </c>
      <c r="L15" s="1006">
        <f t="shared" si="0"/>
        <v>45500000</v>
      </c>
      <c r="M15" s="308">
        <v>2025</v>
      </c>
      <c r="N15" s="242">
        <v>2029</v>
      </c>
      <c r="O15" s="308"/>
      <c r="P15" s="309"/>
      <c r="Q15" s="309"/>
      <c r="R15" s="242"/>
      <c r="S15" s="234" t="s">
        <v>412</v>
      </c>
      <c r="T15" s="242" t="s">
        <v>111</v>
      </c>
    </row>
    <row r="16" spans="1:26" s="2" customFormat="1" ht="42.6" thickBot="1">
      <c r="A16" s="2">
        <v>1</v>
      </c>
      <c r="B16" s="233">
        <v>1</v>
      </c>
      <c r="C16" s="234" t="s">
        <v>435</v>
      </c>
      <c r="D16" s="235" t="s">
        <v>423</v>
      </c>
      <c r="E16" s="242">
        <v>14240645</v>
      </c>
      <c r="F16" s="237" t="s">
        <v>435</v>
      </c>
      <c r="G16" s="278" t="s">
        <v>62</v>
      </c>
      <c r="H16" s="278" t="s">
        <v>90</v>
      </c>
      <c r="I16" s="278" t="s">
        <v>416</v>
      </c>
      <c r="J16" s="278" t="s">
        <v>436</v>
      </c>
      <c r="K16" s="1005">
        <v>40000000</v>
      </c>
      <c r="L16" s="1006">
        <f t="shared" si="0"/>
        <v>28000000</v>
      </c>
      <c r="M16" s="308">
        <v>2024</v>
      </c>
      <c r="N16" s="242">
        <v>2026</v>
      </c>
      <c r="O16" s="308"/>
      <c r="P16" s="309"/>
      <c r="Q16" s="309"/>
      <c r="R16" s="242"/>
      <c r="S16" s="234" t="s">
        <v>437</v>
      </c>
      <c r="T16" s="242" t="s">
        <v>111</v>
      </c>
    </row>
    <row r="17" spans="1:20" ht="31.8">
      <c r="A17" s="1">
        <v>1</v>
      </c>
      <c r="B17" s="744">
        <v>1</v>
      </c>
      <c r="C17" s="52" t="s">
        <v>477</v>
      </c>
      <c r="D17" s="61"/>
      <c r="E17" s="643" t="s">
        <v>489</v>
      </c>
      <c r="F17" s="749" t="s">
        <v>490</v>
      </c>
      <c r="G17" s="749" t="s">
        <v>62</v>
      </c>
      <c r="H17" s="749" t="s">
        <v>90</v>
      </c>
      <c r="I17" s="749" t="s">
        <v>480</v>
      </c>
      <c r="J17" s="749" t="s">
        <v>278</v>
      </c>
      <c r="K17" s="1011">
        <v>80000000</v>
      </c>
      <c r="L17" s="1012">
        <f t="shared" si="0"/>
        <v>56000000</v>
      </c>
      <c r="M17" s="52">
        <v>2024</v>
      </c>
      <c r="N17" s="957">
        <v>2025</v>
      </c>
      <c r="O17" s="52"/>
      <c r="P17" s="61" t="s">
        <v>259</v>
      </c>
      <c r="Q17" s="61"/>
      <c r="R17" s="957"/>
      <c r="S17" s="52" t="s">
        <v>491</v>
      </c>
      <c r="T17" s="957" t="s">
        <v>481</v>
      </c>
    </row>
    <row r="18" spans="1:20" ht="31.8">
      <c r="A18" s="1">
        <v>2</v>
      </c>
      <c r="B18" s="1067">
        <v>2</v>
      </c>
      <c r="C18" s="1068" t="s">
        <v>477</v>
      </c>
      <c r="D18" s="1069"/>
      <c r="E18" s="1070" t="s">
        <v>489</v>
      </c>
      <c r="F18" s="1071" t="s">
        <v>492</v>
      </c>
      <c r="G18" s="1071" t="s">
        <v>62</v>
      </c>
      <c r="H18" s="1071" t="s">
        <v>90</v>
      </c>
      <c r="I18" s="1071" t="s">
        <v>480</v>
      </c>
      <c r="J18" s="1071" t="s">
        <v>278</v>
      </c>
      <c r="K18" s="1072">
        <v>20000000</v>
      </c>
      <c r="L18" s="1073">
        <f t="shared" si="0"/>
        <v>14000000</v>
      </c>
      <c r="M18" s="1068">
        <v>2023</v>
      </c>
      <c r="N18" s="1074">
        <v>2024</v>
      </c>
      <c r="O18" s="1068"/>
      <c r="P18" s="1069" t="s">
        <v>259</v>
      </c>
      <c r="Q18" s="1069"/>
      <c r="R18" s="1074"/>
      <c r="S18" s="1068" t="s">
        <v>491</v>
      </c>
      <c r="T18" s="1074" t="s">
        <v>481</v>
      </c>
    </row>
    <row r="19" spans="1:20" ht="32.4" thickBot="1">
      <c r="A19" s="3"/>
      <c r="B19" s="178">
        <v>3</v>
      </c>
      <c r="C19" s="713" t="s">
        <v>477</v>
      </c>
      <c r="D19" s="335"/>
      <c r="E19" s="1064" t="s">
        <v>489</v>
      </c>
      <c r="F19" s="184" t="s">
        <v>1048</v>
      </c>
      <c r="G19" s="184" t="s">
        <v>62</v>
      </c>
      <c r="H19" s="184" t="s">
        <v>90</v>
      </c>
      <c r="I19" s="184" t="s">
        <v>480</v>
      </c>
      <c r="J19" s="184" t="s">
        <v>278</v>
      </c>
      <c r="K19" s="1065">
        <v>40000</v>
      </c>
      <c r="L19" s="1066">
        <f t="shared" si="0"/>
        <v>28000</v>
      </c>
      <c r="M19" s="713">
        <v>2024</v>
      </c>
      <c r="N19" s="337">
        <v>2024</v>
      </c>
      <c r="O19" s="713"/>
      <c r="P19" s="335" t="s">
        <v>259</v>
      </c>
      <c r="Q19" s="335"/>
      <c r="R19" s="337"/>
      <c r="S19" s="713" t="s">
        <v>491</v>
      </c>
      <c r="T19" s="337" t="s">
        <v>481</v>
      </c>
    </row>
    <row r="20" spans="1:20" ht="22.2" thickBot="1">
      <c r="A20" s="1">
        <v>1</v>
      </c>
      <c r="B20" s="890">
        <v>1</v>
      </c>
      <c r="C20" s="53" t="s">
        <v>519</v>
      </c>
      <c r="D20" s="97" t="s">
        <v>514</v>
      </c>
      <c r="E20" s="97">
        <v>61387703</v>
      </c>
      <c r="F20" s="79" t="s">
        <v>532</v>
      </c>
      <c r="G20" s="86" t="s">
        <v>62</v>
      </c>
      <c r="H20" s="86" t="s">
        <v>90</v>
      </c>
      <c r="I20" s="86" t="s">
        <v>524</v>
      </c>
      <c r="J20" s="79" t="s">
        <v>533</v>
      </c>
      <c r="K20" s="1001" t="s">
        <v>534</v>
      </c>
      <c r="L20" s="1013">
        <v>70000000</v>
      </c>
      <c r="M20" s="85">
        <v>2027</v>
      </c>
      <c r="N20" s="1014">
        <v>2030</v>
      </c>
      <c r="O20" s="85"/>
      <c r="P20" s="97"/>
      <c r="Q20" s="97"/>
      <c r="R20" s="82"/>
      <c r="S20" s="85" t="s">
        <v>268</v>
      </c>
      <c r="T20" s="82" t="s">
        <v>111</v>
      </c>
    </row>
    <row r="21" spans="1:20" s="2" customFormat="1" ht="103.2" customHeight="1" thickBot="1">
      <c r="A21" s="2">
        <v>1</v>
      </c>
      <c r="B21" s="233">
        <v>1</v>
      </c>
      <c r="C21" s="234" t="s">
        <v>558</v>
      </c>
      <c r="D21" s="309" t="s">
        <v>550</v>
      </c>
      <c r="E21" s="242">
        <v>75034271</v>
      </c>
      <c r="F21" s="1015" t="s">
        <v>559</v>
      </c>
      <c r="G21" s="278" t="s">
        <v>62</v>
      </c>
      <c r="H21" s="278" t="s">
        <v>90</v>
      </c>
      <c r="I21" s="278" t="s">
        <v>550</v>
      </c>
      <c r="J21" s="237" t="s">
        <v>560</v>
      </c>
      <c r="K21" s="1005">
        <v>80000000</v>
      </c>
      <c r="L21" s="1006">
        <f t="shared" si="0"/>
        <v>56000000</v>
      </c>
      <c r="M21" s="308">
        <v>2025</v>
      </c>
      <c r="N21" s="242">
        <v>2026</v>
      </c>
      <c r="O21" s="308" t="s">
        <v>115</v>
      </c>
      <c r="P21" s="309" t="s">
        <v>115</v>
      </c>
      <c r="Q21" s="309" t="s">
        <v>115</v>
      </c>
      <c r="R21" s="242" t="s">
        <v>115</v>
      </c>
      <c r="S21" s="234" t="s">
        <v>561</v>
      </c>
      <c r="T21" s="242" t="s">
        <v>103</v>
      </c>
    </row>
    <row r="22" spans="1:20" s="648" customFormat="1" ht="21" thickBot="1">
      <c r="A22" s="648">
        <v>1</v>
      </c>
      <c r="B22" s="1087">
        <v>1</v>
      </c>
      <c r="C22" s="1088" t="s">
        <v>668</v>
      </c>
      <c r="D22" s="1089" t="s">
        <v>662</v>
      </c>
      <c r="E22" s="1090">
        <v>70964190</v>
      </c>
      <c r="F22" s="1091" t="s">
        <v>1105</v>
      </c>
      <c r="G22" s="1092" t="s">
        <v>62</v>
      </c>
      <c r="H22" s="1092" t="s">
        <v>90</v>
      </c>
      <c r="I22" s="1093" t="s">
        <v>660</v>
      </c>
      <c r="J22" s="1091" t="s">
        <v>1106</v>
      </c>
      <c r="K22" s="1094">
        <v>2000000</v>
      </c>
      <c r="L22" s="1095">
        <f t="shared" ref="L22:L27" si="2">K22/100*70</f>
        <v>1400000</v>
      </c>
      <c r="M22" s="1096">
        <v>2024</v>
      </c>
      <c r="N22" s="1097">
        <v>2024</v>
      </c>
      <c r="O22" s="1098"/>
      <c r="P22" s="1099"/>
      <c r="Q22" s="1099"/>
      <c r="R22" s="1100" t="s">
        <v>115</v>
      </c>
      <c r="S22" s="1088" t="s">
        <v>1093</v>
      </c>
      <c r="T22" s="1100" t="s">
        <v>103</v>
      </c>
    </row>
    <row r="23" spans="1:20" s="2" customFormat="1" ht="42">
      <c r="A23" s="2" t="s">
        <v>49</v>
      </c>
      <c r="B23" s="345">
        <v>1</v>
      </c>
      <c r="C23" s="346" t="s">
        <v>731</v>
      </c>
      <c r="D23" s="260" t="s">
        <v>726</v>
      </c>
      <c r="E23" s="792">
        <v>75034573</v>
      </c>
      <c r="F23" s="1075" t="s">
        <v>1067</v>
      </c>
      <c r="G23" s="262" t="s">
        <v>89</v>
      </c>
      <c r="H23" s="262" t="s">
        <v>719</v>
      </c>
      <c r="I23" s="262" t="s">
        <v>726</v>
      </c>
      <c r="J23" s="1085" t="s">
        <v>1068</v>
      </c>
      <c r="K23" s="180">
        <v>100000000</v>
      </c>
      <c r="L23" s="1086">
        <f t="shared" si="2"/>
        <v>70000000</v>
      </c>
      <c r="M23" s="162"/>
      <c r="N23" s="164"/>
      <c r="O23" s="162" t="s">
        <v>259</v>
      </c>
      <c r="P23" s="163" t="s">
        <v>259</v>
      </c>
      <c r="Q23" s="163" t="s">
        <v>259</v>
      </c>
      <c r="R23" s="164" t="s">
        <v>259</v>
      </c>
      <c r="S23" s="162" t="s">
        <v>144</v>
      </c>
      <c r="T23" s="164" t="s">
        <v>111</v>
      </c>
    </row>
    <row r="24" spans="1:20" s="2" customFormat="1" ht="42">
      <c r="B24" s="75">
        <v>2</v>
      </c>
      <c r="C24" s="282" t="s">
        <v>731</v>
      </c>
      <c r="D24" s="283"/>
      <c r="E24" s="285"/>
      <c r="F24" s="1016" t="s">
        <v>732</v>
      </c>
      <c r="G24" s="286" t="s">
        <v>89</v>
      </c>
      <c r="H24" s="286" t="s">
        <v>719</v>
      </c>
      <c r="I24" s="286" t="s">
        <v>726</v>
      </c>
      <c r="J24" s="679" t="s">
        <v>733</v>
      </c>
      <c r="K24" s="172">
        <v>4500000</v>
      </c>
      <c r="L24" s="1077">
        <f t="shared" si="2"/>
        <v>3150000</v>
      </c>
      <c r="M24" s="54"/>
      <c r="N24" s="960"/>
      <c r="O24" s="54"/>
      <c r="P24" s="62"/>
      <c r="Q24" s="62"/>
      <c r="R24" s="960"/>
      <c r="S24" s="54" t="s">
        <v>1069</v>
      </c>
      <c r="T24" s="960" t="s">
        <v>111</v>
      </c>
    </row>
    <row r="25" spans="1:20" ht="42">
      <c r="B25" s="750">
        <v>3</v>
      </c>
      <c r="C25" s="54" t="s">
        <v>731</v>
      </c>
      <c r="D25" s="59" t="s">
        <v>709</v>
      </c>
      <c r="E25" s="1079">
        <v>75034573</v>
      </c>
      <c r="F25" s="1031" t="s">
        <v>734</v>
      </c>
      <c r="G25" s="83" t="s">
        <v>62</v>
      </c>
      <c r="H25" s="83" t="s">
        <v>90</v>
      </c>
      <c r="I25" s="83" t="s">
        <v>711</v>
      </c>
      <c r="J25" s="1079" t="s">
        <v>735</v>
      </c>
      <c r="K25" s="843">
        <v>2500000</v>
      </c>
      <c r="L25" s="1080">
        <f t="shared" si="2"/>
        <v>1750000</v>
      </c>
      <c r="M25" s="58"/>
      <c r="N25" s="71"/>
      <c r="O25" s="58" t="s">
        <v>103</v>
      </c>
      <c r="P25" s="59"/>
      <c r="Q25" s="59"/>
      <c r="R25" s="71" t="s">
        <v>103</v>
      </c>
      <c r="S25" s="58" t="s">
        <v>144</v>
      </c>
      <c r="T25" s="71"/>
    </row>
    <row r="26" spans="1:20" s="636" customFormat="1" ht="15" thickBot="1">
      <c r="A26" s="636">
        <v>3</v>
      </c>
      <c r="B26" s="1078">
        <v>4</v>
      </c>
      <c r="C26" s="1082" t="s">
        <v>726</v>
      </c>
      <c r="D26" s="1083"/>
      <c r="E26" s="1084" t="s">
        <v>1070</v>
      </c>
      <c r="F26" s="1017" t="s">
        <v>1071</v>
      </c>
      <c r="G26" s="1017" t="s">
        <v>62</v>
      </c>
      <c r="H26" s="1017" t="s">
        <v>719</v>
      </c>
      <c r="I26" s="1017" t="s">
        <v>726</v>
      </c>
      <c r="J26" s="1081" t="s">
        <v>1072</v>
      </c>
      <c r="K26" s="669">
        <v>18000000</v>
      </c>
      <c r="L26" s="1103">
        <f t="shared" si="2"/>
        <v>12600000</v>
      </c>
      <c r="M26" s="1076"/>
      <c r="N26" s="1101"/>
      <c r="O26" s="1076"/>
      <c r="P26" s="1102"/>
      <c r="Q26" s="1102"/>
      <c r="R26" s="1101"/>
      <c r="S26" s="1076" t="s">
        <v>144</v>
      </c>
      <c r="T26" s="1101" t="s">
        <v>111</v>
      </c>
    </row>
    <row r="27" spans="1:20" ht="32.4" thickBot="1">
      <c r="B27" s="890">
        <v>1</v>
      </c>
      <c r="C27" s="85" t="s">
        <v>724</v>
      </c>
      <c r="D27" s="97" t="s">
        <v>790</v>
      </c>
      <c r="E27" s="82">
        <v>241695</v>
      </c>
      <c r="F27" s="79" t="s">
        <v>823</v>
      </c>
      <c r="G27" s="86" t="s">
        <v>62</v>
      </c>
      <c r="H27" s="86" t="s">
        <v>90</v>
      </c>
      <c r="I27" s="86" t="s">
        <v>724</v>
      </c>
      <c r="J27" s="79" t="s">
        <v>824</v>
      </c>
      <c r="K27" s="318">
        <v>30000000</v>
      </c>
      <c r="L27" s="1004">
        <f t="shared" si="2"/>
        <v>21000000</v>
      </c>
      <c r="M27" s="154">
        <v>2023</v>
      </c>
      <c r="N27" s="155">
        <v>2027</v>
      </c>
      <c r="O27" s="154" t="s">
        <v>115</v>
      </c>
      <c r="P27" s="174" t="s">
        <v>115</v>
      </c>
      <c r="Q27" s="174" t="s">
        <v>115</v>
      </c>
      <c r="R27" s="155" t="s">
        <v>115</v>
      </c>
      <c r="S27" s="154" t="s">
        <v>98</v>
      </c>
      <c r="T27" s="155" t="s">
        <v>98</v>
      </c>
    </row>
    <row r="28" spans="1:20" ht="22.2" thickBot="1">
      <c r="B28" s="1018">
        <v>1</v>
      </c>
      <c r="C28" s="53" t="s">
        <v>851</v>
      </c>
      <c r="D28" s="1000" t="s">
        <v>852</v>
      </c>
      <c r="E28" s="67">
        <v>75034808</v>
      </c>
      <c r="F28" s="79" t="s">
        <v>853</v>
      </c>
      <c r="G28" s="79" t="s">
        <v>62</v>
      </c>
      <c r="H28" s="79" t="s">
        <v>90</v>
      </c>
      <c r="I28" s="79" t="s">
        <v>854</v>
      </c>
      <c r="J28" s="79" t="s">
        <v>855</v>
      </c>
      <c r="K28" s="1019" t="s">
        <v>856</v>
      </c>
      <c r="L28" s="1002" t="s">
        <v>857</v>
      </c>
      <c r="M28" s="1020">
        <v>45170</v>
      </c>
      <c r="N28" s="1021">
        <v>45901</v>
      </c>
      <c r="O28" s="53" t="s">
        <v>115</v>
      </c>
      <c r="P28" s="1000" t="s">
        <v>115</v>
      </c>
      <c r="Q28" s="1000" t="s">
        <v>115</v>
      </c>
      <c r="R28" s="67" t="s">
        <v>115</v>
      </c>
      <c r="S28" s="53" t="s">
        <v>860</v>
      </c>
      <c r="T28" s="67" t="s">
        <v>859</v>
      </c>
    </row>
    <row r="29" spans="1:20" ht="63" thickBot="1">
      <c r="B29" s="1022">
        <v>1</v>
      </c>
      <c r="C29" s="53" t="s">
        <v>888</v>
      </c>
      <c r="D29" s="97" t="s">
        <v>889</v>
      </c>
      <c r="E29" s="82">
        <v>71294317</v>
      </c>
      <c r="F29" s="79" t="s">
        <v>891</v>
      </c>
      <c r="G29" s="79" t="s">
        <v>89</v>
      </c>
      <c r="H29" s="79" t="s">
        <v>90</v>
      </c>
      <c r="I29" s="79" t="s">
        <v>892</v>
      </c>
      <c r="J29" s="79" t="s">
        <v>893</v>
      </c>
      <c r="K29" s="1001">
        <v>15000000</v>
      </c>
      <c r="L29" s="1013">
        <v>10500000</v>
      </c>
      <c r="M29" s="85">
        <v>2024</v>
      </c>
      <c r="N29" s="82">
        <v>2025</v>
      </c>
      <c r="O29" s="85" t="s">
        <v>115</v>
      </c>
      <c r="P29" s="97" t="s">
        <v>115</v>
      </c>
      <c r="Q29" s="97" t="s">
        <v>115</v>
      </c>
      <c r="R29" s="82" t="s">
        <v>115</v>
      </c>
      <c r="S29" s="53" t="s">
        <v>894</v>
      </c>
      <c r="T29" s="82" t="s">
        <v>111</v>
      </c>
    </row>
    <row r="30" spans="1:20" ht="22.2" thickBot="1">
      <c r="B30" s="1022">
        <v>1</v>
      </c>
      <c r="C30" s="85" t="s">
        <v>269</v>
      </c>
      <c r="D30" s="97" t="s">
        <v>257</v>
      </c>
      <c r="E30" s="82">
        <v>75031736</v>
      </c>
      <c r="F30" s="79" t="s">
        <v>940</v>
      </c>
      <c r="G30" s="86" t="s">
        <v>89</v>
      </c>
      <c r="H30" s="86" t="s">
        <v>90</v>
      </c>
      <c r="I30" s="86" t="s">
        <v>257</v>
      </c>
      <c r="J30" s="197" t="s">
        <v>1049</v>
      </c>
      <c r="K30" s="318">
        <v>5000000</v>
      </c>
      <c r="L30" s="1004">
        <f t="shared" ref="L30" si="3">K30/100*70</f>
        <v>3500000</v>
      </c>
      <c r="M30" s="154" t="s">
        <v>1050</v>
      </c>
      <c r="N30" s="155" t="s">
        <v>1051</v>
      </c>
      <c r="O30" s="154" t="s">
        <v>273</v>
      </c>
      <c r="P30" s="174"/>
      <c r="Q30" s="174"/>
      <c r="R30" s="155"/>
      <c r="S30" s="154" t="s">
        <v>111</v>
      </c>
      <c r="T30" s="155" t="s">
        <v>111</v>
      </c>
    </row>
    <row r="31" spans="1:20" ht="15" thickBot="1">
      <c r="B31" s="890">
        <v>1</v>
      </c>
      <c r="C31" s="85" t="s">
        <v>941</v>
      </c>
      <c r="D31" s="97" t="s">
        <v>942</v>
      </c>
      <c r="E31" s="82">
        <v>24800856</v>
      </c>
      <c r="F31" s="79" t="s">
        <v>943</v>
      </c>
      <c r="G31" s="86" t="s">
        <v>62</v>
      </c>
      <c r="H31" s="86" t="s">
        <v>90</v>
      </c>
      <c r="I31" s="86" t="s">
        <v>480</v>
      </c>
      <c r="J31" s="86" t="s">
        <v>944</v>
      </c>
      <c r="K31" s="1001">
        <v>1500000</v>
      </c>
      <c r="L31" s="1013">
        <f t="shared" ref="L31" si="4">K31/100*70</f>
        <v>1050000</v>
      </c>
      <c r="M31" s="1023">
        <v>44835</v>
      </c>
      <c r="N31" s="1024">
        <v>44958</v>
      </c>
      <c r="O31" s="85" t="s">
        <v>111</v>
      </c>
      <c r="P31" s="97" t="s">
        <v>111</v>
      </c>
      <c r="Q31" s="97" t="s">
        <v>103</v>
      </c>
      <c r="R31" s="82" t="s">
        <v>103</v>
      </c>
      <c r="S31" s="85"/>
      <c r="T31" s="82"/>
    </row>
    <row r="32" spans="1:20" ht="42.6" thickBot="1">
      <c r="B32" s="1025">
        <v>1</v>
      </c>
      <c r="C32" s="53" t="s">
        <v>945</v>
      </c>
      <c r="D32" s="1026" t="s">
        <v>945</v>
      </c>
      <c r="E32" s="67">
        <v>4069471</v>
      </c>
      <c r="F32" s="79" t="s">
        <v>946</v>
      </c>
      <c r="G32" s="79" t="s">
        <v>89</v>
      </c>
      <c r="H32" s="79" t="s">
        <v>550</v>
      </c>
      <c r="I32" s="79" t="s">
        <v>550</v>
      </c>
      <c r="J32" s="79" t="s">
        <v>947</v>
      </c>
      <c r="K32" s="1019">
        <v>500000</v>
      </c>
      <c r="L32" s="1002">
        <v>350000</v>
      </c>
      <c r="M32" s="1027" t="s">
        <v>948</v>
      </c>
      <c r="N32" s="1028" t="s">
        <v>949</v>
      </c>
      <c r="O32" s="53"/>
      <c r="P32" s="1000" t="s">
        <v>115</v>
      </c>
      <c r="Q32" s="1000" t="s">
        <v>115</v>
      </c>
      <c r="R32" s="67" t="s">
        <v>115</v>
      </c>
      <c r="S32" s="53" t="s">
        <v>950</v>
      </c>
      <c r="T32" s="67" t="s">
        <v>111</v>
      </c>
    </row>
    <row r="33" spans="1:20" ht="32.4" customHeight="1">
      <c r="A33" s="1">
        <v>1</v>
      </c>
      <c r="B33" s="744">
        <v>1</v>
      </c>
      <c r="C33" s="55" t="s">
        <v>826</v>
      </c>
      <c r="D33" s="63"/>
      <c r="E33" s="66">
        <v>241750</v>
      </c>
      <c r="F33" s="749" t="s">
        <v>1010</v>
      </c>
      <c r="G33" s="76" t="s">
        <v>62</v>
      </c>
      <c r="H33" s="76" t="s">
        <v>90</v>
      </c>
      <c r="I33" s="76" t="s">
        <v>827</v>
      </c>
      <c r="J33" s="952" t="s">
        <v>1011</v>
      </c>
      <c r="K33" s="1029">
        <v>160000000</v>
      </c>
      <c r="L33" s="1030">
        <f>K33/100*70</f>
        <v>112000000</v>
      </c>
      <c r="M33" s="55">
        <v>2025</v>
      </c>
      <c r="N33" s="66">
        <v>2027</v>
      </c>
      <c r="O33" s="55"/>
      <c r="P33" s="63"/>
      <c r="Q33" s="63"/>
      <c r="R33" s="66"/>
      <c r="S33" s="55" t="s">
        <v>139</v>
      </c>
      <c r="T33" s="66" t="s">
        <v>111</v>
      </c>
    </row>
    <row r="34" spans="1:20" ht="15" thickBot="1">
      <c r="A34" s="1">
        <v>2</v>
      </c>
      <c r="B34" s="1078">
        <v>2</v>
      </c>
      <c r="C34" s="666" t="s">
        <v>826</v>
      </c>
      <c r="D34" s="665"/>
      <c r="E34" s="667">
        <v>241750</v>
      </c>
      <c r="F34" s="1104" t="s">
        <v>1012</v>
      </c>
      <c r="G34" s="668" t="s">
        <v>62</v>
      </c>
      <c r="H34" s="668" t="s">
        <v>90</v>
      </c>
      <c r="I34" s="668" t="s">
        <v>827</v>
      </c>
      <c r="J34" s="1105" t="s">
        <v>1013</v>
      </c>
      <c r="K34" s="1106">
        <v>10000000</v>
      </c>
      <c r="L34" s="1107">
        <f>K34/100*85</f>
        <v>8500000</v>
      </c>
      <c r="M34" s="666">
        <v>2027</v>
      </c>
      <c r="N34" s="667">
        <v>2028</v>
      </c>
      <c r="O34" s="666"/>
      <c r="P34" s="665"/>
      <c r="Q34" s="665" t="s">
        <v>115</v>
      </c>
      <c r="R34" s="667" t="s">
        <v>115</v>
      </c>
      <c r="S34" s="666" t="s">
        <v>1014</v>
      </c>
      <c r="T34" s="667" t="s">
        <v>111</v>
      </c>
    </row>
    <row r="35" spans="1:20" ht="32.4" thickBot="1">
      <c r="A35" s="3" t="s">
        <v>35</v>
      </c>
      <c r="B35" s="786">
        <v>1</v>
      </c>
      <c r="C35" s="1032" t="s">
        <v>1045</v>
      </c>
      <c r="D35" s="788" t="s">
        <v>1017</v>
      </c>
      <c r="E35" s="641">
        <v>241245</v>
      </c>
      <c r="F35" s="640" t="s">
        <v>1046</v>
      </c>
      <c r="G35" s="1033" t="s">
        <v>62</v>
      </c>
      <c r="H35" s="1033" t="s">
        <v>90</v>
      </c>
      <c r="I35" s="323" t="s">
        <v>1047</v>
      </c>
      <c r="J35" s="789" t="s">
        <v>278</v>
      </c>
      <c r="K35" s="1034">
        <v>25000000</v>
      </c>
      <c r="L35" s="1035">
        <f t="shared" ref="L35:L36" si="5">K35/100*70</f>
        <v>17500000</v>
      </c>
      <c r="M35" s="787">
        <v>2025</v>
      </c>
      <c r="N35" s="641">
        <v>2027</v>
      </c>
      <c r="O35" s="787" t="s">
        <v>115</v>
      </c>
      <c r="P35" s="788" t="s">
        <v>115</v>
      </c>
      <c r="Q35" s="788" t="s">
        <v>115</v>
      </c>
      <c r="R35" s="641" t="s">
        <v>115</v>
      </c>
      <c r="S35" s="787" t="s">
        <v>111</v>
      </c>
      <c r="T35" s="641" t="s">
        <v>111</v>
      </c>
    </row>
    <row r="36" spans="1:20" ht="102.6" customHeight="1" thickBot="1">
      <c r="A36" s="653"/>
      <c r="B36" s="1003">
        <v>1</v>
      </c>
      <c r="C36" s="328" t="s">
        <v>1126</v>
      </c>
      <c r="D36" s="320" t="s">
        <v>1127</v>
      </c>
      <c r="E36" s="654" t="s">
        <v>1128</v>
      </c>
      <c r="F36" s="1036" t="s">
        <v>1129</v>
      </c>
      <c r="G36" s="86" t="s">
        <v>62</v>
      </c>
      <c r="H36" s="86" t="s">
        <v>90</v>
      </c>
      <c r="I36" s="153" t="s">
        <v>1130</v>
      </c>
      <c r="J36" s="1036" t="s">
        <v>1131</v>
      </c>
      <c r="K36" s="319">
        <v>11000000</v>
      </c>
      <c r="L36" s="319">
        <f t="shared" si="5"/>
        <v>7700000</v>
      </c>
      <c r="M36" s="152">
        <v>2024</v>
      </c>
      <c r="N36" s="322">
        <v>2025</v>
      </c>
      <c r="O36" s="152" t="s">
        <v>115</v>
      </c>
      <c r="P36" s="1037" t="s">
        <v>115</v>
      </c>
      <c r="Q36" s="1037" t="s">
        <v>115</v>
      </c>
      <c r="R36" s="324" t="s">
        <v>115</v>
      </c>
      <c r="S36" s="328" t="s">
        <v>1132</v>
      </c>
      <c r="T36" s="324" t="s">
        <v>111</v>
      </c>
    </row>
    <row r="37" spans="1:20">
      <c r="A37" s="3"/>
      <c r="B37" s="633"/>
      <c r="C37" s="607"/>
      <c r="D37" s="634"/>
      <c r="E37" s="644"/>
      <c r="F37" s="607"/>
      <c r="G37" s="613"/>
      <c r="H37" s="613"/>
      <c r="I37" s="634"/>
      <c r="J37" s="634"/>
      <c r="K37" s="635"/>
      <c r="L37" s="635"/>
      <c r="M37" s="634"/>
      <c r="N37" s="634"/>
      <c r="O37" s="634"/>
      <c r="P37" s="634"/>
      <c r="Q37" s="634"/>
      <c r="R37" s="634"/>
      <c r="S37" s="634"/>
      <c r="T37" s="634"/>
    </row>
    <row r="38" spans="1:20">
      <c r="A38" s="3"/>
      <c r="B38" s="143" t="s">
        <v>985</v>
      </c>
      <c r="C38" s="607"/>
      <c r="D38" s="634"/>
      <c r="E38" s="644"/>
      <c r="F38" s="607"/>
      <c r="G38" s="613"/>
      <c r="H38" s="613"/>
      <c r="I38" s="634"/>
      <c r="J38" s="634"/>
      <c r="K38" s="635"/>
      <c r="L38" s="635"/>
      <c r="M38" s="634"/>
      <c r="N38" s="634"/>
      <c r="O38" s="634"/>
      <c r="P38" s="634"/>
      <c r="Q38" s="634"/>
      <c r="R38" s="634"/>
      <c r="S38" s="634"/>
      <c r="T38" s="634"/>
    </row>
    <row r="39" spans="1:20">
      <c r="A39" s="3"/>
      <c r="B39" s="633"/>
      <c r="C39" s="607"/>
      <c r="D39" s="634"/>
      <c r="E39" s="644"/>
      <c r="F39" s="607"/>
      <c r="G39" s="613"/>
      <c r="H39" s="613"/>
      <c r="I39" s="634"/>
      <c r="J39" s="634"/>
      <c r="K39" s="635"/>
      <c r="L39" s="635"/>
      <c r="M39" s="634"/>
      <c r="N39" s="634"/>
      <c r="O39" s="634"/>
      <c r="P39" s="634"/>
      <c r="Q39" s="634"/>
      <c r="R39" s="634"/>
      <c r="S39" s="634"/>
      <c r="T39" s="634"/>
    </row>
    <row r="40" spans="1:20">
      <c r="B40" s="1" t="s">
        <v>884</v>
      </c>
      <c r="C40" s="613"/>
      <c r="D40" s="613"/>
      <c r="E40" s="645"/>
      <c r="F40" s="612"/>
      <c r="G40" s="613"/>
      <c r="H40" s="613"/>
      <c r="I40" s="613"/>
      <c r="J40" s="613"/>
      <c r="K40" s="614"/>
      <c r="L40" s="614"/>
      <c r="M40" s="613"/>
      <c r="N40" s="613"/>
      <c r="O40" s="613"/>
      <c r="P40" s="613"/>
      <c r="Q40" s="613"/>
      <c r="R40" s="613"/>
      <c r="S40" s="613"/>
      <c r="T40" s="613"/>
    </row>
    <row r="41" spans="1:20">
      <c r="B41" s="611"/>
      <c r="C41" s="613"/>
      <c r="D41" s="613"/>
      <c r="E41" s="645"/>
      <c r="F41" s="612"/>
      <c r="G41" s="613"/>
      <c r="H41" s="613"/>
      <c r="I41" s="613"/>
      <c r="J41" s="613"/>
      <c r="K41" s="614"/>
      <c r="L41" s="614"/>
      <c r="M41" s="613"/>
      <c r="N41" s="613"/>
      <c r="O41" s="613"/>
      <c r="P41" s="613"/>
      <c r="Q41" s="613"/>
      <c r="R41" s="613"/>
      <c r="S41" s="613"/>
      <c r="T41" s="613"/>
    </row>
    <row r="42" spans="1:20">
      <c r="A42" s="3" t="s">
        <v>35</v>
      </c>
      <c r="C42" s="2"/>
      <c r="D42" s="2"/>
      <c r="E42" s="646"/>
      <c r="F42" s="504"/>
      <c r="G42" s="2"/>
      <c r="H42" s="2"/>
      <c r="I42" s="2"/>
      <c r="J42" s="2"/>
      <c r="K42" s="5"/>
      <c r="L42" s="5"/>
    </row>
    <row r="43" spans="1:20">
      <c r="A43" s="3" t="s">
        <v>36</v>
      </c>
      <c r="C43" s="2"/>
      <c r="D43" s="2"/>
      <c r="E43" s="646"/>
      <c r="F43" s="504"/>
      <c r="G43" s="2"/>
      <c r="H43" s="2"/>
      <c r="I43" s="2"/>
      <c r="J43" s="2"/>
      <c r="K43" s="5"/>
      <c r="L43" s="5"/>
    </row>
    <row r="44" spans="1:20">
      <c r="A44" s="3"/>
      <c r="C44" s="2"/>
      <c r="D44" s="2"/>
      <c r="E44" s="646"/>
      <c r="F44" s="504"/>
      <c r="G44" s="2"/>
      <c r="H44" s="2"/>
      <c r="I44" s="2"/>
      <c r="J44" s="2"/>
      <c r="K44" s="5"/>
      <c r="L44" s="5"/>
    </row>
    <row r="45" spans="1:20">
      <c r="A45" s="3"/>
      <c r="B45" s="1" t="s">
        <v>880</v>
      </c>
      <c r="C45" s="2"/>
      <c r="D45" s="2"/>
      <c r="E45" s="646"/>
      <c r="F45" s="504"/>
      <c r="G45" s="2"/>
      <c r="H45" s="2"/>
      <c r="I45" s="2"/>
      <c r="J45" s="2"/>
      <c r="K45" s="5"/>
      <c r="L45" s="5"/>
    </row>
    <row r="46" spans="1:20">
      <c r="A46" s="3"/>
      <c r="B46" s="1" t="s">
        <v>881</v>
      </c>
      <c r="C46" s="2"/>
      <c r="D46" s="2"/>
      <c r="E46" s="646"/>
      <c r="F46" s="504"/>
      <c r="G46" s="2"/>
      <c r="H46" s="2"/>
      <c r="I46" s="2"/>
      <c r="J46" s="2"/>
      <c r="K46" s="5"/>
      <c r="L46" s="5"/>
    </row>
    <row r="47" spans="1:20">
      <c r="A47" s="3"/>
      <c r="B47" s="1" t="s">
        <v>863</v>
      </c>
      <c r="C47" s="2"/>
      <c r="D47" s="2"/>
      <c r="E47" s="646"/>
      <c r="F47" s="504"/>
      <c r="G47" s="2"/>
      <c r="H47" s="2"/>
      <c r="I47" s="2"/>
      <c r="J47" s="2"/>
      <c r="K47" s="5"/>
      <c r="L47" s="5"/>
    </row>
    <row r="48" spans="1:20">
      <c r="A48" s="3"/>
      <c r="B48" s="1" t="s">
        <v>864</v>
      </c>
      <c r="C48" s="2"/>
      <c r="D48" s="2"/>
      <c r="E48" s="646"/>
      <c r="F48" s="504"/>
      <c r="G48" s="2"/>
      <c r="H48" s="2"/>
      <c r="I48" s="2"/>
      <c r="J48" s="2"/>
      <c r="K48" s="5"/>
      <c r="L48" s="5"/>
    </row>
    <row r="49" spans="1:12">
      <c r="A49" s="3"/>
      <c r="C49" s="2"/>
      <c r="D49" s="2"/>
      <c r="E49" s="646"/>
      <c r="F49" s="504"/>
      <c r="G49" s="2"/>
      <c r="H49" s="2"/>
      <c r="I49" s="2"/>
      <c r="J49" s="2"/>
      <c r="K49" s="5"/>
      <c r="L49" s="5"/>
    </row>
    <row r="50" spans="1:12">
      <c r="A50" s="3"/>
      <c r="B50" s="1" t="s">
        <v>865</v>
      </c>
      <c r="C50" s="2"/>
      <c r="D50" s="2"/>
      <c r="E50" s="646"/>
      <c r="F50" s="504"/>
      <c r="G50" s="2"/>
      <c r="H50" s="2"/>
      <c r="I50" s="2"/>
      <c r="J50" s="2"/>
      <c r="K50" s="5"/>
      <c r="L50" s="5"/>
    </row>
    <row r="51" spans="1:12">
      <c r="A51" s="3"/>
      <c r="C51" s="2"/>
      <c r="D51" s="2"/>
      <c r="E51" s="646"/>
      <c r="F51" s="504"/>
      <c r="G51" s="2"/>
      <c r="H51" s="2"/>
      <c r="I51" s="2"/>
      <c r="J51" s="2"/>
      <c r="K51" s="5"/>
      <c r="L51" s="5"/>
    </row>
    <row r="52" spans="1:12">
      <c r="B52" s="2" t="s">
        <v>882</v>
      </c>
      <c r="C52" s="2"/>
      <c r="D52" s="2"/>
      <c r="E52" s="646"/>
      <c r="F52" s="504"/>
      <c r="G52" s="2"/>
      <c r="H52" s="2"/>
      <c r="I52" s="2"/>
      <c r="J52" s="2"/>
      <c r="K52" s="5"/>
      <c r="L52" s="5"/>
    </row>
    <row r="53" spans="1:12">
      <c r="B53" s="2" t="s">
        <v>867</v>
      </c>
      <c r="C53" s="2"/>
      <c r="D53" s="2"/>
      <c r="E53" s="646"/>
      <c r="F53" s="504"/>
      <c r="G53" s="2"/>
      <c r="H53" s="2"/>
      <c r="I53" s="2"/>
      <c r="J53" s="2"/>
      <c r="K53" s="5"/>
      <c r="L53" s="5"/>
    </row>
    <row r="54" spans="1:12">
      <c r="B54" s="2" t="s">
        <v>868</v>
      </c>
      <c r="C54" s="2"/>
      <c r="D54" s="2"/>
      <c r="E54" s="646"/>
      <c r="F54" s="504"/>
      <c r="G54" s="2"/>
      <c r="H54" s="2"/>
      <c r="I54" s="2"/>
      <c r="J54" s="2"/>
      <c r="K54" s="5"/>
      <c r="L54" s="5"/>
    </row>
    <row r="55" spans="1:12" ht="16.2" customHeight="1">
      <c r="B55" s="2" t="s">
        <v>869</v>
      </c>
    </row>
    <row r="56" spans="1:12">
      <c r="B56" s="2" t="s">
        <v>870</v>
      </c>
    </row>
    <row r="57" spans="1:12">
      <c r="B57" s="2" t="s">
        <v>871</v>
      </c>
    </row>
    <row r="58" spans="1:12">
      <c r="B58" s="2" t="s">
        <v>872</v>
      </c>
    </row>
    <row r="59" spans="1:12">
      <c r="B59" s="2"/>
    </row>
    <row r="60" spans="1:12">
      <c r="B60" s="2" t="s">
        <v>883</v>
      </c>
    </row>
    <row r="61" spans="1:12">
      <c r="B61" s="2" t="s">
        <v>36</v>
      </c>
    </row>
    <row r="62" spans="1:12">
      <c r="B62" s="2"/>
    </row>
    <row r="63" spans="1:12">
      <c r="B63" s="2" t="s">
        <v>875</v>
      </c>
    </row>
    <row r="64" spans="1:12">
      <c r="B64" s="2" t="s">
        <v>876</v>
      </c>
    </row>
    <row r="66" spans="2:2">
      <c r="B66" s="1" t="s">
        <v>877</v>
      </c>
    </row>
    <row r="67" spans="2:2">
      <c r="B67" s="1" t="s">
        <v>878</v>
      </c>
    </row>
    <row r="68" spans="2:2">
      <c r="B68" s="1" t="s">
        <v>879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8974D20347DD428DA2C85998CE1087" ma:contentTypeVersion="15" ma:contentTypeDescription="Vytvoří nový dokument" ma:contentTypeScope="" ma:versionID="0f4c764db23bf84460cd22f1bd10cd44">
  <xsd:schema xmlns:xsd="http://www.w3.org/2001/XMLSchema" xmlns:xs="http://www.w3.org/2001/XMLSchema" xmlns:p="http://schemas.microsoft.com/office/2006/metadata/properties" xmlns:ns2="bee09978-1ad0-4558-a355-f184125b2d21" xmlns:ns3="10b89006-f079-409c-82d3-e6a2f779b5d2" targetNamespace="http://schemas.microsoft.com/office/2006/metadata/properties" ma:root="true" ma:fieldsID="290dfad3e7238f6c2ed174b2e1da1668" ns2:_="" ns3:_="">
    <xsd:import namespace="bee09978-1ad0-4558-a355-f184125b2d21"/>
    <xsd:import namespace="10b89006-f079-409c-82d3-e6a2f779b5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09978-1ad0-4558-a355-f184125b2d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36c6343-e6fa-4024-a915-8f2df9814cb8}" ma:internalName="TaxCatchAll" ma:showField="CatchAllData" ma:web="bee09978-1ad0-4558-a355-f184125b2d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9006-f079-409c-82d3-e6a2f779b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904772d7-6255-4ded-9d25-68369abacf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b89006-f079-409c-82d3-e6a2f779b5d2">
      <Terms xmlns="http://schemas.microsoft.com/office/infopath/2007/PartnerControls"/>
    </lcf76f155ced4ddcb4097134ff3c332f>
    <TaxCatchAll xmlns="bee09978-1ad0-4558-a355-f184125b2d21" xsi:nil="true"/>
  </documentManagement>
</p:properties>
</file>

<file path=customXml/itemProps1.xml><?xml version="1.0" encoding="utf-8"?>
<ds:datastoreItem xmlns:ds="http://schemas.openxmlformats.org/officeDocument/2006/customXml" ds:itemID="{9BE33DF5-E835-4403-950E-0D07BB6A6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e09978-1ad0-4558-a355-f184125b2d21"/>
    <ds:schemaRef ds:uri="10b89006-f079-409c-82d3-e6a2f779b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bee09978-1ad0-4558-a355-f184125b2d21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10b89006-f079-409c-82d3-e6a2f779b5d2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Barboříková</cp:lastModifiedBy>
  <cp:revision/>
  <cp:lastPrinted>2023-11-30T09:38:30Z</cp:lastPrinted>
  <dcterms:created xsi:type="dcterms:W3CDTF">2020-07-22T07:46:04Z</dcterms:created>
  <dcterms:modified xsi:type="dcterms:W3CDTF">2023-11-30T09:40:57Z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0x010100C78974D20347DD428DA2C85998CE1087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