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bohunkazemanova/Desktop/INVESTICE/"/>
    </mc:Choice>
  </mc:AlternateContent>
  <xr:revisionPtr revIDLastSave="0" documentId="13_ncr:1_{6EFB41F1-E159-4A4D-9587-2A7574BCDB78}" xr6:coauthVersionLast="47" xr6:coauthVersionMax="47" xr10:uidLastSave="{00000000-0000-0000-0000-000000000000}"/>
  <bookViews>
    <workbookView xWindow="0" yWindow="740" windowWidth="29400" windowHeight="16220" tabRatio="710" activeTab="1" xr2:uid="{00000000-000D-0000-FFFF-FFFF00000000}"/>
  </bookViews>
  <sheets>
    <sheet name="Pokyny, info" sheetId="11" r:id="rId1"/>
    <sheet name="MŠ" sheetId="6" r:id="rId2"/>
    <sheet name="ZŠ" sheetId="7" r:id="rId3"/>
    <sheet name="zajmové, neformalní, cel" sheetId="8" r:id="rId4"/>
    <sheet name="Školská zařízení" sheetId="10" r:id="rId5"/>
  </sheets>
  <externalReferences>
    <externalReference r:id="rId6"/>
    <externalReference r:id="rId7"/>
    <externalReference r:id="rId8"/>
  </externalReferences>
  <definedNames>
    <definedName name="_xlnm._FilterDatabase" localSheetId="1" hidden="1">MŠ!$A$3:$Z$156</definedName>
    <definedName name="_xlnm._FilterDatabase" localSheetId="4" hidden="1">'Školská zařízení'!$A$1:$J$99</definedName>
    <definedName name="_xlnm._FilterDatabase" localSheetId="3" hidden="1">'zajmové, neformalní, cel'!$A$4:$AA$28</definedName>
    <definedName name="_xlnm._FilterDatabase" localSheetId="2" hidden="1">ZŠ!$A$3:$AB$273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1" i="7" l="1"/>
  <c r="K91" i="7"/>
  <c r="J91" i="7"/>
  <c r="I91" i="7"/>
  <c r="G91" i="7"/>
  <c r="F91" i="7"/>
  <c r="E91" i="7"/>
  <c r="D91" i="7"/>
  <c r="C91" i="7"/>
  <c r="N49" i="7"/>
  <c r="K49" i="7"/>
  <c r="J49" i="7"/>
  <c r="I49" i="7"/>
  <c r="G49" i="7"/>
  <c r="F49" i="7"/>
  <c r="E49" i="7"/>
  <c r="D49" i="7"/>
  <c r="C49" i="7"/>
  <c r="N100" i="7"/>
  <c r="N99" i="7"/>
  <c r="N98" i="7"/>
  <c r="N97" i="7"/>
  <c r="K98" i="7"/>
  <c r="J98" i="7"/>
  <c r="I98" i="7"/>
  <c r="K99" i="7"/>
  <c r="J99" i="7"/>
  <c r="I99" i="7"/>
  <c r="K97" i="7"/>
  <c r="J97" i="7"/>
  <c r="I97" i="7"/>
  <c r="G98" i="7"/>
  <c r="F98" i="7"/>
  <c r="E98" i="7"/>
  <c r="D98" i="7"/>
  <c r="C98" i="7"/>
  <c r="G99" i="7"/>
  <c r="F99" i="7"/>
  <c r="E99" i="7"/>
  <c r="D99" i="7"/>
  <c r="C99" i="7"/>
  <c r="G97" i="7"/>
  <c r="F97" i="7"/>
  <c r="E97" i="7"/>
  <c r="D97" i="7"/>
  <c r="C97" i="7"/>
  <c r="N96" i="7"/>
  <c r="N95" i="7"/>
  <c r="N94" i="7"/>
  <c r="N93" i="7"/>
  <c r="N92" i="7"/>
  <c r="N89" i="7"/>
  <c r="N88" i="7"/>
  <c r="N87" i="7"/>
  <c r="N53" i="6"/>
  <c r="N52" i="6"/>
  <c r="N51" i="6"/>
  <c r="N50" i="6"/>
  <c r="N49" i="6"/>
  <c r="N48" i="6"/>
  <c r="K53" i="6"/>
  <c r="J53" i="6"/>
  <c r="I53" i="6"/>
  <c r="K52" i="6"/>
  <c r="J52" i="6"/>
  <c r="I52" i="6"/>
  <c r="K51" i="6"/>
  <c r="J51" i="6"/>
  <c r="I51" i="6"/>
  <c r="K50" i="6"/>
  <c r="J50" i="6"/>
  <c r="I50" i="6"/>
  <c r="K49" i="6"/>
  <c r="J49" i="6"/>
  <c r="I49" i="6"/>
  <c r="K48" i="6"/>
  <c r="J48" i="6"/>
  <c r="I48" i="6"/>
  <c r="G53" i="6"/>
  <c r="F53" i="6"/>
  <c r="E53" i="6"/>
  <c r="D53" i="6"/>
  <c r="C53" i="6"/>
  <c r="G52" i="6"/>
  <c r="F52" i="6"/>
  <c r="E52" i="6"/>
  <c r="D52" i="6"/>
  <c r="C52" i="6"/>
  <c r="G51" i="6"/>
  <c r="F51" i="6"/>
  <c r="E51" i="6"/>
  <c r="D51" i="6"/>
  <c r="C51" i="6"/>
  <c r="G50" i="6"/>
  <c r="F50" i="6"/>
  <c r="E50" i="6"/>
  <c r="D50" i="6"/>
  <c r="C50" i="6"/>
  <c r="G49" i="6"/>
  <c r="F49" i="6"/>
  <c r="E49" i="6"/>
  <c r="D49" i="6"/>
  <c r="C49" i="6"/>
  <c r="G48" i="6"/>
  <c r="F48" i="6"/>
  <c r="E48" i="6"/>
  <c r="D48" i="6"/>
  <c r="C48" i="6"/>
  <c r="N240" i="7"/>
  <c r="G240" i="7"/>
  <c r="F240" i="7"/>
  <c r="E240" i="7"/>
  <c r="D240" i="7"/>
  <c r="C240" i="7"/>
  <c r="N174" i="7"/>
  <c r="N78" i="6"/>
  <c r="K78" i="6"/>
  <c r="J78" i="6"/>
  <c r="I78" i="6"/>
  <c r="N147" i="7"/>
  <c r="N146" i="7"/>
  <c r="K147" i="7"/>
  <c r="J147" i="7"/>
  <c r="I147" i="7"/>
  <c r="K146" i="7"/>
  <c r="J146" i="7"/>
  <c r="I146" i="7"/>
  <c r="G147" i="7"/>
  <c r="F147" i="7"/>
  <c r="E147" i="7"/>
  <c r="D147" i="7"/>
  <c r="C147" i="7"/>
  <c r="G146" i="7"/>
  <c r="F146" i="7"/>
  <c r="E146" i="7"/>
  <c r="D146" i="7"/>
  <c r="C146" i="7"/>
  <c r="N67" i="6"/>
  <c r="K67" i="6"/>
  <c r="J67" i="6"/>
  <c r="I67" i="6"/>
  <c r="G67" i="6"/>
  <c r="F67" i="6"/>
  <c r="E67" i="6"/>
  <c r="D67" i="6"/>
  <c r="C67" i="6"/>
  <c r="N61" i="6"/>
  <c r="N59" i="6"/>
  <c r="N272" i="7"/>
  <c r="N271" i="7"/>
  <c r="N270" i="7"/>
  <c r="N269" i="7"/>
  <c r="N268" i="7"/>
  <c r="N267" i="7"/>
  <c r="N266" i="7"/>
  <c r="N265" i="7"/>
  <c r="N264" i="7"/>
  <c r="N263" i="7"/>
  <c r="N262" i="7"/>
  <c r="N261" i="7"/>
  <c r="N260" i="7"/>
  <c r="N259" i="7"/>
  <c r="K259" i="7"/>
  <c r="J259" i="7"/>
  <c r="I259" i="7"/>
  <c r="N258" i="7"/>
  <c r="K258" i="7"/>
  <c r="J258" i="7"/>
  <c r="I258" i="7"/>
  <c r="N257" i="7"/>
  <c r="K257" i="7"/>
  <c r="J257" i="7"/>
  <c r="I257" i="7"/>
  <c r="N256" i="7"/>
  <c r="K256" i="7"/>
  <c r="J256" i="7"/>
  <c r="I256" i="7"/>
  <c r="N255" i="7"/>
  <c r="K255" i="7"/>
  <c r="J255" i="7"/>
  <c r="I255" i="7"/>
  <c r="N254" i="7"/>
  <c r="K254" i="7"/>
  <c r="J254" i="7"/>
  <c r="I254" i="7"/>
  <c r="N273" i="7"/>
  <c r="N253" i="7"/>
  <c r="N252" i="7"/>
  <c r="N251" i="7"/>
  <c r="N250" i="7"/>
  <c r="N249" i="7"/>
  <c r="N248" i="7"/>
  <c r="N247" i="7"/>
  <c r="K247" i="7"/>
  <c r="J247" i="7"/>
  <c r="I247" i="7"/>
  <c r="N246" i="7"/>
  <c r="K246" i="7"/>
  <c r="J246" i="7"/>
  <c r="I246" i="7"/>
  <c r="N245" i="7"/>
  <c r="K245" i="7"/>
  <c r="J245" i="7"/>
  <c r="I245" i="7"/>
  <c r="N152" i="6"/>
  <c r="N151" i="6"/>
  <c r="N188" i="7"/>
  <c r="K188" i="7"/>
  <c r="J188" i="7"/>
  <c r="I188" i="7"/>
  <c r="N187" i="7"/>
  <c r="K187" i="7"/>
  <c r="J187" i="7"/>
  <c r="I187" i="7"/>
  <c r="N186" i="7"/>
  <c r="K186" i="7"/>
  <c r="J186" i="7"/>
  <c r="I186" i="7"/>
  <c r="G188" i="7"/>
  <c r="F188" i="7"/>
  <c r="E188" i="7"/>
  <c r="G187" i="7"/>
  <c r="F187" i="7"/>
  <c r="E187" i="7"/>
  <c r="G186" i="7"/>
  <c r="F186" i="7"/>
  <c r="E186" i="7"/>
  <c r="D188" i="7"/>
  <c r="D187" i="7"/>
  <c r="D186" i="7"/>
  <c r="C188" i="7"/>
  <c r="C187" i="7"/>
  <c r="C186" i="7"/>
  <c r="N133" i="6"/>
  <c r="N132" i="6"/>
  <c r="K133" i="6"/>
  <c r="J133" i="6"/>
  <c r="I133" i="6"/>
  <c r="K132" i="6"/>
  <c r="J132" i="6"/>
  <c r="I132" i="6"/>
  <c r="G133" i="6"/>
  <c r="F133" i="6"/>
  <c r="E133" i="6"/>
  <c r="G132" i="6"/>
  <c r="F132" i="6"/>
  <c r="E132" i="6"/>
  <c r="D132" i="6"/>
  <c r="D133" i="6"/>
  <c r="C132" i="6"/>
  <c r="C133" i="6"/>
  <c r="N88" i="6"/>
  <c r="N87" i="6"/>
  <c r="K88" i="6"/>
  <c r="J88" i="6"/>
  <c r="I88" i="6"/>
  <c r="K87" i="6"/>
  <c r="J87" i="6"/>
  <c r="I87" i="6"/>
  <c r="G88" i="6"/>
  <c r="F88" i="6"/>
  <c r="E88" i="6"/>
  <c r="G87" i="6"/>
  <c r="F87" i="6"/>
  <c r="E87" i="6"/>
  <c r="D87" i="6"/>
  <c r="D88" i="6"/>
  <c r="C87" i="6"/>
  <c r="C88" i="6"/>
  <c r="N156" i="6" l="1"/>
  <c r="M33" i="8"/>
  <c r="M32" i="8"/>
  <c r="C45" i="6"/>
  <c r="N114" i="6"/>
  <c r="N112" i="6"/>
  <c r="G112" i="6"/>
  <c r="F112" i="6"/>
  <c r="E112" i="6"/>
  <c r="D112" i="6"/>
  <c r="C112" i="6"/>
  <c r="N36" i="7" l="1"/>
  <c r="M31" i="8"/>
  <c r="N155" i="6"/>
  <c r="N75" i="7"/>
  <c r="N83" i="7"/>
  <c r="N82" i="7"/>
  <c r="N81" i="7"/>
  <c r="N80" i="7"/>
  <c r="N79" i="7"/>
  <c r="N78" i="7"/>
  <c r="N77" i="7"/>
  <c r="N76" i="7"/>
  <c r="I75" i="7"/>
  <c r="J75" i="7"/>
  <c r="K75" i="7"/>
  <c r="I76" i="7"/>
  <c r="J76" i="7"/>
  <c r="K76" i="7"/>
  <c r="I77" i="7"/>
  <c r="J77" i="7"/>
  <c r="K77" i="7"/>
  <c r="I78" i="7"/>
  <c r="J78" i="7"/>
  <c r="K78" i="7"/>
  <c r="I79" i="7"/>
  <c r="J79" i="7"/>
  <c r="K79" i="7"/>
  <c r="I80" i="7"/>
  <c r="J80" i="7"/>
  <c r="K80" i="7"/>
  <c r="I81" i="7"/>
  <c r="J81" i="7"/>
  <c r="K81" i="7"/>
  <c r="I82" i="7"/>
  <c r="J82" i="7"/>
  <c r="K82" i="7"/>
  <c r="I83" i="7"/>
  <c r="J83" i="7"/>
  <c r="K83" i="7"/>
  <c r="D75" i="7"/>
  <c r="E75" i="7"/>
  <c r="F75" i="7"/>
  <c r="G75" i="7"/>
  <c r="D76" i="7"/>
  <c r="E76" i="7"/>
  <c r="F76" i="7"/>
  <c r="G76" i="7"/>
  <c r="D77" i="7"/>
  <c r="E77" i="7"/>
  <c r="F77" i="7"/>
  <c r="G77" i="7"/>
  <c r="D78" i="7"/>
  <c r="E78" i="7"/>
  <c r="F78" i="7"/>
  <c r="G78" i="7"/>
  <c r="D79" i="7"/>
  <c r="E79" i="7"/>
  <c r="F79" i="7"/>
  <c r="G79" i="7"/>
  <c r="D80" i="7"/>
  <c r="E80" i="7"/>
  <c r="F80" i="7"/>
  <c r="G80" i="7"/>
  <c r="D81" i="7"/>
  <c r="E81" i="7"/>
  <c r="F81" i="7"/>
  <c r="G81" i="7"/>
  <c r="D82" i="7"/>
  <c r="E82" i="7"/>
  <c r="F82" i="7"/>
  <c r="G82" i="7"/>
  <c r="D83" i="7"/>
  <c r="E83" i="7"/>
  <c r="F83" i="7"/>
  <c r="G83" i="7"/>
  <c r="D74" i="7"/>
  <c r="C75" i="7"/>
  <c r="C76" i="7"/>
  <c r="C77" i="7"/>
  <c r="C78" i="7"/>
  <c r="C79" i="7"/>
  <c r="C80" i="7"/>
  <c r="C81" i="7"/>
  <c r="C82" i="7"/>
  <c r="C83" i="7"/>
  <c r="N74" i="7"/>
  <c r="N45" i="6"/>
  <c r="I45" i="6"/>
  <c r="J45" i="6"/>
  <c r="K45" i="6"/>
  <c r="E45" i="6"/>
  <c r="F45" i="6"/>
  <c r="G45" i="6"/>
  <c r="D45" i="6"/>
  <c r="N17" i="6"/>
  <c r="I17" i="6"/>
  <c r="J17" i="6"/>
  <c r="K17" i="6"/>
  <c r="C17" i="6"/>
  <c r="D17" i="6"/>
  <c r="E17" i="6"/>
  <c r="F17" i="6"/>
  <c r="G17" i="6"/>
  <c r="M30" i="8"/>
  <c r="M29" i="8"/>
  <c r="N50" i="7"/>
  <c r="K50" i="7"/>
  <c r="J50" i="7"/>
  <c r="I50" i="7"/>
  <c r="G50" i="7"/>
  <c r="F50" i="7"/>
  <c r="E50" i="7"/>
  <c r="D50" i="7"/>
  <c r="C50" i="7"/>
  <c r="N15" i="7"/>
  <c r="N14" i="7"/>
  <c r="N31" i="6"/>
  <c r="I31" i="6"/>
  <c r="J31" i="6"/>
  <c r="K31" i="6"/>
  <c r="G31" i="6"/>
  <c r="F31" i="6"/>
  <c r="E31" i="6"/>
  <c r="D31" i="6"/>
  <c r="C31" i="6"/>
  <c r="N10" i="6" l="1"/>
  <c r="N11" i="6"/>
  <c r="G11" i="6"/>
  <c r="F11" i="6"/>
  <c r="E11" i="6"/>
  <c r="D11" i="6"/>
  <c r="G10" i="6"/>
  <c r="F10" i="6"/>
  <c r="E10" i="6"/>
  <c r="D10" i="6"/>
  <c r="C11" i="6"/>
  <c r="C10" i="6"/>
  <c r="N101" i="7" l="1"/>
  <c r="N150" i="6"/>
  <c r="C271" i="7"/>
  <c r="C272" i="7"/>
  <c r="M25" i="8"/>
  <c r="N39" i="7" l="1"/>
  <c r="C124" i="6"/>
  <c r="D124" i="6"/>
  <c r="E124" i="6"/>
  <c r="F124" i="6"/>
  <c r="G124" i="6"/>
  <c r="I124" i="6"/>
  <c r="J124" i="6"/>
  <c r="K124" i="6"/>
  <c r="N124" i="6"/>
  <c r="N127" i="6" l="1"/>
  <c r="K127" i="6"/>
  <c r="J127" i="6"/>
  <c r="I127" i="6"/>
  <c r="G127" i="6"/>
  <c r="F127" i="6"/>
  <c r="E127" i="6"/>
  <c r="D127" i="6"/>
  <c r="C127" i="6"/>
  <c r="N206" i="7" l="1"/>
  <c r="K206" i="7"/>
  <c r="J206" i="7"/>
  <c r="I206" i="7"/>
  <c r="G206" i="7"/>
  <c r="F206" i="7"/>
  <c r="E206" i="7"/>
  <c r="D206" i="7"/>
  <c r="C206" i="7"/>
  <c r="N243" i="7"/>
  <c r="N218" i="7" l="1"/>
  <c r="K218" i="7"/>
  <c r="J218" i="7"/>
  <c r="I218" i="7"/>
  <c r="G218" i="7"/>
  <c r="F218" i="7"/>
  <c r="E218" i="7"/>
  <c r="D218" i="7"/>
  <c r="C218" i="7"/>
  <c r="N215" i="7"/>
  <c r="N122" i="6"/>
  <c r="K122" i="6"/>
  <c r="J122" i="6"/>
  <c r="I122" i="6"/>
  <c r="G122" i="6"/>
  <c r="F122" i="6"/>
  <c r="E122" i="6"/>
  <c r="D122" i="6"/>
  <c r="C122" i="6"/>
  <c r="I11" i="7"/>
  <c r="J11" i="7"/>
  <c r="K11" i="7"/>
  <c r="G11" i="7"/>
  <c r="F11" i="7"/>
  <c r="E11" i="7"/>
  <c r="D11" i="7"/>
  <c r="C11" i="7"/>
  <c r="N30" i="6"/>
  <c r="I30" i="6"/>
  <c r="J30" i="6"/>
  <c r="K30" i="6"/>
  <c r="G30" i="6"/>
  <c r="F30" i="6"/>
  <c r="E30" i="6"/>
  <c r="D30" i="6"/>
  <c r="C30" i="6"/>
  <c r="M24" i="8"/>
  <c r="N149" i="6"/>
  <c r="N148" i="6"/>
  <c r="I148" i="6"/>
  <c r="J148" i="6"/>
  <c r="K148" i="6"/>
  <c r="I149" i="6"/>
  <c r="J149" i="6"/>
  <c r="K149" i="6"/>
  <c r="G149" i="6"/>
  <c r="F149" i="6"/>
  <c r="E149" i="6"/>
  <c r="D149" i="6"/>
  <c r="C149" i="6"/>
  <c r="G148" i="6"/>
  <c r="F148" i="6"/>
  <c r="E148" i="6"/>
  <c r="D148" i="6"/>
  <c r="C148" i="6"/>
  <c r="I270" i="7"/>
  <c r="J270" i="7"/>
  <c r="K270" i="7"/>
  <c r="C270" i="7"/>
  <c r="D270" i="7"/>
  <c r="E270" i="7"/>
  <c r="F270" i="7"/>
  <c r="G270" i="7"/>
  <c r="M16" i="8"/>
  <c r="H16" i="8"/>
  <c r="I16" i="8"/>
  <c r="J16" i="8"/>
  <c r="D16" i="8"/>
  <c r="E16" i="8"/>
  <c r="F16" i="8"/>
  <c r="N86" i="6"/>
  <c r="N85" i="6"/>
  <c r="I86" i="6"/>
  <c r="J86" i="6"/>
  <c r="K86" i="6"/>
  <c r="I85" i="6"/>
  <c r="J85" i="6"/>
  <c r="K85" i="6"/>
  <c r="C85" i="6"/>
  <c r="D85" i="6"/>
  <c r="E85" i="6"/>
  <c r="F85" i="6"/>
  <c r="G85" i="6"/>
  <c r="C86" i="6"/>
  <c r="D86" i="6"/>
  <c r="E86" i="6"/>
  <c r="F86" i="6"/>
  <c r="G86" i="6"/>
  <c r="N13" i="7"/>
  <c r="I13" i="7"/>
  <c r="J13" i="7"/>
  <c r="K13" i="7"/>
  <c r="I14" i="7"/>
  <c r="J14" i="7"/>
  <c r="K14" i="7"/>
  <c r="E13" i="7"/>
  <c r="F13" i="7"/>
  <c r="G13" i="7"/>
  <c r="E14" i="7"/>
  <c r="F14" i="7"/>
  <c r="G14" i="7"/>
  <c r="C13" i="7"/>
  <c r="D13" i="7"/>
  <c r="C14" i="7"/>
  <c r="D14" i="7"/>
  <c r="N24" i="6" l="1"/>
  <c r="I24" i="6"/>
  <c r="J24" i="6"/>
  <c r="K24" i="6"/>
  <c r="C24" i="6"/>
  <c r="D24" i="6"/>
  <c r="E24" i="6"/>
  <c r="F24" i="6"/>
  <c r="G24" i="6"/>
  <c r="C194" i="7"/>
  <c r="D194" i="7"/>
  <c r="E194" i="7"/>
  <c r="F194" i="7"/>
  <c r="G194" i="7"/>
  <c r="I194" i="7"/>
  <c r="J194" i="7"/>
  <c r="K194" i="7"/>
  <c r="N194" i="7"/>
  <c r="N61" i="7"/>
  <c r="N60" i="7"/>
  <c r="N62" i="7"/>
  <c r="N65" i="7"/>
  <c r="N64" i="7"/>
  <c r="N63" i="7"/>
  <c r="N67" i="7"/>
  <c r="N66" i="7"/>
  <c r="N71" i="7"/>
  <c r="N70" i="7"/>
  <c r="N72" i="7"/>
  <c r="N73" i="7"/>
  <c r="K74" i="7"/>
  <c r="J74" i="7"/>
  <c r="I74" i="7"/>
  <c r="G74" i="7"/>
  <c r="F74" i="7"/>
  <c r="E74" i="7"/>
  <c r="C74" i="7"/>
  <c r="I59" i="7"/>
  <c r="J59" i="7"/>
  <c r="K59" i="7"/>
  <c r="N59" i="7"/>
  <c r="I60" i="7"/>
  <c r="J60" i="7"/>
  <c r="K60" i="7"/>
  <c r="I61" i="7"/>
  <c r="J61" i="7"/>
  <c r="K61" i="7"/>
  <c r="I62" i="7"/>
  <c r="J62" i="7"/>
  <c r="K62" i="7"/>
  <c r="I63" i="7"/>
  <c r="J63" i="7"/>
  <c r="K63" i="7"/>
  <c r="I64" i="7"/>
  <c r="J64" i="7"/>
  <c r="K64" i="7"/>
  <c r="I65" i="7"/>
  <c r="J65" i="7"/>
  <c r="K65" i="7"/>
  <c r="I66" i="7"/>
  <c r="J66" i="7"/>
  <c r="K66" i="7"/>
  <c r="I67" i="7"/>
  <c r="J67" i="7"/>
  <c r="K67" i="7"/>
  <c r="I68" i="7"/>
  <c r="J68" i="7"/>
  <c r="K68" i="7"/>
  <c r="N68" i="7"/>
  <c r="I69" i="7"/>
  <c r="J69" i="7"/>
  <c r="K69" i="7"/>
  <c r="N69" i="7"/>
  <c r="I70" i="7"/>
  <c r="J70" i="7"/>
  <c r="K70" i="7"/>
  <c r="I71" i="7"/>
  <c r="J71" i="7"/>
  <c r="K71" i="7"/>
  <c r="I72" i="7"/>
  <c r="J72" i="7"/>
  <c r="K72" i="7"/>
  <c r="I73" i="7"/>
  <c r="J73" i="7"/>
  <c r="K73" i="7"/>
  <c r="N44" i="6"/>
  <c r="I44" i="6"/>
  <c r="J44" i="6"/>
  <c r="K44" i="6"/>
  <c r="C44" i="6"/>
  <c r="D44" i="6"/>
  <c r="E44" i="6"/>
  <c r="F44" i="6"/>
  <c r="G44" i="6"/>
  <c r="I35" i="6"/>
  <c r="J35" i="6"/>
  <c r="K35" i="6"/>
  <c r="N35" i="6"/>
  <c r="N131" i="6"/>
  <c r="I131" i="6"/>
  <c r="J131" i="6"/>
  <c r="K131" i="6"/>
  <c r="C131" i="6"/>
  <c r="D131" i="6"/>
  <c r="E131" i="6"/>
  <c r="F131" i="6"/>
  <c r="G131" i="6"/>
  <c r="N5" i="7" l="1"/>
  <c r="N6" i="7"/>
  <c r="N7" i="7"/>
  <c r="N8" i="7"/>
  <c r="N9" i="7"/>
  <c r="N10" i="7"/>
  <c r="I5" i="7"/>
  <c r="J5" i="7"/>
  <c r="K5" i="7"/>
  <c r="I6" i="7"/>
  <c r="J6" i="7"/>
  <c r="K6" i="7"/>
  <c r="I7" i="7"/>
  <c r="J7" i="7"/>
  <c r="K7" i="7"/>
  <c r="I8" i="7"/>
  <c r="J8" i="7"/>
  <c r="K8" i="7"/>
  <c r="I9" i="7"/>
  <c r="J9" i="7"/>
  <c r="K9" i="7"/>
  <c r="I10" i="7"/>
  <c r="J10" i="7"/>
  <c r="K10" i="7"/>
  <c r="C8" i="7"/>
  <c r="D8" i="7"/>
  <c r="E8" i="7"/>
  <c r="F8" i="7"/>
  <c r="G8" i="7"/>
  <c r="C9" i="7"/>
  <c r="D9" i="7"/>
  <c r="E9" i="7"/>
  <c r="F9" i="7"/>
  <c r="G9" i="7"/>
  <c r="C10" i="7"/>
  <c r="D10" i="7"/>
  <c r="E10" i="7"/>
  <c r="F10" i="7"/>
  <c r="G10" i="7"/>
  <c r="C5" i="7"/>
  <c r="D5" i="7"/>
  <c r="E5" i="7"/>
  <c r="F5" i="7"/>
  <c r="G5" i="7"/>
  <c r="C6" i="7"/>
  <c r="D6" i="7"/>
  <c r="E6" i="7"/>
  <c r="F6" i="7"/>
  <c r="G6" i="7"/>
  <c r="C7" i="7"/>
  <c r="D7" i="7"/>
  <c r="E7" i="7"/>
  <c r="F7" i="7"/>
  <c r="G7" i="7"/>
  <c r="M6" i="8"/>
  <c r="M7" i="8"/>
  <c r="M8" i="8"/>
  <c r="M9" i="8"/>
  <c r="M10" i="8"/>
  <c r="M11" i="8"/>
  <c r="M12" i="8"/>
  <c r="H7" i="8"/>
  <c r="I7" i="8"/>
  <c r="J7" i="8"/>
  <c r="H8" i="8"/>
  <c r="I8" i="8"/>
  <c r="J8" i="8"/>
  <c r="H9" i="8"/>
  <c r="I9" i="8"/>
  <c r="J9" i="8"/>
  <c r="H10" i="8"/>
  <c r="I10" i="8"/>
  <c r="J10" i="8"/>
  <c r="H11" i="8"/>
  <c r="I11" i="8"/>
  <c r="J11" i="8"/>
  <c r="H12" i="8"/>
  <c r="I12" i="8"/>
  <c r="J12" i="8"/>
  <c r="D7" i="8"/>
  <c r="E7" i="8"/>
  <c r="F7" i="8"/>
  <c r="D8" i="8"/>
  <c r="E8" i="8"/>
  <c r="F8" i="8"/>
  <c r="D9" i="8"/>
  <c r="E9" i="8"/>
  <c r="F9" i="8"/>
  <c r="D10" i="8"/>
  <c r="E10" i="8"/>
  <c r="F10" i="8"/>
  <c r="D11" i="8"/>
  <c r="E11" i="8"/>
  <c r="F11" i="8"/>
  <c r="D12" i="8"/>
  <c r="E12" i="8"/>
  <c r="F12" i="8"/>
  <c r="N217" i="7"/>
  <c r="I217" i="7"/>
  <c r="J217" i="7"/>
  <c r="K217" i="7"/>
  <c r="C217" i="7"/>
  <c r="D217" i="7"/>
  <c r="E217" i="7"/>
  <c r="F217" i="7"/>
  <c r="G217" i="7"/>
  <c r="N58" i="7"/>
  <c r="I58" i="7"/>
  <c r="J58" i="7"/>
  <c r="K58" i="7"/>
  <c r="C58" i="7"/>
  <c r="D58" i="7"/>
  <c r="E58" i="7"/>
  <c r="F58" i="7"/>
  <c r="G58" i="7"/>
  <c r="I267" i="7"/>
  <c r="J267" i="7"/>
  <c r="K267" i="7"/>
  <c r="I268" i="7"/>
  <c r="J268" i="7"/>
  <c r="K268" i="7"/>
  <c r="C267" i="7"/>
  <c r="D267" i="7"/>
  <c r="E267" i="7"/>
  <c r="F267" i="7"/>
  <c r="G267" i="7"/>
  <c r="C268" i="7"/>
  <c r="D268" i="7"/>
  <c r="E268" i="7"/>
  <c r="F268" i="7"/>
  <c r="G268" i="7"/>
  <c r="C259" i="7"/>
  <c r="D259" i="7"/>
  <c r="E259" i="7"/>
  <c r="F259" i="7"/>
  <c r="G259" i="7"/>
  <c r="N169" i="7"/>
  <c r="I169" i="7"/>
  <c r="J169" i="7"/>
  <c r="K169" i="7"/>
  <c r="C169" i="7"/>
  <c r="D169" i="7"/>
  <c r="E169" i="7"/>
  <c r="F169" i="7"/>
  <c r="G169" i="7"/>
  <c r="N148" i="7"/>
  <c r="I148" i="7"/>
  <c r="J148" i="7"/>
  <c r="K148" i="7"/>
  <c r="C148" i="7"/>
  <c r="D148" i="7"/>
  <c r="E148" i="7"/>
  <c r="F148" i="7"/>
  <c r="G148" i="7"/>
  <c r="N84" i="7"/>
  <c r="I84" i="7"/>
  <c r="J84" i="7"/>
  <c r="K84" i="7"/>
  <c r="C84" i="7"/>
  <c r="D84" i="7"/>
  <c r="E84" i="7"/>
  <c r="F84" i="7"/>
  <c r="G84" i="7"/>
  <c r="C73" i="7"/>
  <c r="D73" i="7"/>
  <c r="E73" i="7"/>
  <c r="F73" i="7"/>
  <c r="G73" i="7"/>
  <c r="N48" i="7"/>
  <c r="N47" i="7"/>
  <c r="I47" i="7"/>
  <c r="J47" i="7"/>
  <c r="K47" i="7"/>
  <c r="I48" i="7"/>
  <c r="J48" i="7"/>
  <c r="K48" i="7"/>
  <c r="C47" i="7"/>
  <c r="D47" i="7"/>
  <c r="E47" i="7"/>
  <c r="F47" i="7"/>
  <c r="G47" i="7"/>
  <c r="C48" i="7"/>
  <c r="D48" i="7"/>
  <c r="E48" i="7"/>
  <c r="F48" i="7"/>
  <c r="G48" i="7"/>
  <c r="H6" i="8"/>
  <c r="I6" i="8"/>
  <c r="J6" i="8"/>
  <c r="D6" i="8"/>
  <c r="E6" i="8"/>
  <c r="F6" i="8"/>
  <c r="C72" i="7"/>
  <c r="D72" i="7"/>
  <c r="E72" i="7"/>
  <c r="F72" i="7"/>
  <c r="G72" i="7"/>
  <c r="N216" i="7"/>
  <c r="I215" i="7"/>
  <c r="J215" i="7"/>
  <c r="K215" i="7"/>
  <c r="I216" i="7"/>
  <c r="J216" i="7"/>
  <c r="K216" i="7"/>
  <c r="C215" i="7"/>
  <c r="D215" i="7"/>
  <c r="E215" i="7"/>
  <c r="F215" i="7"/>
  <c r="G215" i="7"/>
  <c r="C216" i="7"/>
  <c r="D216" i="7"/>
  <c r="E216" i="7"/>
  <c r="F216" i="7"/>
  <c r="G216" i="7"/>
  <c r="N57" i="7"/>
  <c r="I57" i="7"/>
  <c r="J57" i="7"/>
  <c r="K57" i="7"/>
  <c r="C57" i="7"/>
  <c r="D57" i="7"/>
  <c r="E57" i="7"/>
  <c r="F57" i="7"/>
  <c r="G57" i="7"/>
  <c r="N214" i="7"/>
  <c r="I214" i="7"/>
  <c r="J214" i="7"/>
  <c r="K214" i="7"/>
  <c r="C214" i="7"/>
  <c r="D214" i="7"/>
  <c r="E214" i="7"/>
  <c r="F214" i="7"/>
  <c r="G214" i="7"/>
  <c r="N4" i="6"/>
  <c r="N69" i="6"/>
  <c r="N70" i="6"/>
  <c r="N71" i="6"/>
  <c r="I69" i="6"/>
  <c r="J69" i="6"/>
  <c r="K69" i="6"/>
  <c r="I70" i="6"/>
  <c r="J70" i="6"/>
  <c r="K70" i="6"/>
  <c r="I71" i="6"/>
  <c r="J71" i="6"/>
  <c r="K71" i="6"/>
  <c r="E69" i="6"/>
  <c r="F69" i="6"/>
  <c r="G69" i="6"/>
  <c r="E70" i="6"/>
  <c r="F70" i="6"/>
  <c r="G70" i="6"/>
  <c r="E71" i="6"/>
  <c r="F71" i="6"/>
  <c r="G71" i="6"/>
  <c r="C69" i="6"/>
  <c r="D69" i="6"/>
  <c r="C70" i="6"/>
  <c r="D70" i="6"/>
  <c r="C71" i="6"/>
  <c r="D71" i="6"/>
  <c r="C135" i="6"/>
  <c r="D135" i="6"/>
  <c r="E135" i="6"/>
  <c r="F135" i="6"/>
  <c r="G135" i="6"/>
  <c r="I135" i="6"/>
  <c r="J135" i="6"/>
  <c r="K135" i="6"/>
  <c r="N135" i="6"/>
  <c r="N99" i="6"/>
  <c r="I99" i="6"/>
  <c r="J99" i="6"/>
  <c r="K99" i="6"/>
  <c r="C99" i="6"/>
  <c r="D99" i="6"/>
  <c r="E99" i="6"/>
  <c r="F99" i="6"/>
  <c r="G99" i="6"/>
  <c r="N100" i="6"/>
  <c r="N101" i="6"/>
  <c r="N102" i="6"/>
  <c r="N103" i="6"/>
  <c r="N104" i="6"/>
  <c r="I100" i="6"/>
  <c r="J100" i="6"/>
  <c r="K100" i="6"/>
  <c r="I101" i="6"/>
  <c r="J101" i="6"/>
  <c r="K101" i="6"/>
  <c r="I102" i="6"/>
  <c r="J102" i="6"/>
  <c r="K102" i="6"/>
  <c r="I103" i="6"/>
  <c r="J103" i="6"/>
  <c r="K103" i="6"/>
  <c r="I104" i="6"/>
  <c r="J104" i="6"/>
  <c r="K104" i="6"/>
  <c r="C100" i="6"/>
  <c r="D100" i="6"/>
  <c r="E100" i="6"/>
  <c r="F100" i="6"/>
  <c r="G100" i="6"/>
  <c r="C101" i="6"/>
  <c r="D101" i="6"/>
  <c r="E101" i="6"/>
  <c r="F101" i="6"/>
  <c r="G101" i="6"/>
  <c r="C102" i="6"/>
  <c r="D102" i="6"/>
  <c r="E102" i="6"/>
  <c r="F102" i="6"/>
  <c r="G102" i="6"/>
  <c r="C103" i="6"/>
  <c r="D103" i="6"/>
  <c r="E103" i="6"/>
  <c r="F103" i="6"/>
  <c r="G103" i="6"/>
  <c r="C104" i="6"/>
  <c r="D104" i="6"/>
  <c r="E104" i="6"/>
  <c r="F104" i="6"/>
  <c r="G104" i="6"/>
  <c r="N98" i="6"/>
  <c r="I98" i="6"/>
  <c r="J98" i="6"/>
  <c r="K98" i="6"/>
  <c r="C98" i="6"/>
  <c r="D98" i="6"/>
  <c r="E98" i="6"/>
  <c r="F98" i="6"/>
  <c r="G98" i="6"/>
  <c r="N55" i="6"/>
  <c r="N56" i="6"/>
  <c r="I55" i="6"/>
  <c r="J55" i="6"/>
  <c r="K55" i="6"/>
  <c r="I56" i="6"/>
  <c r="J56" i="6"/>
  <c r="K56" i="6"/>
  <c r="E55" i="6"/>
  <c r="F55" i="6"/>
  <c r="G55" i="6"/>
  <c r="E56" i="6"/>
  <c r="F56" i="6"/>
  <c r="G56" i="6"/>
  <c r="D55" i="6"/>
  <c r="D56" i="6"/>
  <c r="C56" i="6"/>
  <c r="C55" i="6"/>
  <c r="N43" i="6"/>
  <c r="I43" i="6"/>
  <c r="J43" i="6"/>
  <c r="K43" i="6"/>
  <c r="C43" i="6"/>
  <c r="D43" i="6"/>
  <c r="E43" i="6"/>
  <c r="F43" i="6"/>
  <c r="G43" i="6"/>
  <c r="N29" i="6"/>
  <c r="I29" i="6"/>
  <c r="J29" i="6"/>
  <c r="K29" i="6"/>
  <c r="C29" i="6"/>
  <c r="D29" i="6"/>
  <c r="E29" i="6"/>
  <c r="F29" i="6"/>
  <c r="G29" i="6"/>
  <c r="N20" i="6"/>
  <c r="N21" i="6"/>
  <c r="N22" i="6"/>
  <c r="I20" i="6"/>
  <c r="J20" i="6"/>
  <c r="K20" i="6"/>
  <c r="I21" i="6"/>
  <c r="J21" i="6"/>
  <c r="K21" i="6"/>
  <c r="I22" i="6"/>
  <c r="J22" i="6"/>
  <c r="K22" i="6"/>
  <c r="C20" i="6"/>
  <c r="D20" i="6"/>
  <c r="E20" i="6"/>
  <c r="F20" i="6"/>
  <c r="G20" i="6"/>
  <c r="C21" i="6"/>
  <c r="D21" i="6"/>
  <c r="E21" i="6"/>
  <c r="F21" i="6"/>
  <c r="G21" i="6"/>
  <c r="C22" i="6"/>
  <c r="D22" i="6"/>
  <c r="E22" i="6"/>
  <c r="F22" i="6"/>
  <c r="G22" i="6"/>
  <c r="N14" i="6"/>
  <c r="I14" i="6"/>
  <c r="J14" i="6"/>
  <c r="K14" i="6"/>
  <c r="C14" i="6"/>
  <c r="D14" i="6"/>
  <c r="E14" i="6"/>
  <c r="F14" i="6"/>
  <c r="G14" i="6"/>
  <c r="N118" i="6"/>
  <c r="K118" i="6"/>
  <c r="J118" i="6"/>
  <c r="I118" i="6"/>
  <c r="G118" i="6"/>
  <c r="F118" i="6"/>
  <c r="E118" i="6"/>
  <c r="D118" i="6"/>
  <c r="C118" i="6"/>
  <c r="M13" i="8"/>
  <c r="M14" i="8"/>
  <c r="M17" i="8"/>
  <c r="M18" i="8"/>
  <c r="M19" i="8"/>
  <c r="M20" i="8"/>
  <c r="M15" i="8"/>
  <c r="M21" i="8"/>
  <c r="M23" i="8"/>
  <c r="M26" i="8"/>
  <c r="M27" i="8"/>
  <c r="M28" i="8"/>
  <c r="M22" i="8"/>
  <c r="M5" i="8"/>
  <c r="N121" i="7"/>
  <c r="N122" i="7"/>
  <c r="N123" i="7"/>
  <c r="N124" i="7"/>
  <c r="N125" i="7"/>
  <c r="N126" i="7"/>
  <c r="N127" i="7"/>
  <c r="N112" i="7"/>
  <c r="N113" i="7"/>
  <c r="N114" i="7"/>
  <c r="N115" i="7"/>
  <c r="N116" i="7"/>
  <c r="N117" i="7"/>
  <c r="N118" i="7"/>
  <c r="N119" i="7"/>
  <c r="N18" i="7"/>
  <c r="N17" i="7"/>
  <c r="N51" i="7"/>
  <c r="N52" i="7"/>
  <c r="N53" i="7"/>
  <c r="N54" i="7"/>
  <c r="N129" i="7"/>
  <c r="N130" i="7"/>
  <c r="N131" i="7"/>
  <c r="N132" i="7"/>
  <c r="N133" i="7"/>
  <c r="N134" i="7"/>
  <c r="N135" i="7"/>
  <c r="N136" i="7"/>
  <c r="N137" i="7"/>
  <c r="N138" i="7"/>
  <c r="N139" i="7"/>
  <c r="N140" i="7"/>
  <c r="N141" i="7"/>
  <c r="N142" i="7"/>
  <c r="N143" i="7"/>
  <c r="N144" i="7"/>
  <c r="N145" i="7"/>
  <c r="N128" i="7"/>
  <c r="N170" i="7"/>
  <c r="N171" i="7"/>
  <c r="N172" i="7"/>
  <c r="N173" i="7"/>
  <c r="N175" i="7"/>
  <c r="N176" i="7"/>
  <c r="N202" i="7"/>
  <c r="N203" i="7"/>
  <c r="N204" i="7"/>
  <c r="N205" i="7"/>
  <c r="N207" i="7"/>
  <c r="N208" i="7"/>
  <c r="N209" i="7"/>
  <c r="N210" i="7"/>
  <c r="N223" i="7"/>
  <c r="N224" i="7"/>
  <c r="N225" i="7"/>
  <c r="N226" i="7"/>
  <c r="N227" i="7"/>
  <c r="N228" i="7"/>
  <c r="N229" i="7"/>
  <c r="N230" i="7"/>
  <c r="N231" i="7"/>
  <c r="N219" i="7"/>
  <c r="N220" i="7"/>
  <c r="N221" i="7"/>
  <c r="N222" i="7"/>
  <c r="N232" i="7"/>
  <c r="N233" i="7"/>
  <c r="N234" i="7"/>
  <c r="N235" i="7"/>
  <c r="N236" i="7"/>
  <c r="N237" i="7"/>
  <c r="N238" i="7"/>
  <c r="N239" i="7"/>
  <c r="N241" i="7"/>
  <c r="N242" i="7"/>
  <c r="N149" i="7"/>
  <c r="N150" i="7"/>
  <c r="N151" i="7"/>
  <c r="N152" i="7"/>
  <c r="N153" i="7"/>
  <c r="N154" i="7"/>
  <c r="N55" i="7"/>
  <c r="N19" i="7"/>
  <c r="N56" i="7"/>
  <c r="N20" i="7"/>
  <c r="N21" i="7"/>
  <c r="N22" i="7"/>
  <c r="N23" i="7"/>
  <c r="N24" i="7"/>
  <c r="N25" i="7"/>
  <c r="N26" i="7"/>
  <c r="N27" i="7"/>
  <c r="N28" i="7"/>
  <c r="N29" i="7"/>
  <c r="N30" i="7"/>
  <c r="N31" i="7"/>
  <c r="N32" i="7"/>
  <c r="N33" i="7"/>
  <c r="N34" i="7"/>
  <c r="N35" i="7"/>
  <c r="N37" i="7"/>
  <c r="N38" i="7"/>
  <c r="N16" i="7"/>
  <c r="N40" i="7"/>
  <c r="N41" i="7"/>
  <c r="N42" i="7"/>
  <c r="N43" i="7"/>
  <c r="N44" i="7"/>
  <c r="N45" i="7"/>
  <c r="N46" i="7"/>
  <c r="N85" i="7"/>
  <c r="N86" i="7"/>
  <c r="N90" i="7"/>
  <c r="N102" i="7"/>
  <c r="N103" i="7"/>
  <c r="N104" i="7"/>
  <c r="N105" i="7"/>
  <c r="N106" i="7"/>
  <c r="N107" i="7"/>
  <c r="N108" i="7"/>
  <c r="N109" i="7"/>
  <c r="N110" i="7"/>
  <c r="N111" i="7"/>
  <c r="N189" i="7"/>
  <c r="N190" i="7"/>
  <c r="N191" i="7"/>
  <c r="N192" i="7"/>
  <c r="N193" i="7"/>
  <c r="N195" i="7"/>
  <c r="N196" i="7"/>
  <c r="N197" i="7"/>
  <c r="N198" i="7"/>
  <c r="N199" i="7"/>
  <c r="N200" i="7"/>
  <c r="N201" i="7"/>
  <c r="N165" i="7"/>
  <c r="N164" i="7"/>
  <c r="N166" i="7"/>
  <c r="N167" i="7"/>
  <c r="N168" i="7"/>
  <c r="N156" i="7"/>
  <c r="N157" i="7"/>
  <c r="N158" i="7"/>
  <c r="N159" i="7"/>
  <c r="N160" i="7"/>
  <c r="N161" i="7"/>
  <c r="N162" i="7"/>
  <c r="N163" i="7"/>
  <c r="N177" i="7"/>
  <c r="N178" i="7"/>
  <c r="N179" i="7"/>
  <c r="N180" i="7"/>
  <c r="N181" i="7"/>
  <c r="N182" i="7"/>
  <c r="N183" i="7"/>
  <c r="N184" i="7"/>
  <c r="N185" i="7"/>
  <c r="N211" i="7"/>
  <c r="N212" i="7"/>
  <c r="N213" i="7"/>
  <c r="N244" i="7"/>
  <c r="N155" i="7"/>
  <c r="N120" i="7"/>
  <c r="N12" i="7"/>
  <c r="N154" i="6"/>
  <c r="N12" i="6"/>
  <c r="N13" i="6"/>
  <c r="N15" i="6"/>
  <c r="N16" i="6"/>
  <c r="N18" i="6"/>
  <c r="N19" i="6"/>
  <c r="N23" i="6"/>
  <c r="N34" i="6"/>
  <c r="N26" i="6"/>
  <c r="N27" i="6"/>
  <c r="N28" i="6"/>
  <c r="N32" i="6"/>
  <c r="N33" i="6"/>
  <c r="N36" i="6"/>
  <c r="N37" i="6"/>
  <c r="N38" i="6"/>
  <c r="N39" i="6"/>
  <c r="N40" i="6"/>
  <c r="N41" i="6"/>
  <c r="N42" i="6"/>
  <c r="N46" i="6"/>
  <c r="N47" i="6"/>
  <c r="N54" i="6"/>
  <c r="N60" i="6"/>
  <c r="N62" i="6"/>
  <c r="N63" i="6"/>
  <c r="N64" i="6"/>
  <c r="N65" i="6"/>
  <c r="N66" i="6"/>
  <c r="N72" i="6"/>
  <c r="N73" i="6"/>
  <c r="N74" i="6"/>
  <c r="N75" i="6"/>
  <c r="N76" i="6"/>
  <c r="N77" i="6"/>
  <c r="N79" i="6"/>
  <c r="N80" i="6"/>
  <c r="N81" i="6"/>
  <c r="N82" i="6"/>
  <c r="N83" i="6"/>
  <c r="N84" i="6"/>
  <c r="N89" i="6"/>
  <c r="N90" i="6"/>
  <c r="N91" i="6"/>
  <c r="N92" i="6"/>
  <c r="N93" i="6"/>
  <c r="N94" i="6"/>
  <c r="N95" i="6"/>
  <c r="N96" i="6"/>
  <c r="N97" i="6"/>
  <c r="N105" i="6"/>
  <c r="N106" i="6"/>
  <c r="N107" i="6"/>
  <c r="N108" i="6"/>
  <c r="N109" i="6"/>
  <c r="N110" i="6"/>
  <c r="N111" i="6"/>
  <c r="N5" i="6"/>
  <c r="N6" i="6"/>
  <c r="N7" i="6"/>
  <c r="N8" i="6"/>
  <c r="N9" i="6"/>
  <c r="N113" i="6"/>
  <c r="N119" i="6"/>
  <c r="N120" i="6"/>
  <c r="N121" i="6"/>
  <c r="N123" i="6"/>
  <c r="N125" i="6"/>
  <c r="N126" i="6"/>
  <c r="N115" i="6"/>
  <c r="N116" i="6"/>
  <c r="N117" i="6"/>
  <c r="N128" i="6"/>
  <c r="N129" i="6"/>
  <c r="N130" i="6"/>
  <c r="N134" i="6"/>
  <c r="N57" i="6"/>
  <c r="N58" i="6"/>
  <c r="N136" i="6"/>
  <c r="N137" i="6"/>
  <c r="N138" i="6"/>
  <c r="N139" i="6"/>
  <c r="N140" i="6"/>
  <c r="N141" i="6"/>
  <c r="N142" i="6"/>
  <c r="N143" i="6"/>
  <c r="N144" i="6"/>
  <c r="N145" i="6"/>
  <c r="N146" i="6"/>
  <c r="N147" i="6"/>
  <c r="N68" i="6"/>
  <c r="N25" i="6"/>
  <c r="N153" i="6"/>
  <c r="J15" i="8"/>
  <c r="I15" i="8"/>
  <c r="H15" i="8"/>
  <c r="F15" i="8"/>
  <c r="E15" i="8"/>
  <c r="D15" i="8"/>
  <c r="K25" i="6"/>
  <c r="J25" i="6"/>
  <c r="I25" i="6"/>
  <c r="G25" i="6"/>
  <c r="F25" i="6"/>
  <c r="E25" i="6"/>
  <c r="D25" i="6"/>
  <c r="C25" i="6"/>
  <c r="H13" i="8"/>
  <c r="I13" i="8"/>
  <c r="J13" i="8"/>
  <c r="H14" i="8"/>
  <c r="I14" i="8"/>
  <c r="J14" i="8"/>
  <c r="H17" i="8"/>
  <c r="I17" i="8"/>
  <c r="J17" i="8"/>
  <c r="H18" i="8"/>
  <c r="I18" i="8"/>
  <c r="J18" i="8"/>
  <c r="H19" i="8"/>
  <c r="I19" i="8"/>
  <c r="J19" i="8"/>
  <c r="H20" i="8"/>
  <c r="I20" i="8"/>
  <c r="J20" i="8"/>
  <c r="H21" i="8"/>
  <c r="I21" i="8"/>
  <c r="J21" i="8"/>
  <c r="D13" i="8"/>
  <c r="E13" i="8"/>
  <c r="F13" i="8"/>
  <c r="D14" i="8"/>
  <c r="E14" i="8"/>
  <c r="F14" i="8"/>
  <c r="D17" i="8"/>
  <c r="E17" i="8"/>
  <c r="F17" i="8"/>
  <c r="D18" i="8"/>
  <c r="E18" i="8"/>
  <c r="F18" i="8"/>
  <c r="D19" i="8"/>
  <c r="E19" i="8"/>
  <c r="F19" i="8"/>
  <c r="D20" i="8"/>
  <c r="E20" i="8"/>
  <c r="F20" i="8"/>
  <c r="D21" i="8"/>
  <c r="E21" i="8"/>
  <c r="F21" i="8"/>
  <c r="J5" i="8"/>
  <c r="I5" i="8"/>
  <c r="H5" i="8"/>
  <c r="F5" i="8"/>
  <c r="E5" i="8"/>
  <c r="D5" i="8"/>
  <c r="C120" i="7"/>
  <c r="C121" i="7"/>
  <c r="D120" i="7"/>
  <c r="E120" i="7"/>
  <c r="F120" i="7"/>
  <c r="G120" i="7"/>
  <c r="D121" i="7"/>
  <c r="E121" i="7"/>
  <c r="F121" i="7"/>
  <c r="G121" i="7"/>
  <c r="C122" i="7"/>
  <c r="D122" i="7"/>
  <c r="E122" i="7"/>
  <c r="F122" i="7"/>
  <c r="G122" i="7"/>
  <c r="C123" i="7"/>
  <c r="D123" i="7"/>
  <c r="E123" i="7"/>
  <c r="F123" i="7"/>
  <c r="G123" i="7"/>
  <c r="C124" i="7"/>
  <c r="D124" i="7"/>
  <c r="E124" i="7"/>
  <c r="F124" i="7"/>
  <c r="G124" i="7"/>
  <c r="C125" i="7"/>
  <c r="D125" i="7"/>
  <c r="E125" i="7"/>
  <c r="F125" i="7"/>
  <c r="G125" i="7"/>
  <c r="C126" i="7"/>
  <c r="D126" i="7"/>
  <c r="E126" i="7"/>
  <c r="F126" i="7"/>
  <c r="G126" i="7"/>
  <c r="C127" i="7"/>
  <c r="D127" i="7"/>
  <c r="E127" i="7"/>
  <c r="F127" i="7"/>
  <c r="G127" i="7"/>
  <c r="I19" i="7"/>
  <c r="J19" i="7"/>
  <c r="K19" i="7"/>
  <c r="C19" i="7"/>
  <c r="D19" i="7"/>
  <c r="E19" i="7"/>
  <c r="F19" i="7"/>
  <c r="G19" i="7"/>
  <c r="I120" i="7"/>
  <c r="J120" i="7"/>
  <c r="K120" i="7"/>
  <c r="I121" i="7"/>
  <c r="J121" i="7"/>
  <c r="K121" i="7"/>
  <c r="I122" i="7"/>
  <c r="J122" i="7"/>
  <c r="K122" i="7"/>
  <c r="I123" i="7"/>
  <c r="J123" i="7"/>
  <c r="K123" i="7"/>
  <c r="I124" i="7"/>
  <c r="J124" i="7"/>
  <c r="K124" i="7"/>
  <c r="I125" i="7"/>
  <c r="J125" i="7"/>
  <c r="K125" i="7"/>
  <c r="I126" i="7"/>
  <c r="J126" i="7"/>
  <c r="K126" i="7"/>
  <c r="I127" i="7"/>
  <c r="J127" i="7"/>
  <c r="K127" i="7"/>
  <c r="I112" i="7"/>
  <c r="J112" i="7"/>
  <c r="K112" i="7"/>
  <c r="I113" i="7"/>
  <c r="J113" i="7"/>
  <c r="K113" i="7"/>
  <c r="I114" i="7"/>
  <c r="J114" i="7"/>
  <c r="K114" i="7"/>
  <c r="I115" i="7"/>
  <c r="J115" i="7"/>
  <c r="K115" i="7"/>
  <c r="I116" i="7"/>
  <c r="J116" i="7"/>
  <c r="K116" i="7"/>
  <c r="I117" i="7"/>
  <c r="J117" i="7"/>
  <c r="K117" i="7"/>
  <c r="I118" i="7"/>
  <c r="J118" i="7"/>
  <c r="K118" i="7"/>
  <c r="I119" i="7"/>
  <c r="J119" i="7"/>
  <c r="K119" i="7"/>
  <c r="I18" i="7"/>
  <c r="J18" i="7"/>
  <c r="K18" i="7"/>
  <c r="I17" i="7"/>
  <c r="J17" i="7"/>
  <c r="K17" i="7"/>
  <c r="I51" i="7"/>
  <c r="J51" i="7"/>
  <c r="K51" i="7"/>
  <c r="I52" i="7"/>
  <c r="J52" i="7"/>
  <c r="K52" i="7"/>
  <c r="I53" i="7"/>
  <c r="J53" i="7"/>
  <c r="K53" i="7"/>
  <c r="I54" i="7"/>
  <c r="J54" i="7"/>
  <c r="K54" i="7"/>
  <c r="I129" i="7"/>
  <c r="J129" i="7"/>
  <c r="K129" i="7"/>
  <c r="I130" i="7"/>
  <c r="J130" i="7"/>
  <c r="K130" i="7"/>
  <c r="I131" i="7"/>
  <c r="J131" i="7"/>
  <c r="K131" i="7"/>
  <c r="I132" i="7"/>
  <c r="J132" i="7"/>
  <c r="K132" i="7"/>
  <c r="I133" i="7"/>
  <c r="J133" i="7"/>
  <c r="K133" i="7"/>
  <c r="I134" i="7"/>
  <c r="J134" i="7"/>
  <c r="K134" i="7"/>
  <c r="I135" i="7"/>
  <c r="J135" i="7"/>
  <c r="K135" i="7"/>
  <c r="I136" i="7"/>
  <c r="J136" i="7"/>
  <c r="K136" i="7"/>
  <c r="I137" i="7"/>
  <c r="J137" i="7"/>
  <c r="K137" i="7"/>
  <c r="I138" i="7"/>
  <c r="J138" i="7"/>
  <c r="K138" i="7"/>
  <c r="I139" i="7"/>
  <c r="J139" i="7"/>
  <c r="K139" i="7"/>
  <c r="I140" i="7"/>
  <c r="J140" i="7"/>
  <c r="K140" i="7"/>
  <c r="I141" i="7"/>
  <c r="J141" i="7"/>
  <c r="K141" i="7"/>
  <c r="I142" i="7"/>
  <c r="J142" i="7"/>
  <c r="K142" i="7"/>
  <c r="I143" i="7"/>
  <c r="J143" i="7"/>
  <c r="K143" i="7"/>
  <c r="I144" i="7"/>
  <c r="J144" i="7"/>
  <c r="K144" i="7"/>
  <c r="I145" i="7"/>
  <c r="J145" i="7"/>
  <c r="K145" i="7"/>
  <c r="I128" i="7"/>
  <c r="J128" i="7"/>
  <c r="K128" i="7"/>
  <c r="I170" i="7"/>
  <c r="J170" i="7"/>
  <c r="K170" i="7"/>
  <c r="I171" i="7"/>
  <c r="J171" i="7"/>
  <c r="K171" i="7"/>
  <c r="I172" i="7"/>
  <c r="J172" i="7"/>
  <c r="K172" i="7"/>
  <c r="I173" i="7"/>
  <c r="J173" i="7"/>
  <c r="K173" i="7"/>
  <c r="I174" i="7"/>
  <c r="J174" i="7"/>
  <c r="K174" i="7"/>
  <c r="I175" i="7"/>
  <c r="J175" i="7"/>
  <c r="K175" i="7"/>
  <c r="I176" i="7"/>
  <c r="J176" i="7"/>
  <c r="K176" i="7"/>
  <c r="I202" i="7"/>
  <c r="J202" i="7"/>
  <c r="K202" i="7"/>
  <c r="I203" i="7"/>
  <c r="J203" i="7"/>
  <c r="K203" i="7"/>
  <c r="I204" i="7"/>
  <c r="J204" i="7"/>
  <c r="K204" i="7"/>
  <c r="I205" i="7"/>
  <c r="J205" i="7"/>
  <c r="K205" i="7"/>
  <c r="I207" i="7"/>
  <c r="J207" i="7"/>
  <c r="K207" i="7"/>
  <c r="I208" i="7"/>
  <c r="J208" i="7"/>
  <c r="K208" i="7"/>
  <c r="I209" i="7"/>
  <c r="J209" i="7"/>
  <c r="K209" i="7"/>
  <c r="I210" i="7"/>
  <c r="J210" i="7"/>
  <c r="K210" i="7"/>
  <c r="I223" i="7"/>
  <c r="J223" i="7"/>
  <c r="K223" i="7"/>
  <c r="I224" i="7"/>
  <c r="J224" i="7"/>
  <c r="K224" i="7"/>
  <c r="I225" i="7"/>
  <c r="J225" i="7"/>
  <c r="K225" i="7"/>
  <c r="I226" i="7"/>
  <c r="J226" i="7"/>
  <c r="K226" i="7"/>
  <c r="I227" i="7"/>
  <c r="J227" i="7"/>
  <c r="K227" i="7"/>
  <c r="I228" i="7"/>
  <c r="J228" i="7"/>
  <c r="K228" i="7"/>
  <c r="I229" i="7"/>
  <c r="J229" i="7"/>
  <c r="K229" i="7"/>
  <c r="I230" i="7"/>
  <c r="J230" i="7"/>
  <c r="K230" i="7"/>
  <c r="I231" i="7"/>
  <c r="J231" i="7"/>
  <c r="K231" i="7"/>
  <c r="I219" i="7"/>
  <c r="J219" i="7"/>
  <c r="K219" i="7"/>
  <c r="I220" i="7"/>
  <c r="J220" i="7"/>
  <c r="K220" i="7"/>
  <c r="I221" i="7"/>
  <c r="J221" i="7"/>
  <c r="K221" i="7"/>
  <c r="I222" i="7"/>
  <c r="J222" i="7"/>
  <c r="K222" i="7"/>
  <c r="I232" i="7"/>
  <c r="J232" i="7"/>
  <c r="K232" i="7"/>
  <c r="I233" i="7"/>
  <c r="J233" i="7"/>
  <c r="K233" i="7"/>
  <c r="I234" i="7"/>
  <c r="J234" i="7"/>
  <c r="K234" i="7"/>
  <c r="I235" i="7"/>
  <c r="J235" i="7"/>
  <c r="K235" i="7"/>
  <c r="I236" i="7"/>
  <c r="J236" i="7"/>
  <c r="K236" i="7"/>
  <c r="I237" i="7"/>
  <c r="J237" i="7"/>
  <c r="K237" i="7"/>
  <c r="I238" i="7"/>
  <c r="J238" i="7"/>
  <c r="K238" i="7"/>
  <c r="I239" i="7"/>
  <c r="J239" i="7"/>
  <c r="K239" i="7"/>
  <c r="I241" i="7"/>
  <c r="J241" i="7"/>
  <c r="K241" i="7"/>
  <c r="I242" i="7"/>
  <c r="J242" i="7"/>
  <c r="K242" i="7"/>
  <c r="I243" i="7"/>
  <c r="J243" i="7"/>
  <c r="K243" i="7"/>
  <c r="I149" i="7"/>
  <c r="J149" i="7"/>
  <c r="K149" i="7"/>
  <c r="I150" i="7"/>
  <c r="J150" i="7"/>
  <c r="K150" i="7"/>
  <c r="I151" i="7"/>
  <c r="J151" i="7"/>
  <c r="K151" i="7"/>
  <c r="I152" i="7"/>
  <c r="J152" i="7"/>
  <c r="K152" i="7"/>
  <c r="I153" i="7"/>
  <c r="J153" i="7"/>
  <c r="K153" i="7"/>
  <c r="I154" i="7"/>
  <c r="J154" i="7"/>
  <c r="K154" i="7"/>
  <c r="I55" i="7"/>
  <c r="J55" i="7"/>
  <c r="K55" i="7"/>
  <c r="I56" i="7"/>
  <c r="J56" i="7"/>
  <c r="K56" i="7"/>
  <c r="I20" i="7"/>
  <c r="J20" i="7"/>
  <c r="K20" i="7"/>
  <c r="I21" i="7"/>
  <c r="J21" i="7"/>
  <c r="K21" i="7"/>
  <c r="I22" i="7"/>
  <c r="J22" i="7"/>
  <c r="K22" i="7"/>
  <c r="I23" i="7"/>
  <c r="J23" i="7"/>
  <c r="K23" i="7"/>
  <c r="I24" i="7"/>
  <c r="J24" i="7"/>
  <c r="K24" i="7"/>
  <c r="I25" i="7"/>
  <c r="J25" i="7"/>
  <c r="K25" i="7"/>
  <c r="I26" i="7"/>
  <c r="J26" i="7"/>
  <c r="K26" i="7"/>
  <c r="I27" i="7"/>
  <c r="J27" i="7"/>
  <c r="K27" i="7"/>
  <c r="I28" i="7"/>
  <c r="J28" i="7"/>
  <c r="K28" i="7"/>
  <c r="I29" i="7"/>
  <c r="J29" i="7"/>
  <c r="K29" i="7"/>
  <c r="I30" i="7"/>
  <c r="J30" i="7"/>
  <c r="K30" i="7"/>
  <c r="I31" i="7"/>
  <c r="J31" i="7"/>
  <c r="K31" i="7"/>
  <c r="I32" i="7"/>
  <c r="J32" i="7"/>
  <c r="K32" i="7"/>
  <c r="I33" i="7"/>
  <c r="J33" i="7"/>
  <c r="K33" i="7"/>
  <c r="I34" i="7"/>
  <c r="J34" i="7"/>
  <c r="K34" i="7"/>
  <c r="I35" i="7"/>
  <c r="J35" i="7"/>
  <c r="K35" i="7"/>
  <c r="I36" i="7"/>
  <c r="J36" i="7"/>
  <c r="K36" i="7"/>
  <c r="I37" i="7"/>
  <c r="J37" i="7"/>
  <c r="K37" i="7"/>
  <c r="I38" i="7"/>
  <c r="J38" i="7"/>
  <c r="K38" i="7"/>
  <c r="I16" i="7"/>
  <c r="J16" i="7"/>
  <c r="K16" i="7"/>
  <c r="I39" i="7"/>
  <c r="J39" i="7"/>
  <c r="K39" i="7"/>
  <c r="I40" i="7"/>
  <c r="J40" i="7"/>
  <c r="K40" i="7"/>
  <c r="I41" i="7"/>
  <c r="J41" i="7"/>
  <c r="K41" i="7"/>
  <c r="I42" i="7"/>
  <c r="J42" i="7"/>
  <c r="K42" i="7"/>
  <c r="I43" i="7"/>
  <c r="J43" i="7"/>
  <c r="K43" i="7"/>
  <c r="I44" i="7"/>
  <c r="J44" i="7"/>
  <c r="K44" i="7"/>
  <c r="I45" i="7"/>
  <c r="J45" i="7"/>
  <c r="K45" i="7"/>
  <c r="I46" i="7"/>
  <c r="J46" i="7"/>
  <c r="K46" i="7"/>
  <c r="I85" i="7"/>
  <c r="J85" i="7"/>
  <c r="K85" i="7"/>
  <c r="I86" i="7"/>
  <c r="J86" i="7"/>
  <c r="K86" i="7"/>
  <c r="I87" i="7"/>
  <c r="J87" i="7"/>
  <c r="K87" i="7"/>
  <c r="I88" i="7"/>
  <c r="J88" i="7"/>
  <c r="K88" i="7"/>
  <c r="I89" i="7"/>
  <c r="J89" i="7"/>
  <c r="K89" i="7"/>
  <c r="I90" i="7"/>
  <c r="J90" i="7"/>
  <c r="K90" i="7"/>
  <c r="I92" i="7"/>
  <c r="J92" i="7"/>
  <c r="K92" i="7"/>
  <c r="I93" i="7"/>
  <c r="J93" i="7"/>
  <c r="K93" i="7"/>
  <c r="I94" i="7"/>
  <c r="J94" i="7"/>
  <c r="K94" i="7"/>
  <c r="I95" i="7"/>
  <c r="J95" i="7"/>
  <c r="K95" i="7"/>
  <c r="I96" i="7"/>
  <c r="J96" i="7"/>
  <c r="K96" i="7"/>
  <c r="I100" i="7"/>
  <c r="J100" i="7"/>
  <c r="K100" i="7"/>
  <c r="I102" i="7"/>
  <c r="J102" i="7"/>
  <c r="K102" i="7"/>
  <c r="I103" i="7"/>
  <c r="J103" i="7"/>
  <c r="K103" i="7"/>
  <c r="I104" i="7"/>
  <c r="J104" i="7"/>
  <c r="K104" i="7"/>
  <c r="I105" i="7"/>
  <c r="J105" i="7"/>
  <c r="K105" i="7"/>
  <c r="I106" i="7"/>
  <c r="J106" i="7"/>
  <c r="K106" i="7"/>
  <c r="I107" i="7"/>
  <c r="J107" i="7"/>
  <c r="K107" i="7"/>
  <c r="I108" i="7"/>
  <c r="J108" i="7"/>
  <c r="K108" i="7"/>
  <c r="I109" i="7"/>
  <c r="J109" i="7"/>
  <c r="K109" i="7"/>
  <c r="I110" i="7"/>
  <c r="J110" i="7"/>
  <c r="K110" i="7"/>
  <c r="I101" i="7"/>
  <c r="J101" i="7"/>
  <c r="K101" i="7"/>
  <c r="I111" i="7"/>
  <c r="J111" i="7"/>
  <c r="K111" i="7"/>
  <c r="I189" i="7"/>
  <c r="J189" i="7"/>
  <c r="K189" i="7"/>
  <c r="I190" i="7"/>
  <c r="J190" i="7"/>
  <c r="K190" i="7"/>
  <c r="I191" i="7"/>
  <c r="J191" i="7"/>
  <c r="K191" i="7"/>
  <c r="I192" i="7"/>
  <c r="J192" i="7"/>
  <c r="K192" i="7"/>
  <c r="I193" i="7"/>
  <c r="J193" i="7"/>
  <c r="K193" i="7"/>
  <c r="I195" i="7"/>
  <c r="J195" i="7"/>
  <c r="K195" i="7"/>
  <c r="I196" i="7"/>
  <c r="J196" i="7"/>
  <c r="K196" i="7"/>
  <c r="I197" i="7"/>
  <c r="J197" i="7"/>
  <c r="K197" i="7"/>
  <c r="I198" i="7"/>
  <c r="J198" i="7"/>
  <c r="K198" i="7"/>
  <c r="I199" i="7"/>
  <c r="J199" i="7"/>
  <c r="K199" i="7"/>
  <c r="I200" i="7"/>
  <c r="J200" i="7"/>
  <c r="K200" i="7"/>
  <c r="I201" i="7"/>
  <c r="J201" i="7"/>
  <c r="K201" i="7"/>
  <c r="I165" i="7"/>
  <c r="J165" i="7"/>
  <c r="K165" i="7"/>
  <c r="I164" i="7"/>
  <c r="J164" i="7"/>
  <c r="K164" i="7"/>
  <c r="I166" i="7"/>
  <c r="J166" i="7"/>
  <c r="K166" i="7"/>
  <c r="I167" i="7"/>
  <c r="J167" i="7"/>
  <c r="K167" i="7"/>
  <c r="I168" i="7"/>
  <c r="J168" i="7"/>
  <c r="K168" i="7"/>
  <c r="I156" i="7"/>
  <c r="J156" i="7"/>
  <c r="K156" i="7"/>
  <c r="I157" i="7"/>
  <c r="J157" i="7"/>
  <c r="K157" i="7"/>
  <c r="I158" i="7"/>
  <c r="J158" i="7"/>
  <c r="K158" i="7"/>
  <c r="I159" i="7"/>
  <c r="J159" i="7"/>
  <c r="K159" i="7"/>
  <c r="I160" i="7"/>
  <c r="J160" i="7"/>
  <c r="K160" i="7"/>
  <c r="I161" i="7"/>
  <c r="J161" i="7"/>
  <c r="K161" i="7"/>
  <c r="I162" i="7"/>
  <c r="J162" i="7"/>
  <c r="K162" i="7"/>
  <c r="I163" i="7"/>
  <c r="J163" i="7"/>
  <c r="K163" i="7"/>
  <c r="I177" i="7"/>
  <c r="J177" i="7"/>
  <c r="K177" i="7"/>
  <c r="I178" i="7"/>
  <c r="J178" i="7"/>
  <c r="K178" i="7"/>
  <c r="I179" i="7"/>
  <c r="J179" i="7"/>
  <c r="K179" i="7"/>
  <c r="I180" i="7"/>
  <c r="J180" i="7"/>
  <c r="K180" i="7"/>
  <c r="I181" i="7"/>
  <c r="J181" i="7"/>
  <c r="K181" i="7"/>
  <c r="I182" i="7"/>
  <c r="J182" i="7"/>
  <c r="K182" i="7"/>
  <c r="I183" i="7"/>
  <c r="J183" i="7"/>
  <c r="K183" i="7"/>
  <c r="I184" i="7"/>
  <c r="J184" i="7"/>
  <c r="K184" i="7"/>
  <c r="I185" i="7"/>
  <c r="J185" i="7"/>
  <c r="K185" i="7"/>
  <c r="I211" i="7"/>
  <c r="J211" i="7"/>
  <c r="K211" i="7"/>
  <c r="I212" i="7"/>
  <c r="J212" i="7"/>
  <c r="K212" i="7"/>
  <c r="I213" i="7"/>
  <c r="J213" i="7"/>
  <c r="K213" i="7"/>
  <c r="I248" i="7"/>
  <c r="J248" i="7"/>
  <c r="K248" i="7"/>
  <c r="I244" i="7"/>
  <c r="J244" i="7"/>
  <c r="K244" i="7"/>
  <c r="I249" i="7"/>
  <c r="J249" i="7"/>
  <c r="K249" i="7"/>
  <c r="I250" i="7"/>
  <c r="J250" i="7"/>
  <c r="K250" i="7"/>
  <c r="I251" i="7"/>
  <c r="J251" i="7"/>
  <c r="K251" i="7"/>
  <c r="I252" i="7"/>
  <c r="J252" i="7"/>
  <c r="K252" i="7"/>
  <c r="I253" i="7"/>
  <c r="J253" i="7"/>
  <c r="K253" i="7"/>
  <c r="I260" i="7"/>
  <c r="J260" i="7"/>
  <c r="K260" i="7"/>
  <c r="I261" i="7"/>
  <c r="J261" i="7"/>
  <c r="K261" i="7"/>
  <c r="I262" i="7"/>
  <c r="J262" i="7"/>
  <c r="K262" i="7"/>
  <c r="I263" i="7"/>
  <c r="J263" i="7"/>
  <c r="K263" i="7"/>
  <c r="I264" i="7"/>
  <c r="J264" i="7"/>
  <c r="K264" i="7"/>
  <c r="I265" i="7"/>
  <c r="J265" i="7"/>
  <c r="K265" i="7"/>
  <c r="I266" i="7"/>
  <c r="J266" i="7"/>
  <c r="K266" i="7"/>
  <c r="I269" i="7"/>
  <c r="J269" i="7"/>
  <c r="K269" i="7"/>
  <c r="I155" i="7"/>
  <c r="J155" i="7"/>
  <c r="K155" i="7"/>
  <c r="C112" i="7"/>
  <c r="D112" i="7"/>
  <c r="E112" i="7"/>
  <c r="F112" i="7"/>
  <c r="G112" i="7"/>
  <c r="C113" i="7"/>
  <c r="D113" i="7"/>
  <c r="E113" i="7"/>
  <c r="F113" i="7"/>
  <c r="G113" i="7"/>
  <c r="C114" i="7"/>
  <c r="D114" i="7"/>
  <c r="E114" i="7"/>
  <c r="F114" i="7"/>
  <c r="G114" i="7"/>
  <c r="C115" i="7"/>
  <c r="D115" i="7"/>
  <c r="E115" i="7"/>
  <c r="F115" i="7"/>
  <c r="G115" i="7"/>
  <c r="C116" i="7"/>
  <c r="D116" i="7"/>
  <c r="E116" i="7"/>
  <c r="F116" i="7"/>
  <c r="G116" i="7"/>
  <c r="C117" i="7"/>
  <c r="D117" i="7"/>
  <c r="E117" i="7"/>
  <c r="F117" i="7"/>
  <c r="G117" i="7"/>
  <c r="C118" i="7"/>
  <c r="D118" i="7"/>
  <c r="E118" i="7"/>
  <c r="F118" i="7"/>
  <c r="G118" i="7"/>
  <c r="C119" i="7"/>
  <c r="D119" i="7"/>
  <c r="E119" i="7"/>
  <c r="F119" i="7"/>
  <c r="G119" i="7"/>
  <c r="C18" i="7"/>
  <c r="D18" i="7"/>
  <c r="E18" i="7"/>
  <c r="F18" i="7"/>
  <c r="G18" i="7"/>
  <c r="C17" i="7"/>
  <c r="D17" i="7"/>
  <c r="E17" i="7"/>
  <c r="F17" i="7"/>
  <c r="G17" i="7"/>
  <c r="C51" i="7"/>
  <c r="D51" i="7"/>
  <c r="E51" i="7"/>
  <c r="F51" i="7"/>
  <c r="G51" i="7"/>
  <c r="C52" i="7"/>
  <c r="D52" i="7"/>
  <c r="E52" i="7"/>
  <c r="F52" i="7"/>
  <c r="G52" i="7"/>
  <c r="C53" i="7"/>
  <c r="D53" i="7"/>
  <c r="E53" i="7"/>
  <c r="F53" i="7"/>
  <c r="G53" i="7"/>
  <c r="C54" i="7"/>
  <c r="D54" i="7"/>
  <c r="E54" i="7"/>
  <c r="F54" i="7"/>
  <c r="G54" i="7"/>
  <c r="C129" i="7"/>
  <c r="D129" i="7"/>
  <c r="E129" i="7"/>
  <c r="F129" i="7"/>
  <c r="G129" i="7"/>
  <c r="C130" i="7"/>
  <c r="D130" i="7"/>
  <c r="E130" i="7"/>
  <c r="F130" i="7"/>
  <c r="G130" i="7"/>
  <c r="C131" i="7"/>
  <c r="D131" i="7"/>
  <c r="E131" i="7"/>
  <c r="F131" i="7"/>
  <c r="G131" i="7"/>
  <c r="C132" i="7"/>
  <c r="D132" i="7"/>
  <c r="E132" i="7"/>
  <c r="F132" i="7"/>
  <c r="G132" i="7"/>
  <c r="C133" i="7"/>
  <c r="D133" i="7"/>
  <c r="E133" i="7"/>
  <c r="F133" i="7"/>
  <c r="G133" i="7"/>
  <c r="C134" i="7"/>
  <c r="D134" i="7"/>
  <c r="E134" i="7"/>
  <c r="F134" i="7"/>
  <c r="G134" i="7"/>
  <c r="C135" i="7"/>
  <c r="D135" i="7"/>
  <c r="E135" i="7"/>
  <c r="F135" i="7"/>
  <c r="G135" i="7"/>
  <c r="C136" i="7"/>
  <c r="D136" i="7"/>
  <c r="E136" i="7"/>
  <c r="F136" i="7"/>
  <c r="G136" i="7"/>
  <c r="C137" i="7"/>
  <c r="D137" i="7"/>
  <c r="E137" i="7"/>
  <c r="F137" i="7"/>
  <c r="G137" i="7"/>
  <c r="C138" i="7"/>
  <c r="D138" i="7"/>
  <c r="E138" i="7"/>
  <c r="F138" i="7"/>
  <c r="G138" i="7"/>
  <c r="C139" i="7"/>
  <c r="D139" i="7"/>
  <c r="E139" i="7"/>
  <c r="F139" i="7"/>
  <c r="G139" i="7"/>
  <c r="C140" i="7"/>
  <c r="D140" i="7"/>
  <c r="E140" i="7"/>
  <c r="F140" i="7"/>
  <c r="G140" i="7"/>
  <c r="C141" i="7"/>
  <c r="D141" i="7"/>
  <c r="E141" i="7"/>
  <c r="F141" i="7"/>
  <c r="G141" i="7"/>
  <c r="C142" i="7"/>
  <c r="D142" i="7"/>
  <c r="E142" i="7"/>
  <c r="F142" i="7"/>
  <c r="G142" i="7"/>
  <c r="C143" i="7"/>
  <c r="D143" i="7"/>
  <c r="E143" i="7"/>
  <c r="F143" i="7"/>
  <c r="G143" i="7"/>
  <c r="C144" i="7"/>
  <c r="D144" i="7"/>
  <c r="E144" i="7"/>
  <c r="F144" i="7"/>
  <c r="G144" i="7"/>
  <c r="C145" i="7"/>
  <c r="D145" i="7"/>
  <c r="E145" i="7"/>
  <c r="F145" i="7"/>
  <c r="G145" i="7"/>
  <c r="C128" i="7"/>
  <c r="D128" i="7"/>
  <c r="E128" i="7"/>
  <c r="F128" i="7"/>
  <c r="G128" i="7"/>
  <c r="C170" i="7"/>
  <c r="D170" i="7"/>
  <c r="E170" i="7"/>
  <c r="F170" i="7"/>
  <c r="G170" i="7"/>
  <c r="C171" i="7"/>
  <c r="D171" i="7"/>
  <c r="E171" i="7"/>
  <c r="F171" i="7"/>
  <c r="G171" i="7"/>
  <c r="C172" i="7"/>
  <c r="D172" i="7"/>
  <c r="E172" i="7"/>
  <c r="F172" i="7"/>
  <c r="G172" i="7"/>
  <c r="C173" i="7"/>
  <c r="D173" i="7"/>
  <c r="E173" i="7"/>
  <c r="F173" i="7"/>
  <c r="G173" i="7"/>
  <c r="C174" i="7"/>
  <c r="D174" i="7"/>
  <c r="E174" i="7"/>
  <c r="F174" i="7"/>
  <c r="G174" i="7"/>
  <c r="C175" i="7"/>
  <c r="D175" i="7"/>
  <c r="E175" i="7"/>
  <c r="F175" i="7"/>
  <c r="G175" i="7"/>
  <c r="C176" i="7"/>
  <c r="D176" i="7"/>
  <c r="E176" i="7"/>
  <c r="F176" i="7"/>
  <c r="G176" i="7"/>
  <c r="C202" i="7"/>
  <c r="D202" i="7"/>
  <c r="E202" i="7"/>
  <c r="F202" i="7"/>
  <c r="G202" i="7"/>
  <c r="C203" i="7"/>
  <c r="D203" i="7"/>
  <c r="E203" i="7"/>
  <c r="F203" i="7"/>
  <c r="G203" i="7"/>
  <c r="C204" i="7"/>
  <c r="D204" i="7"/>
  <c r="E204" i="7"/>
  <c r="F204" i="7"/>
  <c r="G204" i="7"/>
  <c r="C205" i="7"/>
  <c r="D205" i="7"/>
  <c r="E205" i="7"/>
  <c r="F205" i="7"/>
  <c r="G205" i="7"/>
  <c r="C207" i="7"/>
  <c r="D207" i="7"/>
  <c r="E207" i="7"/>
  <c r="F207" i="7"/>
  <c r="G207" i="7"/>
  <c r="C208" i="7"/>
  <c r="D208" i="7"/>
  <c r="E208" i="7"/>
  <c r="F208" i="7"/>
  <c r="G208" i="7"/>
  <c r="C209" i="7"/>
  <c r="D209" i="7"/>
  <c r="E209" i="7"/>
  <c r="F209" i="7"/>
  <c r="G209" i="7"/>
  <c r="C210" i="7"/>
  <c r="D210" i="7"/>
  <c r="E210" i="7"/>
  <c r="F210" i="7"/>
  <c r="G210" i="7"/>
  <c r="C223" i="7"/>
  <c r="D223" i="7"/>
  <c r="E223" i="7"/>
  <c r="F223" i="7"/>
  <c r="G223" i="7"/>
  <c r="C224" i="7"/>
  <c r="D224" i="7"/>
  <c r="E224" i="7"/>
  <c r="F224" i="7"/>
  <c r="G224" i="7"/>
  <c r="C225" i="7"/>
  <c r="D225" i="7"/>
  <c r="E225" i="7"/>
  <c r="F225" i="7"/>
  <c r="G225" i="7"/>
  <c r="C226" i="7"/>
  <c r="D226" i="7"/>
  <c r="E226" i="7"/>
  <c r="F226" i="7"/>
  <c r="G226" i="7"/>
  <c r="C227" i="7"/>
  <c r="D227" i="7"/>
  <c r="E227" i="7"/>
  <c r="F227" i="7"/>
  <c r="G227" i="7"/>
  <c r="C228" i="7"/>
  <c r="D228" i="7"/>
  <c r="E228" i="7"/>
  <c r="F228" i="7"/>
  <c r="G228" i="7"/>
  <c r="C229" i="7"/>
  <c r="D229" i="7"/>
  <c r="E229" i="7"/>
  <c r="F229" i="7"/>
  <c r="G229" i="7"/>
  <c r="C230" i="7"/>
  <c r="D230" i="7"/>
  <c r="E230" i="7"/>
  <c r="F230" i="7"/>
  <c r="G230" i="7"/>
  <c r="C231" i="7"/>
  <c r="D231" i="7"/>
  <c r="E231" i="7"/>
  <c r="F231" i="7"/>
  <c r="G231" i="7"/>
  <c r="C219" i="7"/>
  <c r="D219" i="7"/>
  <c r="E219" i="7"/>
  <c r="F219" i="7"/>
  <c r="G219" i="7"/>
  <c r="C220" i="7"/>
  <c r="D220" i="7"/>
  <c r="E220" i="7"/>
  <c r="F220" i="7"/>
  <c r="G220" i="7"/>
  <c r="C221" i="7"/>
  <c r="D221" i="7"/>
  <c r="E221" i="7"/>
  <c r="F221" i="7"/>
  <c r="G221" i="7"/>
  <c r="C222" i="7"/>
  <c r="D222" i="7"/>
  <c r="E222" i="7"/>
  <c r="F222" i="7"/>
  <c r="G222" i="7"/>
  <c r="C232" i="7"/>
  <c r="D232" i="7"/>
  <c r="E232" i="7"/>
  <c r="F232" i="7"/>
  <c r="G232" i="7"/>
  <c r="C233" i="7"/>
  <c r="D233" i="7"/>
  <c r="E233" i="7"/>
  <c r="F233" i="7"/>
  <c r="G233" i="7"/>
  <c r="C234" i="7"/>
  <c r="D234" i="7"/>
  <c r="E234" i="7"/>
  <c r="F234" i="7"/>
  <c r="G234" i="7"/>
  <c r="C235" i="7"/>
  <c r="D235" i="7"/>
  <c r="E235" i="7"/>
  <c r="F235" i="7"/>
  <c r="G235" i="7"/>
  <c r="C236" i="7"/>
  <c r="D236" i="7"/>
  <c r="E236" i="7"/>
  <c r="F236" i="7"/>
  <c r="G236" i="7"/>
  <c r="C237" i="7"/>
  <c r="D237" i="7"/>
  <c r="E237" i="7"/>
  <c r="F237" i="7"/>
  <c r="G237" i="7"/>
  <c r="C238" i="7"/>
  <c r="D238" i="7"/>
  <c r="E238" i="7"/>
  <c r="F238" i="7"/>
  <c r="G238" i="7"/>
  <c r="C239" i="7"/>
  <c r="D239" i="7"/>
  <c r="E239" i="7"/>
  <c r="F239" i="7"/>
  <c r="G239" i="7"/>
  <c r="C241" i="7"/>
  <c r="D241" i="7"/>
  <c r="E241" i="7"/>
  <c r="F241" i="7"/>
  <c r="G241" i="7"/>
  <c r="C242" i="7"/>
  <c r="D242" i="7"/>
  <c r="E242" i="7"/>
  <c r="F242" i="7"/>
  <c r="G242" i="7"/>
  <c r="C243" i="7"/>
  <c r="D243" i="7"/>
  <c r="E243" i="7"/>
  <c r="F243" i="7"/>
  <c r="G243" i="7"/>
  <c r="C149" i="7"/>
  <c r="D149" i="7"/>
  <c r="E149" i="7"/>
  <c r="F149" i="7"/>
  <c r="G149" i="7"/>
  <c r="C150" i="7"/>
  <c r="D150" i="7"/>
  <c r="E150" i="7"/>
  <c r="F150" i="7"/>
  <c r="G150" i="7"/>
  <c r="C151" i="7"/>
  <c r="D151" i="7"/>
  <c r="E151" i="7"/>
  <c r="F151" i="7"/>
  <c r="G151" i="7"/>
  <c r="C152" i="7"/>
  <c r="D152" i="7"/>
  <c r="E152" i="7"/>
  <c r="F152" i="7"/>
  <c r="G152" i="7"/>
  <c r="C153" i="7"/>
  <c r="D153" i="7"/>
  <c r="E153" i="7"/>
  <c r="F153" i="7"/>
  <c r="G153" i="7"/>
  <c r="C154" i="7"/>
  <c r="D154" i="7"/>
  <c r="E154" i="7"/>
  <c r="F154" i="7"/>
  <c r="G154" i="7"/>
  <c r="C55" i="7"/>
  <c r="D55" i="7"/>
  <c r="E55" i="7"/>
  <c r="F55" i="7"/>
  <c r="G55" i="7"/>
  <c r="C56" i="7"/>
  <c r="D56" i="7"/>
  <c r="E56" i="7"/>
  <c r="F56" i="7"/>
  <c r="G56" i="7"/>
  <c r="C20" i="7"/>
  <c r="D20" i="7"/>
  <c r="E20" i="7"/>
  <c r="F20" i="7"/>
  <c r="G20" i="7"/>
  <c r="C21" i="7"/>
  <c r="D21" i="7"/>
  <c r="E21" i="7"/>
  <c r="F21" i="7"/>
  <c r="G21" i="7"/>
  <c r="C22" i="7"/>
  <c r="D22" i="7"/>
  <c r="E22" i="7"/>
  <c r="F22" i="7"/>
  <c r="G22" i="7"/>
  <c r="C23" i="7"/>
  <c r="D23" i="7"/>
  <c r="E23" i="7"/>
  <c r="F23" i="7"/>
  <c r="G23" i="7"/>
  <c r="C24" i="7"/>
  <c r="D24" i="7"/>
  <c r="E24" i="7"/>
  <c r="F24" i="7"/>
  <c r="G24" i="7"/>
  <c r="C25" i="7"/>
  <c r="D25" i="7"/>
  <c r="E25" i="7"/>
  <c r="F25" i="7"/>
  <c r="G25"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C34" i="7"/>
  <c r="D34" i="7"/>
  <c r="E34" i="7"/>
  <c r="F34" i="7"/>
  <c r="G34" i="7"/>
  <c r="C35" i="7"/>
  <c r="D35" i="7"/>
  <c r="E35" i="7"/>
  <c r="F35" i="7"/>
  <c r="G35" i="7"/>
  <c r="C36" i="7"/>
  <c r="D36" i="7"/>
  <c r="E36" i="7"/>
  <c r="F36" i="7"/>
  <c r="G36" i="7"/>
  <c r="C37" i="7"/>
  <c r="D37" i="7"/>
  <c r="E37" i="7"/>
  <c r="F37" i="7"/>
  <c r="G37" i="7"/>
  <c r="C38" i="7"/>
  <c r="D38" i="7"/>
  <c r="E38" i="7"/>
  <c r="F38" i="7"/>
  <c r="G38" i="7"/>
  <c r="C16" i="7"/>
  <c r="D16" i="7"/>
  <c r="E16" i="7"/>
  <c r="F16" i="7"/>
  <c r="G16" i="7"/>
  <c r="C39" i="7"/>
  <c r="D39" i="7"/>
  <c r="E39" i="7"/>
  <c r="F39" i="7"/>
  <c r="G39" i="7"/>
  <c r="C40" i="7"/>
  <c r="D40" i="7"/>
  <c r="E40" i="7"/>
  <c r="F40" i="7"/>
  <c r="G40" i="7"/>
  <c r="C41" i="7"/>
  <c r="D41" i="7"/>
  <c r="E41" i="7"/>
  <c r="F41" i="7"/>
  <c r="G41" i="7"/>
  <c r="C42" i="7"/>
  <c r="D42" i="7"/>
  <c r="E42" i="7"/>
  <c r="F42" i="7"/>
  <c r="G42" i="7"/>
  <c r="C43" i="7"/>
  <c r="D43" i="7"/>
  <c r="E43" i="7"/>
  <c r="F43" i="7"/>
  <c r="G43" i="7"/>
  <c r="C44" i="7"/>
  <c r="D44" i="7"/>
  <c r="E44" i="7"/>
  <c r="F44" i="7"/>
  <c r="G44" i="7"/>
  <c r="C45" i="7"/>
  <c r="D45" i="7"/>
  <c r="E45" i="7"/>
  <c r="F45" i="7"/>
  <c r="G45" i="7"/>
  <c r="C46" i="7"/>
  <c r="D46" i="7"/>
  <c r="E46" i="7"/>
  <c r="F46" i="7"/>
  <c r="G46" i="7"/>
  <c r="C60" i="7"/>
  <c r="D60" i="7"/>
  <c r="E60" i="7"/>
  <c r="F60" i="7"/>
  <c r="G60" i="7"/>
  <c r="C61" i="7"/>
  <c r="D61" i="7"/>
  <c r="E61" i="7"/>
  <c r="F61" i="7"/>
  <c r="G61" i="7"/>
  <c r="C62" i="7"/>
  <c r="D62" i="7"/>
  <c r="E62" i="7"/>
  <c r="F62" i="7"/>
  <c r="G62" i="7"/>
  <c r="C63" i="7"/>
  <c r="D63" i="7"/>
  <c r="E63" i="7"/>
  <c r="F63" i="7"/>
  <c r="G63" i="7"/>
  <c r="C64" i="7"/>
  <c r="D64" i="7"/>
  <c r="E64" i="7"/>
  <c r="F64" i="7"/>
  <c r="G64" i="7"/>
  <c r="C65" i="7"/>
  <c r="D65" i="7"/>
  <c r="E65" i="7"/>
  <c r="F65" i="7"/>
  <c r="G65" i="7"/>
  <c r="C66" i="7"/>
  <c r="D66" i="7"/>
  <c r="E66" i="7"/>
  <c r="F66" i="7"/>
  <c r="G66" i="7"/>
  <c r="C59" i="7"/>
  <c r="D59" i="7"/>
  <c r="E59" i="7"/>
  <c r="F59" i="7"/>
  <c r="G59" i="7"/>
  <c r="C67" i="7"/>
  <c r="D67" i="7"/>
  <c r="E67" i="7"/>
  <c r="F67" i="7"/>
  <c r="G67" i="7"/>
  <c r="C68" i="7"/>
  <c r="D68" i="7"/>
  <c r="E68" i="7"/>
  <c r="F68" i="7"/>
  <c r="G68" i="7"/>
  <c r="C69" i="7"/>
  <c r="D69" i="7"/>
  <c r="E69" i="7"/>
  <c r="F69" i="7"/>
  <c r="G69" i="7"/>
  <c r="C70" i="7"/>
  <c r="D70" i="7"/>
  <c r="E70" i="7"/>
  <c r="F70" i="7"/>
  <c r="G70" i="7"/>
  <c r="C71" i="7"/>
  <c r="D71" i="7"/>
  <c r="E71" i="7"/>
  <c r="F71" i="7"/>
  <c r="G71" i="7"/>
  <c r="C85" i="7"/>
  <c r="D85" i="7"/>
  <c r="E85" i="7"/>
  <c r="F85" i="7"/>
  <c r="G85" i="7"/>
  <c r="C86" i="7"/>
  <c r="D86" i="7"/>
  <c r="E86" i="7"/>
  <c r="F86" i="7"/>
  <c r="G86" i="7"/>
  <c r="C87" i="7"/>
  <c r="D87" i="7"/>
  <c r="E87" i="7"/>
  <c r="F87" i="7"/>
  <c r="G87" i="7"/>
  <c r="C88" i="7"/>
  <c r="D88" i="7"/>
  <c r="E88" i="7"/>
  <c r="F88" i="7"/>
  <c r="G88" i="7"/>
  <c r="C89" i="7"/>
  <c r="D89" i="7"/>
  <c r="E89" i="7"/>
  <c r="F89" i="7"/>
  <c r="G89" i="7"/>
  <c r="C90" i="7"/>
  <c r="D90" i="7"/>
  <c r="E90" i="7"/>
  <c r="F90" i="7"/>
  <c r="G90" i="7"/>
  <c r="C92" i="7"/>
  <c r="D92" i="7"/>
  <c r="E92" i="7"/>
  <c r="F92" i="7"/>
  <c r="G92" i="7"/>
  <c r="C93" i="7"/>
  <c r="D93" i="7"/>
  <c r="E93" i="7"/>
  <c r="F93" i="7"/>
  <c r="G93" i="7"/>
  <c r="C94" i="7"/>
  <c r="D94" i="7"/>
  <c r="E94" i="7"/>
  <c r="F94" i="7"/>
  <c r="G94" i="7"/>
  <c r="C95" i="7"/>
  <c r="D95" i="7"/>
  <c r="E95" i="7"/>
  <c r="F95" i="7"/>
  <c r="G95" i="7"/>
  <c r="C96" i="7"/>
  <c r="D96" i="7"/>
  <c r="E96" i="7"/>
  <c r="F96" i="7"/>
  <c r="G96" i="7"/>
  <c r="C100" i="7"/>
  <c r="D100" i="7"/>
  <c r="E100" i="7"/>
  <c r="F100" i="7"/>
  <c r="G100" i="7"/>
  <c r="C102" i="7"/>
  <c r="D102" i="7"/>
  <c r="E102" i="7"/>
  <c r="F102" i="7"/>
  <c r="G102" i="7"/>
  <c r="C103" i="7"/>
  <c r="D103" i="7"/>
  <c r="E103" i="7"/>
  <c r="F103" i="7"/>
  <c r="G103" i="7"/>
  <c r="C104" i="7"/>
  <c r="D104" i="7"/>
  <c r="E104" i="7"/>
  <c r="F104" i="7"/>
  <c r="G104" i="7"/>
  <c r="C105" i="7"/>
  <c r="D105" i="7"/>
  <c r="E105" i="7"/>
  <c r="F105" i="7"/>
  <c r="G105" i="7"/>
  <c r="C106" i="7"/>
  <c r="D106" i="7"/>
  <c r="E106" i="7"/>
  <c r="F106" i="7"/>
  <c r="G106" i="7"/>
  <c r="C107" i="7"/>
  <c r="D107" i="7"/>
  <c r="E107" i="7"/>
  <c r="F107" i="7"/>
  <c r="G107" i="7"/>
  <c r="C108" i="7"/>
  <c r="D108" i="7"/>
  <c r="E108" i="7"/>
  <c r="F108" i="7"/>
  <c r="G108" i="7"/>
  <c r="C109" i="7"/>
  <c r="D109" i="7"/>
  <c r="E109" i="7"/>
  <c r="F109" i="7"/>
  <c r="G109" i="7"/>
  <c r="C110" i="7"/>
  <c r="D110" i="7"/>
  <c r="E110" i="7"/>
  <c r="F110" i="7"/>
  <c r="G110" i="7"/>
  <c r="C101" i="7"/>
  <c r="D101" i="7"/>
  <c r="E101" i="7"/>
  <c r="F101" i="7"/>
  <c r="G101" i="7"/>
  <c r="C111" i="7"/>
  <c r="D111" i="7"/>
  <c r="E111" i="7"/>
  <c r="F111" i="7"/>
  <c r="G111" i="7"/>
  <c r="C189" i="7"/>
  <c r="D189" i="7"/>
  <c r="E189" i="7"/>
  <c r="F189" i="7"/>
  <c r="G189" i="7"/>
  <c r="C190" i="7"/>
  <c r="D190" i="7"/>
  <c r="E190" i="7"/>
  <c r="F190" i="7"/>
  <c r="G190" i="7"/>
  <c r="C191" i="7"/>
  <c r="D191" i="7"/>
  <c r="E191" i="7"/>
  <c r="F191" i="7"/>
  <c r="G191" i="7"/>
  <c r="C192" i="7"/>
  <c r="D192" i="7"/>
  <c r="E192" i="7"/>
  <c r="F192" i="7"/>
  <c r="G192" i="7"/>
  <c r="C193" i="7"/>
  <c r="D193" i="7"/>
  <c r="E193" i="7"/>
  <c r="F193" i="7"/>
  <c r="G193" i="7"/>
  <c r="C195" i="7"/>
  <c r="D195" i="7"/>
  <c r="E195" i="7"/>
  <c r="F195" i="7"/>
  <c r="G195" i="7"/>
  <c r="C196" i="7"/>
  <c r="D196" i="7"/>
  <c r="E196" i="7"/>
  <c r="F196" i="7"/>
  <c r="G196" i="7"/>
  <c r="C197" i="7"/>
  <c r="D197" i="7"/>
  <c r="E197" i="7"/>
  <c r="F197" i="7"/>
  <c r="G197" i="7"/>
  <c r="C198" i="7"/>
  <c r="D198" i="7"/>
  <c r="E198" i="7"/>
  <c r="F198" i="7"/>
  <c r="G198" i="7"/>
  <c r="C199" i="7"/>
  <c r="D199" i="7"/>
  <c r="E199" i="7"/>
  <c r="F199" i="7"/>
  <c r="G199" i="7"/>
  <c r="C200" i="7"/>
  <c r="D200" i="7"/>
  <c r="E200" i="7"/>
  <c r="F200" i="7"/>
  <c r="G200" i="7"/>
  <c r="C201" i="7"/>
  <c r="D201" i="7"/>
  <c r="E201" i="7"/>
  <c r="F201" i="7"/>
  <c r="G201" i="7"/>
  <c r="C165" i="7"/>
  <c r="D165" i="7"/>
  <c r="E165" i="7"/>
  <c r="F165" i="7"/>
  <c r="G165" i="7"/>
  <c r="C164" i="7"/>
  <c r="D164" i="7"/>
  <c r="E164" i="7"/>
  <c r="F164" i="7"/>
  <c r="G164" i="7"/>
  <c r="C166" i="7"/>
  <c r="D166" i="7"/>
  <c r="E166" i="7"/>
  <c r="F166" i="7"/>
  <c r="G166" i="7"/>
  <c r="C167" i="7"/>
  <c r="D167" i="7"/>
  <c r="E167" i="7"/>
  <c r="F167" i="7"/>
  <c r="G167" i="7"/>
  <c r="C168" i="7"/>
  <c r="D168" i="7"/>
  <c r="E168" i="7"/>
  <c r="F168" i="7"/>
  <c r="G168" i="7"/>
  <c r="C156" i="7"/>
  <c r="D156" i="7"/>
  <c r="E156" i="7"/>
  <c r="F156" i="7"/>
  <c r="G156" i="7"/>
  <c r="C157" i="7"/>
  <c r="D157" i="7"/>
  <c r="E157" i="7"/>
  <c r="F157" i="7"/>
  <c r="G157" i="7"/>
  <c r="C158" i="7"/>
  <c r="D158" i="7"/>
  <c r="E158" i="7"/>
  <c r="F158" i="7"/>
  <c r="G158" i="7"/>
  <c r="C159" i="7"/>
  <c r="D159" i="7"/>
  <c r="E159" i="7"/>
  <c r="F159" i="7"/>
  <c r="G159" i="7"/>
  <c r="C160" i="7"/>
  <c r="D160" i="7"/>
  <c r="E160" i="7"/>
  <c r="F160" i="7"/>
  <c r="G160" i="7"/>
  <c r="C161" i="7"/>
  <c r="D161" i="7"/>
  <c r="E161" i="7"/>
  <c r="F161" i="7"/>
  <c r="G161" i="7"/>
  <c r="C162" i="7"/>
  <c r="D162" i="7"/>
  <c r="E162" i="7"/>
  <c r="F162" i="7"/>
  <c r="G162" i="7"/>
  <c r="C163" i="7"/>
  <c r="D163" i="7"/>
  <c r="E163" i="7"/>
  <c r="F163" i="7"/>
  <c r="G163" i="7"/>
  <c r="C177" i="7"/>
  <c r="D177" i="7"/>
  <c r="E177" i="7"/>
  <c r="F177" i="7"/>
  <c r="G177" i="7"/>
  <c r="C178" i="7"/>
  <c r="D178" i="7"/>
  <c r="E178" i="7"/>
  <c r="F178" i="7"/>
  <c r="G178" i="7"/>
  <c r="C179" i="7"/>
  <c r="D179" i="7"/>
  <c r="E179" i="7"/>
  <c r="F179" i="7"/>
  <c r="G179" i="7"/>
  <c r="C180" i="7"/>
  <c r="D180" i="7"/>
  <c r="E180" i="7"/>
  <c r="F180" i="7"/>
  <c r="G180" i="7"/>
  <c r="C181" i="7"/>
  <c r="D181" i="7"/>
  <c r="E181" i="7"/>
  <c r="F181" i="7"/>
  <c r="G181" i="7"/>
  <c r="C182" i="7"/>
  <c r="D182" i="7"/>
  <c r="E182" i="7"/>
  <c r="F182" i="7"/>
  <c r="G182" i="7"/>
  <c r="C183" i="7"/>
  <c r="D183" i="7"/>
  <c r="E183" i="7"/>
  <c r="F183" i="7"/>
  <c r="G183" i="7"/>
  <c r="C184" i="7"/>
  <c r="D184" i="7"/>
  <c r="E184" i="7"/>
  <c r="F184" i="7"/>
  <c r="G184" i="7"/>
  <c r="C185" i="7"/>
  <c r="D185" i="7"/>
  <c r="E185" i="7"/>
  <c r="F185" i="7"/>
  <c r="G185" i="7"/>
  <c r="C211" i="7"/>
  <c r="D211" i="7"/>
  <c r="E211" i="7"/>
  <c r="F211" i="7"/>
  <c r="G211" i="7"/>
  <c r="C212" i="7"/>
  <c r="D212" i="7"/>
  <c r="E212" i="7"/>
  <c r="F212" i="7"/>
  <c r="G212" i="7"/>
  <c r="C213" i="7"/>
  <c r="D213" i="7"/>
  <c r="E213" i="7"/>
  <c r="F213" i="7"/>
  <c r="G213" i="7"/>
  <c r="C245" i="7"/>
  <c r="D245" i="7"/>
  <c r="E245" i="7"/>
  <c r="F245" i="7"/>
  <c r="G245" i="7"/>
  <c r="C246" i="7"/>
  <c r="D246" i="7"/>
  <c r="E246" i="7"/>
  <c r="F246" i="7"/>
  <c r="G246" i="7"/>
  <c r="C247" i="7"/>
  <c r="D247" i="7"/>
  <c r="E247" i="7"/>
  <c r="F247" i="7"/>
  <c r="G247" i="7"/>
  <c r="C248" i="7"/>
  <c r="D248" i="7"/>
  <c r="E248" i="7"/>
  <c r="F248" i="7"/>
  <c r="G248" i="7"/>
  <c r="C244" i="7"/>
  <c r="D244" i="7"/>
  <c r="E244" i="7"/>
  <c r="F244" i="7"/>
  <c r="G244" i="7"/>
  <c r="C249" i="7"/>
  <c r="D249" i="7"/>
  <c r="E249" i="7"/>
  <c r="F249" i="7"/>
  <c r="G249" i="7"/>
  <c r="C250" i="7"/>
  <c r="D250" i="7"/>
  <c r="E250" i="7"/>
  <c r="F250" i="7"/>
  <c r="G250" i="7"/>
  <c r="C251" i="7"/>
  <c r="D251" i="7"/>
  <c r="E251" i="7"/>
  <c r="F251" i="7"/>
  <c r="G251" i="7"/>
  <c r="C252" i="7"/>
  <c r="D252" i="7"/>
  <c r="E252" i="7"/>
  <c r="F252" i="7"/>
  <c r="G252" i="7"/>
  <c r="C253" i="7"/>
  <c r="D253" i="7"/>
  <c r="E253" i="7"/>
  <c r="F253" i="7"/>
  <c r="G253" i="7"/>
  <c r="C254" i="7"/>
  <c r="D254" i="7"/>
  <c r="E254" i="7"/>
  <c r="F254" i="7"/>
  <c r="G254" i="7"/>
  <c r="C255" i="7"/>
  <c r="D255" i="7"/>
  <c r="E255" i="7"/>
  <c r="F255" i="7"/>
  <c r="G255" i="7"/>
  <c r="C256" i="7"/>
  <c r="D256" i="7"/>
  <c r="E256" i="7"/>
  <c r="F256" i="7"/>
  <c r="G256" i="7"/>
  <c r="C257" i="7"/>
  <c r="D257" i="7"/>
  <c r="E257" i="7"/>
  <c r="F257" i="7"/>
  <c r="G257" i="7"/>
  <c r="C258" i="7"/>
  <c r="D258" i="7"/>
  <c r="E258" i="7"/>
  <c r="F258" i="7"/>
  <c r="G258" i="7"/>
  <c r="C260" i="7"/>
  <c r="D260" i="7"/>
  <c r="E260" i="7"/>
  <c r="F260" i="7"/>
  <c r="G260" i="7"/>
  <c r="C261" i="7"/>
  <c r="D261" i="7"/>
  <c r="E261" i="7"/>
  <c r="F261" i="7"/>
  <c r="G261" i="7"/>
  <c r="C262" i="7"/>
  <c r="D262" i="7"/>
  <c r="E262" i="7"/>
  <c r="F262" i="7"/>
  <c r="G262" i="7"/>
  <c r="C263" i="7"/>
  <c r="D263" i="7"/>
  <c r="E263" i="7"/>
  <c r="F263" i="7"/>
  <c r="G263" i="7"/>
  <c r="C264" i="7"/>
  <c r="D264" i="7"/>
  <c r="E264" i="7"/>
  <c r="F264" i="7"/>
  <c r="G264" i="7"/>
  <c r="C265" i="7"/>
  <c r="D265" i="7"/>
  <c r="E265" i="7"/>
  <c r="F265" i="7"/>
  <c r="G265" i="7"/>
  <c r="C266" i="7"/>
  <c r="D266" i="7"/>
  <c r="E266" i="7"/>
  <c r="F266" i="7"/>
  <c r="G266" i="7"/>
  <c r="C269" i="7"/>
  <c r="D269" i="7"/>
  <c r="E269" i="7"/>
  <c r="F269" i="7"/>
  <c r="G269" i="7"/>
  <c r="C155" i="7"/>
  <c r="D155" i="7"/>
  <c r="E155" i="7"/>
  <c r="F155" i="7"/>
  <c r="G155" i="7"/>
  <c r="I36" i="6"/>
  <c r="J36" i="6"/>
  <c r="K36" i="6"/>
  <c r="I37" i="6"/>
  <c r="J37" i="6"/>
  <c r="K37" i="6"/>
  <c r="I38" i="6"/>
  <c r="J38" i="6"/>
  <c r="K38" i="6"/>
  <c r="I39" i="6"/>
  <c r="J39" i="6"/>
  <c r="K39" i="6"/>
  <c r="I40" i="6"/>
  <c r="J40" i="6"/>
  <c r="K40" i="6"/>
  <c r="I41" i="6"/>
  <c r="J41" i="6"/>
  <c r="K41" i="6"/>
  <c r="I42" i="6"/>
  <c r="J42" i="6"/>
  <c r="K42" i="6"/>
  <c r="I46" i="6"/>
  <c r="J46" i="6"/>
  <c r="K46" i="6"/>
  <c r="I47" i="6"/>
  <c r="J47" i="6"/>
  <c r="K47" i="6"/>
  <c r="I54" i="6"/>
  <c r="J54" i="6"/>
  <c r="K54" i="6"/>
  <c r="I60" i="6"/>
  <c r="J60" i="6"/>
  <c r="K60" i="6"/>
  <c r="I61" i="6"/>
  <c r="J61" i="6"/>
  <c r="K61" i="6"/>
  <c r="I62" i="6"/>
  <c r="J62" i="6"/>
  <c r="K62" i="6"/>
  <c r="I63" i="6"/>
  <c r="J63" i="6"/>
  <c r="K63" i="6"/>
  <c r="I64" i="6"/>
  <c r="J64" i="6"/>
  <c r="K64" i="6"/>
  <c r="I65" i="6"/>
  <c r="J65" i="6"/>
  <c r="K65" i="6"/>
  <c r="I66" i="6"/>
  <c r="J66" i="6"/>
  <c r="K66" i="6"/>
  <c r="I72" i="6"/>
  <c r="J72" i="6"/>
  <c r="K72" i="6"/>
  <c r="I73" i="6"/>
  <c r="J73" i="6"/>
  <c r="K73" i="6"/>
  <c r="I74" i="6"/>
  <c r="J74" i="6"/>
  <c r="K74" i="6"/>
  <c r="I75" i="6"/>
  <c r="J75" i="6"/>
  <c r="K75" i="6"/>
  <c r="I76" i="6"/>
  <c r="J76" i="6"/>
  <c r="K76" i="6"/>
  <c r="I77" i="6"/>
  <c r="J77" i="6"/>
  <c r="K77" i="6"/>
  <c r="I79" i="6"/>
  <c r="J79" i="6"/>
  <c r="K79" i="6"/>
  <c r="I80" i="6"/>
  <c r="J80" i="6"/>
  <c r="K80" i="6"/>
  <c r="I81" i="6"/>
  <c r="J81" i="6"/>
  <c r="K81" i="6"/>
  <c r="I82" i="6"/>
  <c r="J82" i="6"/>
  <c r="K82" i="6"/>
  <c r="I83" i="6"/>
  <c r="J83" i="6"/>
  <c r="K83" i="6"/>
  <c r="I84" i="6"/>
  <c r="J84" i="6"/>
  <c r="K84" i="6"/>
  <c r="I89" i="6"/>
  <c r="J89" i="6"/>
  <c r="K89" i="6"/>
  <c r="I90" i="6"/>
  <c r="J90" i="6"/>
  <c r="K90" i="6"/>
  <c r="I91" i="6"/>
  <c r="J91" i="6"/>
  <c r="K91" i="6"/>
  <c r="I92" i="6"/>
  <c r="J92" i="6"/>
  <c r="K92" i="6"/>
  <c r="I93" i="6"/>
  <c r="J93" i="6"/>
  <c r="K93" i="6"/>
  <c r="I94" i="6"/>
  <c r="J94" i="6"/>
  <c r="K94" i="6"/>
  <c r="I95" i="6"/>
  <c r="J95" i="6"/>
  <c r="K95" i="6"/>
  <c r="I96" i="6"/>
  <c r="J96" i="6"/>
  <c r="K96" i="6"/>
  <c r="I97" i="6"/>
  <c r="J97" i="6"/>
  <c r="K97" i="6"/>
  <c r="I105" i="6"/>
  <c r="J105" i="6"/>
  <c r="K105" i="6"/>
  <c r="I106" i="6"/>
  <c r="J106" i="6"/>
  <c r="K106" i="6"/>
  <c r="I107" i="6"/>
  <c r="J107" i="6"/>
  <c r="K107" i="6"/>
  <c r="I108" i="6"/>
  <c r="J108" i="6"/>
  <c r="K108" i="6"/>
  <c r="I109" i="6"/>
  <c r="J109" i="6"/>
  <c r="K109" i="6"/>
  <c r="I110" i="6"/>
  <c r="J110" i="6"/>
  <c r="K110" i="6"/>
  <c r="I111" i="6"/>
  <c r="J111" i="6"/>
  <c r="K111" i="6"/>
  <c r="I4" i="6"/>
  <c r="J4" i="6"/>
  <c r="K4" i="6"/>
  <c r="I5" i="6"/>
  <c r="J5" i="6"/>
  <c r="K5" i="6"/>
  <c r="I6" i="6"/>
  <c r="J6" i="6"/>
  <c r="K6" i="6"/>
  <c r="I7" i="6"/>
  <c r="J7" i="6"/>
  <c r="K7" i="6"/>
  <c r="I8" i="6"/>
  <c r="J8" i="6"/>
  <c r="K8" i="6"/>
  <c r="I9" i="6"/>
  <c r="J9" i="6"/>
  <c r="K9" i="6"/>
  <c r="I113" i="6"/>
  <c r="J113" i="6"/>
  <c r="K113" i="6"/>
  <c r="I114" i="6"/>
  <c r="J114" i="6"/>
  <c r="K114" i="6"/>
  <c r="I119" i="6"/>
  <c r="J119" i="6"/>
  <c r="K119" i="6"/>
  <c r="I120" i="6"/>
  <c r="J120" i="6"/>
  <c r="K120" i="6"/>
  <c r="I121" i="6"/>
  <c r="J121" i="6"/>
  <c r="K121" i="6"/>
  <c r="I123" i="6"/>
  <c r="J123" i="6"/>
  <c r="K123" i="6"/>
  <c r="I125" i="6"/>
  <c r="J125" i="6"/>
  <c r="K125" i="6"/>
  <c r="I126" i="6"/>
  <c r="J126" i="6"/>
  <c r="K126" i="6"/>
  <c r="I115" i="6"/>
  <c r="J115" i="6"/>
  <c r="K115" i="6"/>
  <c r="I116" i="6"/>
  <c r="J116" i="6"/>
  <c r="K116" i="6"/>
  <c r="I117" i="6"/>
  <c r="J117" i="6"/>
  <c r="K117" i="6"/>
  <c r="I128" i="6"/>
  <c r="J128" i="6"/>
  <c r="K128" i="6"/>
  <c r="I129" i="6"/>
  <c r="J129" i="6"/>
  <c r="K129" i="6"/>
  <c r="I130" i="6"/>
  <c r="J130" i="6"/>
  <c r="K130" i="6"/>
  <c r="I134" i="6"/>
  <c r="J134" i="6"/>
  <c r="K134" i="6"/>
  <c r="I57" i="6"/>
  <c r="J57" i="6"/>
  <c r="K57" i="6"/>
  <c r="I58" i="6"/>
  <c r="J58" i="6"/>
  <c r="K58" i="6"/>
  <c r="I59" i="6"/>
  <c r="J59" i="6"/>
  <c r="K59" i="6"/>
  <c r="I136" i="6"/>
  <c r="J136" i="6"/>
  <c r="K136" i="6"/>
  <c r="I137" i="6"/>
  <c r="J137" i="6"/>
  <c r="K137" i="6"/>
  <c r="I138" i="6"/>
  <c r="J138" i="6"/>
  <c r="K138" i="6"/>
  <c r="I139" i="6"/>
  <c r="J139" i="6"/>
  <c r="K139" i="6"/>
  <c r="I140" i="6"/>
  <c r="J140" i="6"/>
  <c r="K140" i="6"/>
  <c r="I141" i="6"/>
  <c r="J141" i="6"/>
  <c r="K141" i="6"/>
  <c r="I142" i="6"/>
  <c r="J142" i="6"/>
  <c r="K142" i="6"/>
  <c r="I143" i="6"/>
  <c r="J143" i="6"/>
  <c r="K143" i="6"/>
  <c r="I144" i="6"/>
  <c r="J144" i="6"/>
  <c r="K144" i="6"/>
  <c r="I145" i="6"/>
  <c r="J145" i="6"/>
  <c r="K145" i="6"/>
  <c r="I146" i="6"/>
  <c r="J146" i="6"/>
  <c r="K146" i="6"/>
  <c r="I147" i="6"/>
  <c r="J147" i="6"/>
  <c r="K147" i="6"/>
  <c r="I68" i="6"/>
  <c r="J68" i="6"/>
  <c r="K68" i="6"/>
  <c r="C18" i="6"/>
  <c r="D18" i="6"/>
  <c r="E18" i="6"/>
  <c r="F18" i="6"/>
  <c r="G18" i="6"/>
  <c r="C19" i="6"/>
  <c r="D19" i="6"/>
  <c r="E19" i="6"/>
  <c r="F19" i="6"/>
  <c r="G19" i="6"/>
  <c r="C23" i="6"/>
  <c r="D23" i="6"/>
  <c r="E23" i="6"/>
  <c r="F23" i="6"/>
  <c r="G23" i="6"/>
  <c r="C34" i="6"/>
  <c r="D34" i="6"/>
  <c r="E34" i="6"/>
  <c r="F34" i="6"/>
  <c r="G34" i="6"/>
  <c r="C26" i="6"/>
  <c r="D26" i="6"/>
  <c r="E26" i="6"/>
  <c r="F26" i="6"/>
  <c r="G26" i="6"/>
  <c r="C27" i="6"/>
  <c r="D27" i="6"/>
  <c r="E27" i="6"/>
  <c r="F27" i="6"/>
  <c r="G27" i="6"/>
  <c r="C28" i="6"/>
  <c r="D28" i="6"/>
  <c r="E28" i="6"/>
  <c r="F28" i="6"/>
  <c r="G28" i="6"/>
  <c r="C32" i="6"/>
  <c r="D32" i="6"/>
  <c r="E32" i="6"/>
  <c r="F32" i="6"/>
  <c r="G32" i="6"/>
  <c r="C33" i="6"/>
  <c r="D33" i="6"/>
  <c r="E33" i="6"/>
  <c r="F33" i="6"/>
  <c r="G33" i="6"/>
  <c r="C35" i="6"/>
  <c r="D35" i="6"/>
  <c r="E35" i="6"/>
  <c r="F35" i="6"/>
  <c r="G35" i="6"/>
  <c r="C36" i="6"/>
  <c r="D36" i="6"/>
  <c r="E36" i="6"/>
  <c r="F36" i="6"/>
  <c r="G36" i="6"/>
  <c r="C37" i="6"/>
  <c r="D37" i="6"/>
  <c r="E37" i="6"/>
  <c r="F37" i="6"/>
  <c r="G37" i="6"/>
  <c r="C38" i="6"/>
  <c r="D38" i="6"/>
  <c r="E38" i="6"/>
  <c r="F38" i="6"/>
  <c r="G38" i="6"/>
  <c r="C39" i="6"/>
  <c r="D39" i="6"/>
  <c r="E39" i="6"/>
  <c r="F39" i="6"/>
  <c r="G39" i="6"/>
  <c r="C40" i="6"/>
  <c r="D40" i="6"/>
  <c r="E40" i="6"/>
  <c r="F40" i="6"/>
  <c r="G40" i="6"/>
  <c r="C41" i="6"/>
  <c r="D41" i="6"/>
  <c r="E41" i="6"/>
  <c r="F41" i="6"/>
  <c r="G41" i="6"/>
  <c r="C42" i="6"/>
  <c r="D42" i="6"/>
  <c r="E42" i="6"/>
  <c r="F42" i="6"/>
  <c r="G42" i="6"/>
  <c r="C46" i="6"/>
  <c r="D46" i="6"/>
  <c r="E46" i="6"/>
  <c r="F46" i="6"/>
  <c r="G46" i="6"/>
  <c r="C47" i="6"/>
  <c r="D47" i="6"/>
  <c r="E47" i="6"/>
  <c r="F47" i="6"/>
  <c r="G47" i="6"/>
  <c r="C54" i="6"/>
  <c r="D54" i="6"/>
  <c r="E54" i="6"/>
  <c r="F54" i="6"/>
  <c r="G54" i="6"/>
  <c r="C60" i="6"/>
  <c r="D60" i="6"/>
  <c r="E60" i="6"/>
  <c r="F60" i="6"/>
  <c r="G60" i="6"/>
  <c r="C61" i="6"/>
  <c r="D61" i="6"/>
  <c r="E61" i="6"/>
  <c r="F61" i="6"/>
  <c r="G61" i="6"/>
  <c r="C62" i="6"/>
  <c r="D62" i="6"/>
  <c r="E62" i="6"/>
  <c r="F62" i="6"/>
  <c r="G62" i="6"/>
  <c r="C63" i="6"/>
  <c r="D63" i="6"/>
  <c r="E63" i="6"/>
  <c r="F63" i="6"/>
  <c r="G63" i="6"/>
  <c r="C64" i="6"/>
  <c r="D64" i="6"/>
  <c r="E64" i="6"/>
  <c r="F64" i="6"/>
  <c r="G64" i="6"/>
  <c r="C65" i="6"/>
  <c r="D65" i="6"/>
  <c r="E65" i="6"/>
  <c r="F65" i="6"/>
  <c r="G65" i="6"/>
  <c r="C66" i="6"/>
  <c r="D66" i="6"/>
  <c r="E66" i="6"/>
  <c r="F66" i="6"/>
  <c r="G66" i="6"/>
  <c r="C72" i="6"/>
  <c r="D72" i="6"/>
  <c r="E72" i="6"/>
  <c r="F72" i="6"/>
  <c r="G72" i="6"/>
  <c r="C73" i="6"/>
  <c r="D73" i="6"/>
  <c r="E73" i="6"/>
  <c r="F73" i="6"/>
  <c r="G73" i="6"/>
  <c r="C74" i="6"/>
  <c r="D74" i="6"/>
  <c r="E74" i="6"/>
  <c r="F74" i="6"/>
  <c r="G74" i="6"/>
  <c r="C75" i="6"/>
  <c r="D75" i="6"/>
  <c r="E75" i="6"/>
  <c r="F75" i="6"/>
  <c r="G75" i="6"/>
  <c r="C76" i="6"/>
  <c r="D76" i="6"/>
  <c r="E76" i="6"/>
  <c r="F76" i="6"/>
  <c r="G76" i="6"/>
  <c r="C77" i="6"/>
  <c r="D77" i="6"/>
  <c r="E77" i="6"/>
  <c r="F77" i="6"/>
  <c r="G77" i="6"/>
  <c r="C78" i="6"/>
  <c r="D78" i="6"/>
  <c r="E78" i="6"/>
  <c r="F78" i="6"/>
  <c r="G78" i="6"/>
  <c r="C79" i="6"/>
  <c r="D79" i="6"/>
  <c r="E79" i="6"/>
  <c r="F79" i="6"/>
  <c r="G79" i="6"/>
  <c r="C80" i="6"/>
  <c r="D80" i="6"/>
  <c r="E80" i="6"/>
  <c r="F80" i="6"/>
  <c r="G80" i="6"/>
  <c r="C81" i="6"/>
  <c r="D81" i="6"/>
  <c r="E81" i="6"/>
  <c r="F81" i="6"/>
  <c r="G81" i="6"/>
  <c r="C82" i="6"/>
  <c r="D82" i="6"/>
  <c r="E82" i="6"/>
  <c r="F82" i="6"/>
  <c r="G82" i="6"/>
  <c r="C83" i="6"/>
  <c r="D83" i="6"/>
  <c r="E83" i="6"/>
  <c r="F83" i="6"/>
  <c r="G83" i="6"/>
  <c r="C84" i="6"/>
  <c r="D84" i="6"/>
  <c r="E84" i="6"/>
  <c r="F84" i="6"/>
  <c r="G84" i="6"/>
  <c r="C89" i="6"/>
  <c r="D89" i="6"/>
  <c r="E89" i="6"/>
  <c r="F89" i="6"/>
  <c r="G89" i="6"/>
  <c r="C90" i="6"/>
  <c r="D90" i="6"/>
  <c r="E90" i="6"/>
  <c r="F90" i="6"/>
  <c r="G90" i="6"/>
  <c r="C91" i="6"/>
  <c r="D91" i="6"/>
  <c r="E91" i="6"/>
  <c r="F91" i="6"/>
  <c r="G91" i="6"/>
  <c r="C92" i="6"/>
  <c r="D92" i="6"/>
  <c r="E92" i="6"/>
  <c r="F92" i="6"/>
  <c r="G92" i="6"/>
  <c r="C93" i="6"/>
  <c r="D93" i="6"/>
  <c r="E93" i="6"/>
  <c r="F93" i="6"/>
  <c r="G93" i="6"/>
  <c r="C94" i="6"/>
  <c r="D94" i="6"/>
  <c r="E94" i="6"/>
  <c r="F94" i="6"/>
  <c r="G94" i="6"/>
  <c r="C95" i="6"/>
  <c r="D95" i="6"/>
  <c r="E95" i="6"/>
  <c r="F95" i="6"/>
  <c r="G95" i="6"/>
  <c r="C96" i="6"/>
  <c r="D96" i="6"/>
  <c r="E96" i="6"/>
  <c r="F96" i="6"/>
  <c r="G96" i="6"/>
  <c r="C97" i="6"/>
  <c r="D97" i="6"/>
  <c r="E97" i="6"/>
  <c r="F97" i="6"/>
  <c r="G97" i="6"/>
  <c r="C105" i="6"/>
  <c r="D105" i="6"/>
  <c r="E105" i="6"/>
  <c r="F105" i="6"/>
  <c r="G105" i="6"/>
  <c r="C106" i="6"/>
  <c r="D106" i="6"/>
  <c r="E106" i="6"/>
  <c r="F106" i="6"/>
  <c r="G106" i="6"/>
  <c r="C107" i="6"/>
  <c r="D107" i="6"/>
  <c r="E107" i="6"/>
  <c r="F107" i="6"/>
  <c r="G107" i="6"/>
  <c r="C108" i="6"/>
  <c r="D108" i="6"/>
  <c r="E108" i="6"/>
  <c r="F108" i="6"/>
  <c r="G108" i="6"/>
  <c r="C109" i="6"/>
  <c r="D109" i="6"/>
  <c r="E109" i="6"/>
  <c r="F109" i="6"/>
  <c r="G109" i="6"/>
  <c r="C110" i="6"/>
  <c r="D110" i="6"/>
  <c r="E110" i="6"/>
  <c r="F110" i="6"/>
  <c r="G110" i="6"/>
  <c r="C111" i="6"/>
  <c r="D111" i="6"/>
  <c r="E111" i="6"/>
  <c r="F111" i="6"/>
  <c r="G111" i="6"/>
  <c r="C4" i="6"/>
  <c r="D4" i="6"/>
  <c r="E4" i="6"/>
  <c r="F4" i="6"/>
  <c r="G4" i="6"/>
  <c r="C5" i="6"/>
  <c r="D5" i="6"/>
  <c r="E5" i="6"/>
  <c r="F5" i="6"/>
  <c r="G5" i="6"/>
  <c r="C6" i="6"/>
  <c r="D6" i="6"/>
  <c r="E6" i="6"/>
  <c r="F6" i="6"/>
  <c r="G6" i="6"/>
  <c r="C7" i="6"/>
  <c r="D7" i="6"/>
  <c r="E7" i="6"/>
  <c r="F7" i="6"/>
  <c r="G7" i="6"/>
  <c r="C8" i="6"/>
  <c r="D8" i="6"/>
  <c r="E8" i="6"/>
  <c r="F8" i="6"/>
  <c r="G8" i="6"/>
  <c r="C9" i="6"/>
  <c r="D9" i="6"/>
  <c r="E9" i="6"/>
  <c r="F9" i="6"/>
  <c r="G9" i="6"/>
  <c r="C113" i="6"/>
  <c r="D113" i="6"/>
  <c r="E113" i="6"/>
  <c r="F113" i="6"/>
  <c r="G113" i="6"/>
  <c r="C114" i="6"/>
  <c r="D114" i="6"/>
  <c r="E114" i="6"/>
  <c r="F114" i="6"/>
  <c r="G114" i="6"/>
  <c r="C119" i="6"/>
  <c r="D119" i="6"/>
  <c r="E119" i="6"/>
  <c r="F119" i="6"/>
  <c r="G119" i="6"/>
  <c r="C120" i="6"/>
  <c r="D120" i="6"/>
  <c r="E120" i="6"/>
  <c r="F120" i="6"/>
  <c r="G120" i="6"/>
  <c r="C121" i="6"/>
  <c r="D121" i="6"/>
  <c r="E121" i="6"/>
  <c r="F121" i="6"/>
  <c r="G121" i="6"/>
  <c r="C123" i="6"/>
  <c r="D123" i="6"/>
  <c r="E123" i="6"/>
  <c r="F123" i="6"/>
  <c r="G123" i="6"/>
  <c r="C125" i="6"/>
  <c r="D125" i="6"/>
  <c r="E125" i="6"/>
  <c r="F125" i="6"/>
  <c r="G125" i="6"/>
  <c r="C126" i="6"/>
  <c r="D126" i="6"/>
  <c r="E126" i="6"/>
  <c r="F126" i="6"/>
  <c r="G126" i="6"/>
  <c r="C115" i="6"/>
  <c r="D115" i="6"/>
  <c r="E115" i="6"/>
  <c r="F115" i="6"/>
  <c r="G115" i="6"/>
  <c r="C116" i="6"/>
  <c r="D116" i="6"/>
  <c r="E116" i="6"/>
  <c r="F116" i="6"/>
  <c r="G116" i="6"/>
  <c r="C117" i="6"/>
  <c r="D117" i="6"/>
  <c r="E117" i="6"/>
  <c r="F117" i="6"/>
  <c r="G117" i="6"/>
  <c r="C128" i="6"/>
  <c r="D128" i="6"/>
  <c r="E128" i="6"/>
  <c r="F128" i="6"/>
  <c r="G128" i="6"/>
  <c r="C129" i="6"/>
  <c r="D129" i="6"/>
  <c r="E129" i="6"/>
  <c r="F129" i="6"/>
  <c r="G129" i="6"/>
  <c r="C130" i="6"/>
  <c r="D130" i="6"/>
  <c r="E130" i="6"/>
  <c r="F130" i="6"/>
  <c r="G130" i="6"/>
  <c r="C134" i="6"/>
  <c r="D134" i="6"/>
  <c r="E134" i="6"/>
  <c r="F134" i="6"/>
  <c r="G134" i="6"/>
  <c r="C57" i="6"/>
  <c r="D57" i="6"/>
  <c r="E57" i="6"/>
  <c r="F57" i="6"/>
  <c r="G57" i="6"/>
  <c r="C58" i="6"/>
  <c r="D58" i="6"/>
  <c r="E58" i="6"/>
  <c r="F58" i="6"/>
  <c r="G58" i="6"/>
  <c r="C59" i="6"/>
  <c r="D59" i="6"/>
  <c r="E59" i="6"/>
  <c r="F59" i="6"/>
  <c r="G59" i="6"/>
  <c r="C136" i="6"/>
  <c r="D136" i="6"/>
  <c r="E136" i="6"/>
  <c r="F136" i="6"/>
  <c r="G136" i="6"/>
  <c r="C137" i="6"/>
  <c r="D137" i="6"/>
  <c r="E137" i="6"/>
  <c r="F137" i="6"/>
  <c r="G137" i="6"/>
  <c r="C138" i="6"/>
  <c r="D138" i="6"/>
  <c r="E138" i="6"/>
  <c r="F138" i="6"/>
  <c r="G138" i="6"/>
  <c r="C139" i="6"/>
  <c r="D139" i="6"/>
  <c r="E139" i="6"/>
  <c r="F139" i="6"/>
  <c r="G139" i="6"/>
  <c r="C140" i="6"/>
  <c r="D140" i="6"/>
  <c r="E140" i="6"/>
  <c r="F140" i="6"/>
  <c r="G140" i="6"/>
  <c r="C141" i="6"/>
  <c r="D141" i="6"/>
  <c r="E141" i="6"/>
  <c r="F141" i="6"/>
  <c r="G141" i="6"/>
  <c r="C142" i="6"/>
  <c r="D142" i="6"/>
  <c r="E142" i="6"/>
  <c r="F142" i="6"/>
  <c r="G142" i="6"/>
  <c r="C143" i="6"/>
  <c r="D143" i="6"/>
  <c r="E143" i="6"/>
  <c r="F143" i="6"/>
  <c r="G143" i="6"/>
  <c r="C144" i="6"/>
  <c r="D144" i="6"/>
  <c r="E144" i="6"/>
  <c r="F144" i="6"/>
  <c r="G144" i="6"/>
  <c r="C145" i="6"/>
  <c r="D145" i="6"/>
  <c r="E145" i="6"/>
  <c r="F145" i="6"/>
  <c r="G145" i="6"/>
  <c r="C146" i="6"/>
  <c r="D146" i="6"/>
  <c r="E146" i="6"/>
  <c r="F146" i="6"/>
  <c r="G146" i="6"/>
  <c r="C147" i="6"/>
  <c r="D147" i="6"/>
  <c r="E147" i="6"/>
  <c r="F147" i="6"/>
  <c r="G147" i="6"/>
  <c r="C68" i="6"/>
  <c r="D68" i="6"/>
  <c r="E68" i="6"/>
  <c r="F68" i="6"/>
  <c r="G68" i="6"/>
  <c r="I12" i="6"/>
  <c r="J12" i="6"/>
  <c r="K12" i="6"/>
  <c r="I13" i="6"/>
  <c r="J13" i="6"/>
  <c r="K13" i="6"/>
  <c r="I15" i="6"/>
  <c r="J15" i="6"/>
  <c r="K15" i="6"/>
  <c r="I16" i="6"/>
  <c r="J16" i="6"/>
  <c r="K16" i="6"/>
  <c r="I18" i="6"/>
  <c r="J18" i="6"/>
  <c r="K18" i="6"/>
  <c r="I19" i="6"/>
  <c r="J19" i="6"/>
  <c r="K19" i="6"/>
  <c r="I23" i="6"/>
  <c r="J23" i="6"/>
  <c r="K23" i="6"/>
  <c r="I34" i="6"/>
  <c r="J34" i="6"/>
  <c r="K34" i="6"/>
  <c r="I26" i="6"/>
  <c r="J26" i="6"/>
  <c r="K26" i="6"/>
  <c r="I27" i="6"/>
  <c r="J27" i="6"/>
  <c r="K27" i="6"/>
  <c r="I28" i="6"/>
  <c r="J28" i="6"/>
  <c r="K28" i="6"/>
  <c r="I32" i="6"/>
  <c r="J32" i="6"/>
  <c r="K32" i="6"/>
  <c r="I33" i="6"/>
  <c r="J33" i="6"/>
  <c r="K33" i="6"/>
  <c r="C12" i="6"/>
  <c r="D12" i="6"/>
  <c r="E12" i="6"/>
  <c r="F12" i="6"/>
  <c r="G12" i="6"/>
  <c r="C13" i="6"/>
  <c r="D13" i="6"/>
  <c r="E13" i="6"/>
  <c r="F13" i="6"/>
  <c r="G13" i="6"/>
  <c r="C15" i="6"/>
  <c r="D15" i="6"/>
  <c r="E15" i="6"/>
  <c r="F15" i="6"/>
  <c r="G15" i="6"/>
  <c r="C16" i="6"/>
  <c r="D16" i="6"/>
  <c r="E16" i="6"/>
  <c r="F16" i="6"/>
  <c r="G16" i="6"/>
  <c r="K12" i="7"/>
  <c r="J12" i="7"/>
  <c r="I12" i="7"/>
  <c r="G12" i="7"/>
  <c r="F12" i="7"/>
  <c r="E12" i="7"/>
  <c r="D12" i="7"/>
  <c r="C12" i="7"/>
</calcChain>
</file>

<file path=xl/sharedStrings.xml><?xml version="1.0" encoding="utf-8"?>
<sst xmlns="http://schemas.openxmlformats.org/spreadsheetml/2006/main" count="3065" uniqueCount="1188">
  <si>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</si>
  <si>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</si>
  <si>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</si>
  <si>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</si>
  <si>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</si>
  <si>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</si>
  <si>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</si>
  <si>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</si>
  <si>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</si>
  <si>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</si>
  <si>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</si>
  <si>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</si>
  <si>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</si>
  <si>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</si>
  <si>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</si>
  <si>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</si>
  <si>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</si>
  <si>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</si>
  <si>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</si>
  <si>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</si>
  <si>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</si>
  <si>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</si>
  <si>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</si>
  <si>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</si>
  <si>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</si>
  <si>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</si>
  <si>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</si>
  <si>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</si>
  <si>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</si>
  <si>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</si>
  <si>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</si>
  <si>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</si>
  <si>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</si>
  <si>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</si>
  <si>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</si>
  <si>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</si>
  <si>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</si>
  <si>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</si>
  <si>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</si>
  <si>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</si>
  <si>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</si>
  <si>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</si>
  <si>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</si>
  <si>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</si>
  <si>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</si>
  <si>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</si>
  <si>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</si>
  <si>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</si>
  <si>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</si>
  <si>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</si>
  <si>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</si>
  <si>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</si>
  <si>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</si>
  <si>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</si>
  <si>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</si>
  <si>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</si>
  <si>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</si>
  <si>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</si>
  <si>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</si>
  <si>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</si>
  <si>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</si>
  <si>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</si>
  <si>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</si>
  <si>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</si>
  <si>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</si>
  <si>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</si>
  <si>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 xml:space="preserve">Základní škola Benešov, Dukelská 1818 </t>
  </si>
  <si>
    <t>Základní škola</t>
  </si>
  <si>
    <t>Mateřská škola "U kohoutka Sedmipírka" Benešov, Dukelská 1546</t>
  </si>
  <si>
    <t>Mateřská škola</t>
  </si>
  <si>
    <t>Mateřská škola "Berušky" Benešov, Táborská 350</t>
  </si>
  <si>
    <t>Mateřská škola "Čtyřlístek" Benešov, Bezručova 1948 - příspěvková organizace</t>
  </si>
  <si>
    <t>Mateřská škola "Úsměv" Benešov, Pražského povstání 1711</t>
  </si>
  <si>
    <t>Základní škola a mateřská škola Benešov, Na Karlově 372</t>
  </si>
  <si>
    <t> 150015984</t>
  </si>
  <si>
    <t>Základní škola Benešov, Jiráskova 888</t>
  </si>
  <si>
    <t>Základní škola a Praktická škola Benešov, Hodějovského 1654</t>
  </si>
  <si>
    <t>Základní umělecká škola Josefa Suka Benešov, Žižkova 471</t>
  </si>
  <si>
    <t>Základní umělecká škola</t>
  </si>
  <si>
    <t>Základní škola Bystřice, okres Benešov, příspěvková organizace</t>
  </si>
  <si>
    <t> 102002223</t>
  </si>
  <si>
    <t>Mateřská škola Bystřice, okres Benešov, příspěvková organizace</t>
  </si>
  <si>
    <t>Základní škola Čerčany, okres Benešov</t>
  </si>
  <si>
    <t>Mateřská škola Čerčany</t>
  </si>
  <si>
    <t> 107510073</t>
  </si>
  <si>
    <t>Základní umělecká škola Čerčany, příspěvková organizace</t>
  </si>
  <si>
    <t>Základní škola Divišov, okres Benešov</t>
  </si>
  <si>
    <t>Mateřská škola Divišov, okres Benešov</t>
  </si>
  <si>
    <t>Základní škola a Mateřská škola Chocerady 267, příspěvková organizace</t>
  </si>
  <si>
    <t> 102002312</t>
  </si>
  <si>
    <t>Základní škola a Mateřská škola, Chotýšany, okres Benešov</t>
  </si>
  <si>
    <t>Základní škola Krhanice, okres Benešov</t>
  </si>
  <si>
    <t>   102002398</t>
  </si>
  <si>
    <t>Mateřská škola Krhanice, okres Benešov</t>
  </si>
  <si>
    <t xml:space="preserve">Základní škola Josefa Suka a mateřská škola Křečovice </t>
  </si>
  <si>
    <t> 107510162</t>
  </si>
  <si>
    <t> 102002045</t>
  </si>
  <si>
    <t>Základní škola a mateřská škola Lešany</t>
  </si>
  <si>
    <t>000232122</t>
  </si>
  <si>
    <t>Mateřská škola Maršovice, okres Benešov, příspěvková organizace</t>
  </si>
  <si>
    <t>Mateřská škola MiniSvět Mrač s.r.o.</t>
  </si>
  <si>
    <t>Mateřská škola Nespeky, příspěvková organizace</t>
  </si>
  <si>
    <t> 181035804</t>
  </si>
  <si>
    <t>Základní škola Netvořice, okres Benešov, příspěvková organizace</t>
  </si>
  <si>
    <t>Mateřská škola Netvořice, okres Benešov, příspěvková organizace</t>
  </si>
  <si>
    <t> 107510251</t>
  </si>
  <si>
    <t>Základní škola Jana Kubelíka, Neveklov</t>
  </si>
  <si>
    <t>Mateřská škola Neveklov, okres Benešov</t>
  </si>
  <si>
    <t>Mateřská škola Petroupim, okres Benešov, příspěvková organizace</t>
  </si>
  <si>
    <t>Základní škola a mateřská škola Poříčí nad Sázavou, okres Benešov, příspěvková organizace</t>
  </si>
  <si>
    <t>Základní škola a Mateřská škola Postupice, okres Benešov</t>
  </si>
  <si>
    <t>Mateřská škola Přestavlky u Čerčan</t>
  </si>
  <si>
    <t>Základní škola T. G. Masaryka</t>
  </si>
  <si>
    <t>Mateřská škola Pyšely, okres Benešov</t>
  </si>
  <si>
    <t>Mateřská škola Pomněnka</t>
  </si>
  <si>
    <t>Základní škola a mateřská škola Sázava</t>
  </si>
  <si>
    <t>Základní škola a Mateřská škola Teplýšovice, okres Benešov</t>
  </si>
  <si>
    <t>02043378</t>
  </si>
  <si>
    <t>Mateřská škola a základní škola GAIA</t>
  </si>
  <si>
    <t>Základní škola Týnec nad Sázavou, příspěvková organizace</t>
  </si>
  <si>
    <t>Mateřská škola Týnec nad Sázavou, příspěvková organizace</t>
  </si>
  <si>
    <t>TYP</t>
  </si>
  <si>
    <t>Město Benešov</t>
  </si>
  <si>
    <t>Město Bystřice</t>
  </si>
  <si>
    <t>Obec Čerčany</t>
  </si>
  <si>
    <t>Městys Divišov</t>
  </si>
  <si>
    <t>Obec Chocerady</t>
  </si>
  <si>
    <t>Obec Chotýšany</t>
  </si>
  <si>
    <t>Obec Krhanice</t>
  </si>
  <si>
    <t>Obec Křečovice</t>
  </si>
  <si>
    <t>Obec Lešany</t>
  </si>
  <si>
    <t>Obec Nespeky</t>
  </si>
  <si>
    <t>Obec Petroupim</t>
  </si>
  <si>
    <t>Obec Poříčí nad Sázavou</t>
  </si>
  <si>
    <t>Obec Postupice</t>
  </si>
  <si>
    <t>Obec Přestavlky u Čerčan</t>
  </si>
  <si>
    <t>Obec Řehenice</t>
  </si>
  <si>
    <t>Obec Teplýšovice</t>
  </si>
  <si>
    <t>Město Pyšely</t>
  </si>
  <si>
    <t>Město Sázava</t>
  </si>
  <si>
    <t>Město Týnec nad Sázavou</t>
  </si>
  <si>
    <t>Městys Maršovice</t>
  </si>
  <si>
    <t>Městys Netvořice</t>
  </si>
  <si>
    <t>Město Neveklov</t>
  </si>
  <si>
    <t>Pražská diecéze Církve československé husitské</t>
  </si>
  <si>
    <t>Bc. Jakub Svoboda</t>
  </si>
  <si>
    <t>Školní jídelna - výdejna</t>
  </si>
  <si>
    <t>Školní jídelna</t>
  </si>
  <si>
    <t>Školní jídelna Benešov, Na Karlově 372</t>
  </si>
  <si>
    <t>Školní jídelna Týnec nad Sázavou, příspěvková organizace</t>
  </si>
  <si>
    <t>Zkratka</t>
  </si>
  <si>
    <t>GAIA MŠ</t>
  </si>
  <si>
    <t>GAIA ŠJ</t>
  </si>
  <si>
    <t>GAIA ZŠ</t>
  </si>
  <si>
    <t>Minisvět MŠ</t>
  </si>
  <si>
    <t>Minisvět ŠJ</t>
  </si>
  <si>
    <t>Benešov ŠJ Berušky</t>
  </si>
  <si>
    <t>Benešov ŠJ Úsměv</t>
  </si>
  <si>
    <t>Benešov MŠ Úsměv</t>
  </si>
  <si>
    <t>Benešov MŠ Čtyřlístek</t>
  </si>
  <si>
    <t>Benešov ŠJ Čtyřlístek</t>
  </si>
  <si>
    <t>Benešov ZŠ Dukelská</t>
  </si>
  <si>
    <t>Benešov ZŠ Jiráskova</t>
  </si>
  <si>
    <t>Benešov ZŠ praktická</t>
  </si>
  <si>
    <t>Benešov ŠJ praktická</t>
  </si>
  <si>
    <t>Benešov ŠJ Na Karlově</t>
  </si>
  <si>
    <t>Benešov ZUŠ</t>
  </si>
  <si>
    <t>Benešov ZŠ Na Karlově</t>
  </si>
  <si>
    <t>Benešov ŠJ-V Na Karlově</t>
  </si>
  <si>
    <t>Benešov MŠ Na Karlově</t>
  </si>
  <si>
    <t>Benešov MŠ ŠJ 1545 Sedmipírek</t>
  </si>
  <si>
    <t>Benešov MŠ Sedmipírek</t>
  </si>
  <si>
    <t>Bystřice ŠJ MŠ</t>
  </si>
  <si>
    <t>Bystřice MŠ</t>
  </si>
  <si>
    <t>Bystřice ŠJ ZŠ</t>
  </si>
  <si>
    <t>Bystřice ZŠ</t>
  </si>
  <si>
    <t>Neveklov MŠ</t>
  </si>
  <si>
    <t>Neveklov ZŠ</t>
  </si>
  <si>
    <t>Pyšely ŠJ MŠ</t>
  </si>
  <si>
    <t>Pyšely MŠ</t>
  </si>
  <si>
    <t>Pyšely ŠJ ZŠ</t>
  </si>
  <si>
    <t>Pyšely ZŠ</t>
  </si>
  <si>
    <t>Sázava ZŠ</t>
  </si>
  <si>
    <t>Sázava MŠ</t>
  </si>
  <si>
    <t>Sázava ŠJ</t>
  </si>
  <si>
    <t>Týnec ŠJ MŠ</t>
  </si>
  <si>
    <t>Týnec MŠ</t>
  </si>
  <si>
    <t>Týnec ŠJ MŠ Chrást</t>
  </si>
  <si>
    <t>Týnec ZŠ</t>
  </si>
  <si>
    <t>Týnec ŠJ Komenského</t>
  </si>
  <si>
    <t>Týnec ŠJ Benešovská</t>
  </si>
  <si>
    <t>Divišov ŠJ MŠ</t>
  </si>
  <si>
    <t>Divišov MŠ</t>
  </si>
  <si>
    <t>Divišov ZŠ</t>
  </si>
  <si>
    <t>Divišov ŠJ ZŠ</t>
  </si>
  <si>
    <t>Maršovice ŠJ</t>
  </si>
  <si>
    <t>Maršovice MŠ</t>
  </si>
  <si>
    <t>Netvořice ŠJ MŠ</t>
  </si>
  <si>
    <t>Netvořice MŠ</t>
  </si>
  <si>
    <t>Netvořice ZŠ</t>
  </si>
  <si>
    <t>Netvořice ŠJ ZŠ</t>
  </si>
  <si>
    <t>Čerčany ŠJ MŠ</t>
  </si>
  <si>
    <t>Čerčany MŠ</t>
  </si>
  <si>
    <t>Čerčany ZŠ</t>
  </si>
  <si>
    <t>Čerčany ŠJ ZŠ</t>
  </si>
  <si>
    <t>Čerčany ZUŠ</t>
  </si>
  <si>
    <t>Chocerady ŠJ</t>
  </si>
  <si>
    <t>Chocerady MŠ</t>
  </si>
  <si>
    <t>Chocerady ZŠ</t>
  </si>
  <si>
    <t>Chotýšany ZŠ</t>
  </si>
  <si>
    <t>Chotýšany ŠJ 49</t>
  </si>
  <si>
    <t>Chotýšany MŠ</t>
  </si>
  <si>
    <t>Chotýšany ŠJ 84</t>
  </si>
  <si>
    <t>Krhanice MŠ</t>
  </si>
  <si>
    <t>Krhanice ŠJ MŠ</t>
  </si>
  <si>
    <t>Krhanice ŠJ ZŠ</t>
  </si>
  <si>
    <t>Krhanice ZŠ</t>
  </si>
  <si>
    <t>Křečovice ŠJ</t>
  </si>
  <si>
    <t>Křečovice ZŠ</t>
  </si>
  <si>
    <t>Křečovice MŠ</t>
  </si>
  <si>
    <t>Lešany ZŠ</t>
  </si>
  <si>
    <t>Lešany ŠJ</t>
  </si>
  <si>
    <t>Lešany MŠ</t>
  </si>
  <si>
    <t>Nespeky ŠJ</t>
  </si>
  <si>
    <t>Nespeky MŠ</t>
  </si>
  <si>
    <t>Petroupim ŠJ</t>
  </si>
  <si>
    <t>Petroupim MŠ</t>
  </si>
  <si>
    <t>Poříčí ZŠ</t>
  </si>
  <si>
    <t>Poříčí ŠJ</t>
  </si>
  <si>
    <t>Poříčí MŠ</t>
  </si>
  <si>
    <t>Postupice ZŠ</t>
  </si>
  <si>
    <t>Postupice ŠJ</t>
  </si>
  <si>
    <t>Postupice MŠ</t>
  </si>
  <si>
    <t>Přestavlky MŠ</t>
  </si>
  <si>
    <t>Přestavlky ŠJ</t>
  </si>
  <si>
    <t>Řehenice MŠ</t>
  </si>
  <si>
    <t>Řehenice ŠJ</t>
  </si>
  <si>
    <t>Teplýšovice ZŠ</t>
  </si>
  <si>
    <t>Teplýšovice ŠJ</t>
  </si>
  <si>
    <t>Teplýšovice MŠ</t>
  </si>
  <si>
    <t>Archa MŠ</t>
  </si>
  <si>
    <t>Archa ZŠ</t>
  </si>
  <si>
    <t>Archa ŠJ</t>
  </si>
  <si>
    <t>Kraj</t>
  </si>
  <si>
    <t>ORP</t>
  </si>
  <si>
    <t>Obec</t>
  </si>
  <si>
    <t>Středočeský</t>
  </si>
  <si>
    <t>Benešov</t>
  </si>
  <si>
    <t>Petroupim</t>
  </si>
  <si>
    <t>Bystřice</t>
  </si>
  <si>
    <t>Čerčany</t>
  </si>
  <si>
    <t>Divišov</t>
  </si>
  <si>
    <t>Týnec nad Sázavou</t>
  </si>
  <si>
    <t>Chocerady</t>
  </si>
  <si>
    <t>Chotýšany</t>
  </si>
  <si>
    <t>Krhanice</t>
  </si>
  <si>
    <t>Křečovice</t>
  </si>
  <si>
    <t>Lešany</t>
  </si>
  <si>
    <t>Maršovice</t>
  </si>
  <si>
    <t>Mrač</t>
  </si>
  <si>
    <t>Nespeky</t>
  </si>
  <si>
    <t>Netvořice</t>
  </si>
  <si>
    <t>Neveklov</t>
  </si>
  <si>
    <t>Poříčí nad Sázavou</t>
  </si>
  <si>
    <t>Postupice</t>
  </si>
  <si>
    <t>Přestavlky u Čerčan</t>
  </si>
  <si>
    <t>Pyšely</t>
  </si>
  <si>
    <t>Řehenice</t>
  </si>
  <si>
    <t>Sázava</t>
  </si>
  <si>
    <t>Teplýšovice</t>
  </si>
  <si>
    <t>Vybudování Mateřské školy</t>
  </si>
  <si>
    <t>Modernizace stávající MŠ, rozšíření kapacit</t>
  </si>
  <si>
    <t>X</t>
  </si>
  <si>
    <t>Obec Kozmice</t>
  </si>
  <si>
    <t>Obec Lštění</t>
  </si>
  <si>
    <t>Kozmice</t>
  </si>
  <si>
    <t>Lštění</t>
  </si>
  <si>
    <t>Zahradní altán</t>
  </si>
  <si>
    <t>Dopravní hřiště</t>
  </si>
  <si>
    <t>Polytechnické vybavení na školní zahradu</t>
  </si>
  <si>
    <t>Doplnění a výměna mobiliáře zahrady</t>
  </si>
  <si>
    <t xml:space="preserve">Oprava fasády na budově MŠ směrem do Táborské ulice. </t>
  </si>
  <si>
    <t xml:space="preserve">Výstavba výtahu nebo nákup schodolezu. oprava únikových schodišť a oprava havarijního stavu přístupových cest </t>
  </si>
  <si>
    <t xml:space="preserve">Vybavení 3 učeben interaktivní technikou – nákup 3 ks Magic Boxů. </t>
  </si>
  <si>
    <t>Vybudovat pískoviště pro 4. třídu</t>
  </si>
  <si>
    <t>Vybagrovat, vybetonovat, osadit dřevěným rámem, zakoupit zakrytí pískoviště + certifikovaný písek, venkovní uzavíratelný box na hračky</t>
  </si>
  <si>
    <t xml:space="preserve">Modernizace vnitřního vybavení a opravy </t>
  </si>
  <si>
    <t>Interiérové veře, oprava zdí, výměna koberců, svítidla</t>
  </si>
  <si>
    <t>Rekonstrukce vodovodních rozvodů a elektroinstalace</t>
  </si>
  <si>
    <t>Výměna praskajících lepených trubek v objektu, odstranění nepoužívaných nouzových osvětlení, izolace elektrických rozvodů, oprava zásuvek a jejich rozší – snížení počtu prodlužovacích kabelů, umístění kabelů ke světlům do zdi</t>
  </si>
  <si>
    <t xml:space="preserve">Vybavení školní kuchyně </t>
  </si>
  <si>
    <t>Úpravy školní zahrady</t>
  </si>
  <si>
    <t>Úpravy školní zahrady MŠ Longenova</t>
  </si>
  <si>
    <t>Stavební úpravy budovy MŠ Longenova</t>
  </si>
  <si>
    <t>Vybavení učeben</t>
  </si>
  <si>
    <t xml:space="preserve">Opravy </t>
  </si>
  <si>
    <t>Oprava vodoinstalací v MŠ Dukelská.</t>
  </si>
  <si>
    <t>Vybudování altánu s vybavením (lavice pro děti)</t>
  </si>
  <si>
    <t>Vybavení zahrady altánem s dřevěným sedacím nábytkem pro děti   (nutné zahradní úpravy)</t>
  </si>
  <si>
    <t>Nový povrch na dopravním hřišti</t>
  </si>
  <si>
    <t xml:space="preserve">Překrytí stávajícího nevyhovujícího povrchu (zámková dlažba) vyhovujícími materiály, které zmírní zdravotní následky pádu u dětí. </t>
  </si>
  <si>
    <t xml:space="preserve">Vydláždění chodníku před budovou MŠ. </t>
  </si>
  <si>
    <t>Venkovní záchody u dětského hřiště</t>
  </si>
  <si>
    <t>Vybudování dětských záchodů u dětského hřiště na zahradě MŠ.</t>
  </si>
  <si>
    <t>Rozšíření třídy Tygrů</t>
  </si>
  <si>
    <t>Rozšíření třidy o balkon, který je přístupný z třídy Tygrů. V současné době není balkon dětmi z bezpečnostních důvodů vůbec využívaný</t>
  </si>
  <si>
    <t>Z místnosti v suterénu vybudovat keramickou dílnu, který by mohla být využívána pro děti z MŠ, ale i jako kroužek keramiky pro veřejnost, nakup veškeré vybavení, které je potřeba pro keramickou dílnu.</t>
  </si>
  <si>
    <t xml:space="preserve">Vybudování nové vzduchotechniky a obnova zastaralé elektroinstalace. </t>
  </si>
  <si>
    <t>Vytvoření polytechnických koutků</t>
  </si>
  <si>
    <t>Polytechnické vybavení na školní zahradu.</t>
  </si>
  <si>
    <t xml:space="preserve">Doplnění a výměna zastaralého mobiliáře školní zahrady. </t>
  </si>
  <si>
    <t>Plynofikace stávající budovy čp.7</t>
  </si>
  <si>
    <t>Dovybavení učeben mateřské školy ICT technikou</t>
  </si>
  <si>
    <t xml:space="preserve">Dovybavení učeben mateřské školy ICT technikou. </t>
  </si>
  <si>
    <t>Nové vybavení hřiště mateřské školy</t>
  </si>
  <si>
    <t>Modernizace vybavení</t>
  </si>
  <si>
    <t>Šatny, botníky, skříňky, …</t>
  </si>
  <si>
    <t>Úprava zahrady MŠ</t>
  </si>
  <si>
    <t>Úprava zahrady, zahradní práce, svahové úpravy, obnova zeleně, zahradní altán.</t>
  </si>
  <si>
    <t>Dopravní hřiště pro mateřskou školu a I. stupeň ZŠ</t>
  </si>
  <si>
    <t>Dopravní hřiště pro mateřskou školu a I. stupeň ZŠ.</t>
  </si>
  <si>
    <t>Celková rekonstrukce a modernizace školní kuchyně</t>
  </si>
  <si>
    <t>Celková rekonstrukce a modernizace školní kuchyně včetně stavební ch úprav školní kuchyně.  Stavební úpravy budou zaměřeny na kompletní rekonstrukci celé školní kuchyně (výměna el. rozvodů, odpadů, podlah, obkladů, výmalba, aj.). Nákup vybavení bude zaměřen na modernizaci, veškerého vybavení v kuchyni a přilehlých prostor (nové spotřebiče do kuchyně včetně vzduchotechniky)</t>
  </si>
  <si>
    <t>Celková rekonstrukce a modernizace školní jídelny</t>
  </si>
  <si>
    <t>Celková rekonstrukce a modernizace školní jídelny, (nové osvětlen. Podlahová krytina, výmalba, jídelny, instalace akustických panelů, interiérové vybavení atd.)</t>
  </si>
  <si>
    <t>Nákup polykarpové stavebnice</t>
  </si>
  <si>
    <t xml:space="preserve">Nákup polykarpové stavebnice. </t>
  </si>
  <si>
    <t>Nákup dílenských ponků</t>
  </si>
  <si>
    <t>Nákup dílenských ponků a jejich vybavení pro různé věkové skupiny.</t>
  </si>
  <si>
    <t>Nákup balančních pomůcek</t>
  </si>
  <si>
    <t>Nákup balančních pomůcek na cvičení(balancující obláčky,hmatové disky,balanční balvany..)</t>
  </si>
  <si>
    <t>Podpora hudební výchovy</t>
  </si>
  <si>
    <t xml:space="preserve">Experimentování v hudební výchově (nákup vybavení). </t>
  </si>
  <si>
    <t>Podpora výtvarné výchovy</t>
  </si>
  <si>
    <t xml:space="preserve">Nákup vybavení pro výtvarnou výchovu (kinetický písek, multifunkční stolky na výtvarnou výchovu). </t>
  </si>
  <si>
    <t>Interaktivní tabule</t>
  </si>
  <si>
    <t>Nákup interaktivní tabule s výukovými programy</t>
  </si>
  <si>
    <t>Modernizace vybavení MŠ</t>
  </si>
  <si>
    <t>Vybavení zahrady o další prvky</t>
  </si>
  <si>
    <t>Doplnění zahrady MŠ</t>
  </si>
  <si>
    <t>Doplnění zahrady MŠ o další prvky – vybudování mlhoviště a blátoviště, zakoupení a zabudování venkovní pece na zahradu MŠ</t>
  </si>
  <si>
    <t>Zabezpečení školy</t>
  </si>
  <si>
    <t>Modernizace a rekonstrukce budovy MŠ</t>
  </si>
  <si>
    <t>Podpora polytechnického vzdělávání dětí – vybavení polytechnického vybavení na zahradu</t>
  </si>
  <si>
    <t>Polytechnické hrací/vzdělávací koutky (2–3) na zahradu.</t>
  </si>
  <si>
    <t>Interaktivní tabule Magic Box</t>
  </si>
  <si>
    <t>Interaktivní tabule Magix Box včetně programového vybavení do 3 tříd mateřské školy</t>
  </si>
  <si>
    <t>Podpora ekologické výchovy</t>
  </si>
  <si>
    <t xml:space="preserve">Podpora ekologické výchovy v mateřské škole – třídící odpadkové koše pro 4 třídy. </t>
  </si>
  <si>
    <t>Podpora environmentální výchovy</t>
  </si>
  <si>
    <t>Polytechnické hrací koutky na školní zahradu 3 stanoviště</t>
  </si>
  <si>
    <t>Úpravy venkovních ploch pro pobyt dětí – terasy MŠ</t>
  </si>
  <si>
    <t>Úprava teras před jednotlivými třídami pro výuku na čerstvém vzduchu, stravování venku. Venkovní zastínění tříd z teras.</t>
  </si>
  <si>
    <t>Podpora polytechnického vzdělávání</t>
  </si>
  <si>
    <t>Vybudování a vybavení vnitřní polytechnické dílny pro děti</t>
  </si>
  <si>
    <t>Založení a vybudování ZOO koutku</t>
  </si>
  <si>
    <t>Vybudování ohrazeného Zoo koutku na zahradě MŠ včetně králikárny + a výběhu pro zvířata</t>
  </si>
  <si>
    <t>Vybudování vodních herních prvků na zahradu - pumpování vody, přelévání, odklony toků a usměrňování, hra s vodou atd...</t>
  </si>
  <si>
    <t>Zabezpečení vstupní branky a vstupních dveří do budovy</t>
  </si>
  <si>
    <t>Elektronický zámek na vstupní branku včetně video telefonu a pohledu na příchozích, zajištění budovy</t>
  </si>
  <si>
    <t>Školní autobus</t>
  </si>
  <si>
    <t>Školní minibus 9 míst pro účely mateřské školy, zásobování, výlety, rozvoz dětí do školky a zpět do svých domovů.</t>
  </si>
  <si>
    <t>Herní plocha na zahradě školy</t>
  </si>
  <si>
    <t>Dovybavení herní části zahrady – hrací prvky, mlhoviště</t>
  </si>
  <si>
    <t>Sportovní plocha na zahradě školy</t>
  </si>
  <si>
    <t xml:space="preserve">Vybudování sportovní plochy na zahradě školy. </t>
  </si>
  <si>
    <t xml:space="preserve">Rekonstrukce dopravního hřiště – nové povrchy, instalace semaforů, dopravních značek, vybavení koly a jinými dopravními prostředky – odrážedla, koloběžky. </t>
  </si>
  <si>
    <t>Rekonstrukce zahrady</t>
  </si>
  <si>
    <t>Rekonstrukce zahrady v přírodním stylu pro environmentální výchovu – průlezky ze zeleně, mlhoviště</t>
  </si>
  <si>
    <t>Vybudování zahradního altánu na zahradě MŠ</t>
  </si>
  <si>
    <t>Stavební úpravy půdy</t>
  </si>
  <si>
    <t xml:space="preserve">Stavební úpravy půdy hlavní budovy mateřské školy pro výuku dětí. </t>
  </si>
  <si>
    <t>Polytechnické vzdělávání</t>
  </si>
  <si>
    <t xml:space="preserve">Rozvoj předškolního vzdělávání v oblasti polytechnické výchovy, propojení výuky s praxí – výstavba dílen, nákup vybavení, práce se dřevem apod. </t>
  </si>
  <si>
    <t>Přístavba zimní zahrady – učebny</t>
  </si>
  <si>
    <t>Stavba venkovní terasy u budovy ZŠ a MŠ</t>
  </si>
  <si>
    <t>Rozvoj kreativity a motorických dovedností, učení venku</t>
  </si>
  <si>
    <t>Stavba a vybavení venkovní učebny</t>
  </si>
  <si>
    <t xml:space="preserve">Venkovní učebna na školní zahradě za účelem podpory grafomotorického rozvoje předmatematických a matematických představ a rozvoji hrubé i jemné motoriky pro předškolní děti obou MŠ v obci a žáky nižší ročníků církevní ZŠ, v odpoledních hodinách využití pro dětský kroužek v obci. </t>
  </si>
  <si>
    <t>Vybavení učeben, chodby a sborovny</t>
  </si>
  <si>
    <t xml:space="preserve">Stavební úprava vybavení odborných i kmenových učeben, včetně IT techniky a odborného vybavení pro přírodní vědy. Úprava pro herny školní družiny. </t>
  </si>
  <si>
    <t>Úprava vstupu do MŠ</t>
  </si>
  <si>
    <t>Bezbariérové úpravy budovy, pro tělesně handicapované</t>
  </si>
  <si>
    <t xml:space="preserve">Úpravy budovy, přístupu k budově, kmenových tříd, chodeb, vstupů, sborovny, heren pro školní družinu a sociálních zařízení, které povedou k možnosti využívat prostory pro tělesně handicapované </t>
  </si>
  <si>
    <t xml:space="preserve">Přestavba, rozšíření a vybavení školní zahrady naučnými a herními prvky, stanoviště s přírodovědeckou tematikou a ukázkami, obrázkové tabule. </t>
  </si>
  <si>
    <t>Rekonstrukce, modernizace dětského hřiště u MŠ</t>
  </si>
  <si>
    <t>Obměna herních prvků, doplnění, oprava …</t>
  </si>
  <si>
    <t>Modernizace a vnitřní vybavení MŠ</t>
  </si>
  <si>
    <t>Vybavení a modernizace MŠ pro zlepšení výuky.</t>
  </si>
  <si>
    <t>Vybavení školní zahrady</t>
  </si>
  <si>
    <t>Podpora pohybových aktivit</t>
  </si>
  <si>
    <t>Úpravy/doplnění zahrady mateřské školy</t>
  </si>
  <si>
    <t>Úprava zahrady mateřské školy s hracími a relaxačními prvky.</t>
  </si>
  <si>
    <t>Vybudování zahradního skladu na venkovní vybavení MŠ s terasou</t>
  </si>
  <si>
    <t>Místo pro uložení věcí, které se používají na zahradě.</t>
  </si>
  <si>
    <t>Vybavení MŠ technikou ICT</t>
  </si>
  <si>
    <t>Vybavení tříd ICT technikou, notebooky pro pedagogy</t>
  </si>
  <si>
    <t>Vybavení počítačové učebny mateřské školy novou ICT technikou</t>
  </si>
  <si>
    <t xml:space="preserve">Výměna staré, nevyhovující ICT techniky a dovybavení učeben MŠ. </t>
  </si>
  <si>
    <t>Vybavení zahrady MŠ</t>
  </si>
  <si>
    <t>Venkovní vybavení a stavební úpravy</t>
  </si>
  <si>
    <t>Rekonstrukce dvou skladu pro venkovní vybavení MŠ a jejich vybavení</t>
  </si>
  <si>
    <t>Úpravy a zateplení obálek budov včetně fasád a zastřešení mateřské školy</t>
  </si>
  <si>
    <t xml:space="preserve">Zateplení obálek budov MŠ, výměna původní eternitové střešní krytiny na původní budově včetně zastřešení modulového traktu střešní konstrukcí s plechovou krytinou. Instalace střešních fotovoltaických panelů a výměna plynových kotlů za kotle kondenzační na propan.  </t>
  </si>
  <si>
    <t>Vybavení Montessori pomůckami</t>
  </si>
  <si>
    <t>Vybavení Montessori pomůckami MŠ</t>
  </si>
  <si>
    <t>Modernizace MŠ</t>
  </si>
  <si>
    <t>Pořízení (modernizace) nových skříněk a polic na Montessori pomůcky i jiné</t>
  </si>
  <si>
    <t xml:space="preserve">Mlhoviště na zahradě školy </t>
  </si>
  <si>
    <t>Vybavení tříd učebními pomůckami</t>
  </si>
  <si>
    <t>Vybavení tříd – interaktivní programy pro děti, vzdělávání pedagogů v obsluze interaktivních programů</t>
  </si>
  <si>
    <t>Oplocení areálu MŠ</t>
  </si>
  <si>
    <t>Vybavení a modernizace zahrady na odloučeném pracovišti Chrást</t>
  </si>
  <si>
    <t>Vybavení MŠ odloučené pracoviště Chrást</t>
  </si>
  <si>
    <t>Vybavení mateřské školy</t>
  </si>
  <si>
    <t xml:space="preserve">Výměna šatních skříněk pro děti, botníky na přezůvky, vybavení logopedického koutku-logopedické učebny, skříně na ložní prádlo do tříd, výměna krytů topení, výměna lehátek na spaní </t>
  </si>
  <si>
    <t xml:space="preserve">Herní patra s úložným prostorem na dětské postýlky </t>
  </si>
  <si>
    <t>Modernizace interiéru MŠ</t>
  </si>
  <si>
    <t>Výměna interiérových dveří, výměna koberců a linolea, rekonstrukce stropů a odhlučnění, zabezpečení dveří proti svévolnému odchodu dítěte z MŠ</t>
  </si>
  <si>
    <t xml:space="preserve">Oprava střechy </t>
  </si>
  <si>
    <t>Oprava střechy na staré budově mateřské školy + řešení svodů dešťové vody.</t>
  </si>
  <si>
    <t>Zasklení teras u tříd</t>
  </si>
  <si>
    <t>Prosklení 3 teras přístupných ze tříd mateřské školy pro delší dobu využívání tohoto prostoru pro hry dětí.</t>
  </si>
  <si>
    <t>Pohyb jako prevence</t>
  </si>
  <si>
    <t>Spolupráce s fyzioterapeuty, vytvoření správných pohybových návyků, správného držení těla, pohybová všestrannost a obratnost</t>
  </si>
  <si>
    <t>Modernizace IT technologie</t>
  </si>
  <si>
    <t>Stávající budova je vytápěna elektrickými přímotopy, NOVÉ Rozvody, topení, kotel</t>
  </si>
  <si>
    <t>Interaktivní tabule s výukovými programy</t>
  </si>
  <si>
    <t>Herní prvky, vodní hry, bahniště, stolky a židle venkovní, Altán-venkovní učebna s pracovními stoly</t>
  </si>
  <si>
    <t>Vybudování vjezdových vrat pro údržbu zahrady, herní prvky, povrch smart soft jako dopadová plocha pod herní prvky, polytechnická dílna, stoly a lavice do altánu, mlhoviště, Vybudování WC v suterénu budovy pro využití při pobytu na zahradě</t>
  </si>
  <si>
    <t xml:space="preserve">Vestavné skříně pro uložení ložního prádla, pračka, sušičku prádla, výměna koberců, </t>
  </si>
  <si>
    <t>Benešov MŠ Berušky</t>
  </si>
  <si>
    <t>Rekonstrukce vchodu do areálu školy včetně dopravní obslužnosti</t>
  </si>
  <si>
    <t>Nákup vybavení učebny pro inkluzivní vzdělávání</t>
  </si>
  <si>
    <t>Zastřešení části venkovního prostranství mezi spojovacími chodbami, vytvoření auly jako komunitního místa pro žáky i veřejnost.</t>
  </si>
  <si>
    <t>Zabezpečení vstupů do budovy a bezbariérovost</t>
  </si>
  <si>
    <t>Konektivita</t>
  </si>
  <si>
    <t>Didaktické pomůcky</t>
  </si>
  <si>
    <t>Nákup didaktických pomůcek pro žáky s SPU a pro žáky nadané.</t>
  </si>
  <si>
    <t>Bezbariérové přístupy školy</t>
  </si>
  <si>
    <t>Vybudování bezbariérových přístupů do budovy základní umělecké školy i do budovy muzea na Malém náměstí.</t>
  </si>
  <si>
    <t xml:space="preserve">Didaktické pomůcky </t>
  </si>
  <si>
    <t>Nákup didaktických pomůcek pro žáky s SPU</t>
  </si>
  <si>
    <t xml:space="preserve">Prvky Montessori pro děti s SPU (v rámci integrace a inkluze) – kooperace se ZŠ a MŠ Chotýšany (vzájemná výměna a zápůjčka). </t>
  </si>
  <si>
    <t>Stavební rekonstrukce suterénních prostor na robotickou laboratoř a učebnu pro kroužek mikroelektroniky, vybavení nábytkem, výpočetní technikou a robotickými stavebnicemi.</t>
  </si>
  <si>
    <t>Rekonstrukce učebny dílen, výměna nábytku, nákup nářadí a nástrojů, modernizace prostor pro domácí práce a modernizace školní zahrady</t>
  </si>
  <si>
    <t>Rekonstrukce a vybavení žákovských dílen</t>
  </si>
  <si>
    <t>Školní skleník a záhony pro pěstitelské činnosti, vč. vybavení</t>
  </si>
  <si>
    <t>Modernizace školní zahrady včetně vybudování venkovní učebny přírodního typu (návaznost na pěstitelské práce a volnočasové aktivity)</t>
  </si>
  <si>
    <t>Vybudování nové žákovské dílny a prostor pro domácí práce.</t>
  </si>
  <si>
    <t>Modernizace školní zahrady</t>
  </si>
  <si>
    <t>Modernizace žákovských dílen a cvičného bytu</t>
  </si>
  <si>
    <t>Vybudování učebny chemie a modernizace učebny fyziky, včetně vybavení digitálními technologiemi, počítačové učebny, modernizace prostor pro domácí práce a školní zahrady</t>
  </si>
  <si>
    <t>Modernizace učebny chemie a přírodopisu, včetně vybavení digitálními technologiemi</t>
  </si>
  <si>
    <t>Modernizace a vybavení školní kuchyňky</t>
  </si>
  <si>
    <t>Obnova výpočetní techniky a pořízení dataprojektorů</t>
  </si>
  <si>
    <t>Vybudování polytechnického zázemí</t>
  </si>
  <si>
    <t>Školní skleník, na pozemku školy pod školní jídelnou postavit a vybavit skleník, který bude využit pro zkvalitnění výuky předmětů pracovní výchova, prvouka, přírodopis. Bude též využíván pro volnočasové aktivity dětí (pěstitelský kroužek).</t>
  </si>
  <si>
    <t>Nová učebna dílen, modernizace prostor pro domácí práce</t>
  </si>
  <si>
    <t xml:space="preserve">Rekonstrukce hospodářské budovy za účelem vytvoření učeben / kluboven pro neformální, zájmové a celoživotní vzdělávání </t>
  </si>
  <si>
    <t>Vybavení tříd interaktivními tabulemi.</t>
  </si>
  <si>
    <t xml:space="preserve">Nákup interaktivních tabulí </t>
  </si>
  <si>
    <t xml:space="preserve">Vybavení tříd interaktivními tabulemi. </t>
  </si>
  <si>
    <t xml:space="preserve">Školní skleník a sklad, záhony na pozemku školy, vč. vybavení. Toto zázemí bude využito pro zkvalitnění výuky předmětů pracovní výchova, prvouka, přírodopis. </t>
  </si>
  <si>
    <t>Školní skleník a sklad, záhony na pozemku školy s vybavením. Toto zázemí bude využito pro zkvalitnění výuky předmětů pracovní činnosti, prvouka, přírodověda, přírodopis, výchova ke zdraví</t>
  </si>
  <si>
    <t xml:space="preserve">Bezbariérovost školy, školského zařízení </t>
  </si>
  <si>
    <t>Rekonstrukce a modernizace laboratoří biologie a chemie, včetně vybavení digitálními technologiemi.</t>
  </si>
  <si>
    <t>Rekonstrukce páteřní počítačové sítě</t>
  </si>
  <si>
    <t>Celková modernizace vybavení školy, nábytek, IT technika v kmenových učebnách, zasíťování všech učeben vysokorychlostním internetem.</t>
  </si>
  <si>
    <t>Vybudování a modernizace jazykových učeben, včetně vybavení digitálními technologiemi</t>
  </si>
  <si>
    <t>Dovybavení učeben ZŠ ICT technikou</t>
  </si>
  <si>
    <t>Podpora vzdělávacích programů – jazyky, počítače, dílny, přírodní vědy, prostory pro zájmovou a spolkovou činnost, bezbariérový přístup, pomůcky</t>
  </si>
  <si>
    <t>Konektivita, rozšíření a modernizace vnitřní školní sítě</t>
  </si>
  <si>
    <t>Modernizace IT</t>
  </si>
  <si>
    <t>Vybudování informačního centra pro školu i veřejnost</t>
  </si>
  <si>
    <t xml:space="preserve">Vybudování informačního centra pro školu i veřejnost. </t>
  </si>
  <si>
    <t>Pořízení výukového software</t>
  </si>
  <si>
    <t>Pořízení výukového software.</t>
  </si>
  <si>
    <t>Pořízení tabulí s interaktivním systémem do učeben</t>
  </si>
  <si>
    <t>Vybavení kmenových i odborných učeben.</t>
  </si>
  <si>
    <t>Modernizace školní knihovny</t>
  </si>
  <si>
    <t>Digitální technologie, pořízení souvisejícího nábytku, zavedení internetového připojení.</t>
  </si>
  <si>
    <t>Modernizace počítačových učeben</t>
  </si>
  <si>
    <t>Navýšení konektivity</t>
  </si>
  <si>
    <t>Navýšení konektivity ve škole.</t>
  </si>
  <si>
    <t>Modernizace učebny pro výuku cizích jazyků</t>
  </si>
  <si>
    <t>Vybudování jazykové učebny v nově rekonstruovaném suterénu a její vybavení digitálními technologiemi</t>
  </si>
  <si>
    <t>Vybudování jazykové učebny</t>
  </si>
  <si>
    <t>Vybudování nové jazykové učebny</t>
  </si>
  <si>
    <t>Modernizace odborných učeben</t>
  </si>
  <si>
    <t>Pořízení novách školních pomůcek</t>
  </si>
  <si>
    <t>Rekonstrukce a modernizace učebny pro výuku přírodovědných předmětů.</t>
  </si>
  <si>
    <t>Vytvoření bezbariérového přístupu a modernizace laboratoře fyziky a chemie, včetně vybavení digitálními technologiemi</t>
  </si>
  <si>
    <t>Modernizace učebny přírodopisu včetně vybavení digitálními technologiemi</t>
  </si>
  <si>
    <t>Rekonstrukce hospodářské budovy za účelem vytvoření učeben / kluboven pro neformální, zájmové a celoživotní vzdělávání</t>
  </si>
  <si>
    <t>Modernizace a vybavení odborných učeben, pořízení pomůcek pro odbornou výuku</t>
  </si>
  <si>
    <t>Modernizace učebny hudební výchovy</t>
  </si>
  <si>
    <t xml:space="preserve">Výměna podlahové krytiny, instalace akustických panelů, dovybavení nábytku, a hudebních nástrojů </t>
  </si>
  <si>
    <t xml:space="preserve">Modernizace učebny dílny </t>
  </si>
  <si>
    <t>Výměna podlahové krytiny, Vybavení nábytkem, didaktickými pomůckami.</t>
  </si>
  <si>
    <t>Půdní vestavba včetně kabinetů a učeben</t>
  </si>
  <si>
    <t xml:space="preserve">Vybudování učeben výtvarného ateliéru, hudební výchovy, přírodopisu, zeměpisu, fyziky, včetně vybavení, zázemí a sociálních zařízení. </t>
  </si>
  <si>
    <t>Vybudování kotelny a modernizace topného systému</t>
  </si>
  <si>
    <t>Vybudování kotelny v rámci půdní vestavby a v přístavbě (2 samostatné plynové kotle) a vybudování nového topného systému ve škole (radiátory a rozvody)</t>
  </si>
  <si>
    <t>Hřiště u MŠ</t>
  </si>
  <si>
    <t>Vybavení nových tříd</t>
  </si>
  <si>
    <t>lavice, tabule, nábytek, počítače, případně IA tabule a další</t>
  </si>
  <si>
    <t>Rekonstrukce a modernizace učebny včetně vybavení fyziky a chemie</t>
  </si>
  <si>
    <t>Rekonstrukce a modernizace učebny výpočetní techniky včetně vybavení</t>
  </si>
  <si>
    <t>Vybudování venkovní učebny</t>
  </si>
  <si>
    <t xml:space="preserve">Vybudování venkovní učebny pro 25–30 žáků (ochrana přírody, dendrologie, meteorologie). </t>
  </si>
  <si>
    <t>Vybavení učeben (učebnice, pomůcky a další potřebné vybavení pro výuku).</t>
  </si>
  <si>
    <t>Modernizace vybavení učeben IT technikou</t>
  </si>
  <si>
    <t xml:space="preserve">Pomůcky a projekty pro environmentální výchovu, ekologické projekty, třídící odpadkové koše. </t>
  </si>
  <si>
    <t>Rozšíření volnočasových aktivit pro děti a mládež</t>
  </si>
  <si>
    <t xml:space="preserve">Nákup interaktivní tabule v klubovně pro využití k zájmovému a neformálnímu vzdělávání v oblasti přírodních a technických věd. </t>
  </si>
  <si>
    <t>Vybavení učeben/kluboven a pořízení výukových pomůcek</t>
  </si>
  <si>
    <t>Vybavení učeben/kluboven + pomůcky - "badatelnu" - pro environmentální vzdělávání venku i uvnitř, mediátéku - pro mediální výchovu, Montessori pomůcky pro jazykovou gramotnost, předmatematickou gramotnost, polytechnickou výchovu, cizí jazyky</t>
  </si>
  <si>
    <t>Obnova/modernizace počítačové třídy</t>
  </si>
  <si>
    <t>ICT technika, dataprojektor, tiskárna, klávesy s možností propojení s počítačem na využití notačních programů …</t>
  </si>
  <si>
    <t xml:space="preserve">Stavební úpravy a přístavba domu s pečovatelskou službou za účelem změny užívání na základní uměleckou školu, Sukova 59, Čerčany  </t>
  </si>
  <si>
    <t xml:space="preserve">Demolice nevyužívaného přízemního objektu prádelny, stavební úpravy objektu   spočívající v úpravě dispozic, přístavba víceúčelového sálu na místě odstraněného objektu prádelny, úpravy objektu za účelem bezbariérovosti učeben v přízemí a sálu. </t>
  </si>
  <si>
    <t xml:space="preserve">Audiovizuální technika v objektu ZUŠ Čerčany – nově po přemístění ZUŠ – Sukova 59, Čerčany  </t>
  </si>
  <si>
    <t xml:space="preserve">Doplnění multifunkčního sálu audiovizuální technikou za účelem optimálního využití sálu pro hudební a taneční obor Základní umělecké školy Čerčany. </t>
  </si>
  <si>
    <t>Nákup keramické pece pro kroužky keramiky a veřejnost</t>
  </si>
  <si>
    <t>Stará keramická pec je poruchová a náhradní díly již nejsou.</t>
  </si>
  <si>
    <t>Ateliér výtvarné výchovy a pracovních činností</t>
  </si>
  <si>
    <t xml:space="preserve">Zřízení ateliéru VV a PČ pro výuku a odpolední aktivity školní družiny, zájmových kroužků a Mateřského centra Malíček. </t>
  </si>
  <si>
    <t>Víceúčelový sál</t>
  </si>
  <si>
    <t xml:space="preserve">Přestavba učebny v přízemí školy na víceúčelový sál – besídky, divadelní vystoupení, kroužky, mimoškolní aktivity dětských sdružení. </t>
  </si>
  <si>
    <t>Rekonstrukce základní umělecké školy</t>
  </si>
  <si>
    <t xml:space="preserve">Rekonstrukce základní umělecké školy. </t>
  </si>
  <si>
    <t>Výměna oken budovy gymnázia</t>
  </si>
  <si>
    <t xml:space="preserve">Výměna oken budovy gymnázia – zateplení budovy a snížení nákladů na energie. </t>
  </si>
  <si>
    <t>Vzduchotechnika tělocvičny a auly</t>
  </si>
  <si>
    <t xml:space="preserve">Instalace vzduchotechniky v tělocvičně a aule gymnázia. </t>
  </si>
  <si>
    <t>Přístavba tělocvičny, šaten a učeben</t>
  </si>
  <si>
    <t>Přístavba tělocvičny se zázemím, žákovskými šatnami a učebnami pro zlepšení technické kapacity a zajištění vhodných výukových prostor.</t>
  </si>
  <si>
    <t>Úprava víceúčelového hřiště</t>
  </si>
  <si>
    <t xml:space="preserve">Výměna povrchu víceúčelového hřiště. </t>
  </si>
  <si>
    <t>Snoezelen je speciální místnost určená k poskytnutí pozitivně naladěného prostředí, které může mít funkci relaxační, poznávací a interakční. Snoezelen nabízí poznání odlišných senzorických zkušeností, atmosféru vzájemné důvěry a bezstarostného uvolnění. Cílem tohoto stimulačního a relaxačního prostředí je umožnit konkrétnímu jedinci autentický zážitek a uspokojit jeho individuální potřeby.</t>
  </si>
  <si>
    <t>Obnova nátěrů palubovky v tělocvičně a v hledišti, výměna bezpečnostních chráničů na sloupech v tělocvičně</t>
  </si>
  <si>
    <t xml:space="preserve">Vybudování venkovní třídy </t>
  </si>
  <si>
    <t>Venkovní třída zaměřená na přírodopis a environmentální výchovu.</t>
  </si>
  <si>
    <t>Výměna podlahových krytin v učebnách a v prostorách školy</t>
  </si>
  <si>
    <t>Třídy a chodby školy.</t>
  </si>
  <si>
    <t>Instalace akustických panelů ve třídách.</t>
  </si>
  <si>
    <t>Zlepšení hygieny výuky – snížení hluku.</t>
  </si>
  <si>
    <t>Rozšíření a zkvalitnění prostorů pro výuku TV, pro třídy s rozšířenou výukou TV a pro zájmové aktivity žáků školy.</t>
  </si>
  <si>
    <t>Modernizace a rekonstrukce kmenových učeben</t>
  </si>
  <si>
    <t>Modernizace a rekonstrukce kmenových učeben včetně vybavení nábytkem a didaktickými pomůckami.</t>
  </si>
  <si>
    <t>Rekonstrukce a vybavení ŠJ</t>
  </si>
  <si>
    <t>Rekonstrukce učebny přírodních věd (F, Ch, Př)</t>
  </si>
  <si>
    <t>Rekonstrukce stávající učebny přírodopisu na 2. Stupni, včetně nového vybavení nábytkem a pomůckami</t>
  </si>
  <si>
    <t xml:space="preserve">Rekonstrukce a modernizace kmenových tříd a kabinetů s nákupem vybavení </t>
  </si>
  <si>
    <t xml:space="preserve"> Kompletní rekonstrukce třídy – výmalba, voda, topení, podlahy, osvětlení, stavební úpravy, akustické panely atd., nákup interiérového vybavení: lavice, poličky, skříně atd. (1 celé křídlo – 6 učeben)</t>
  </si>
  <si>
    <t>Rekonstrukce a modernizace odborných učeben a kabinetů s nákupem vybavení</t>
  </si>
  <si>
    <t>Kompletní rekonstrukce třídy – výmalba, voda, topení, podlahy, osvětlení,  stavební úpravy, akustické panely atd., nákup interiérového vybavení: lavice, židličky, poličky, skříně atd.</t>
  </si>
  <si>
    <t>Rekonstrukce kotelny a topné soustavy</t>
  </si>
  <si>
    <t>Vybavení a stavební úpravy ve Školní jídelně Benešov, Na Karlově</t>
  </si>
  <si>
    <t>Vybavení kuchyně a její stavební úpravy</t>
  </si>
  <si>
    <t>Multifunkční sportovní hřiště</t>
  </si>
  <si>
    <t>Vybudování multifunkčního sportoviště v areálu školy.</t>
  </si>
  <si>
    <t>Rekuperace školních tříd a fotovoltaika</t>
  </si>
  <si>
    <t>Rekuperace ve všech třídách školy a fotovoltaický systém pro potřeby školy</t>
  </si>
  <si>
    <t>Venkovní učebny při ZŠ</t>
  </si>
  <si>
    <t xml:space="preserve">Rekonstrukce a vybavení školní kuchyňky </t>
  </si>
  <si>
    <t>Úprava zeleně ZŠ</t>
  </si>
  <si>
    <t>Úprava zeleně ve školním areálu, v okolí areálu školy, včetně vybavení/mobiliáře</t>
  </si>
  <si>
    <t>Půdní vestavba za účelem vybudování nových učeben výchov</t>
  </si>
  <si>
    <t>Půdní prostory Základní školy jsou prozatím nevyužívané. Základní škola chce rozšiřovat prostory pro různé předměty výchovného zaměření, výtvarná výchova, hudební výchova, pracovní činnosti apod.</t>
  </si>
  <si>
    <t xml:space="preserve">Úprava prostor pro čítárnu a odpočinkovou zónu včetně pořízení vybavení </t>
  </si>
  <si>
    <t xml:space="preserve">Úprava prostor a pořízení vybavení do prostor pro čítárnu a odpočinkovou zónu v Základní škole. Nákup nábytku jako křesla, pohovky a regály. Pořízení knih a čteček, které budou k dispozici žákům.   </t>
  </si>
  <si>
    <t>Nákup venkovních žaluzií na budovu ZŠ</t>
  </si>
  <si>
    <t xml:space="preserve">Pořízení nových venkovních žaluzií na okna budovy ZŠ. </t>
  </si>
  <si>
    <t>Rekonstrukce WC před jídelnou ZŠ. Výměna dlaždic a sanitárního vybavení.</t>
  </si>
  <si>
    <t>Rekonstrukce elektroinstalace školy</t>
  </si>
  <si>
    <t>Rekonstrukce elektroinstalace školy.</t>
  </si>
  <si>
    <t>Rekonstrukce vodovodního a kanalizačního systému školy</t>
  </si>
  <si>
    <t xml:space="preserve">Rekonstrukce vodovodního a kanalizačního systému školy. </t>
  </si>
  <si>
    <t>Rozšíření tělocvičny</t>
  </si>
  <si>
    <t xml:space="preserve">Rekonstrukce tělocvičny školy na dvojnásobek herní plochy. </t>
  </si>
  <si>
    <t>Vybavení zabezpečovací techniky areálu školy</t>
  </si>
  <si>
    <t>Vybavit přístupové dveře bezpečnostními prvky a perimetr školy audiovizuálními systémy dle Bezpečnostního auditu z 10/2017</t>
  </si>
  <si>
    <t>Vybavení kmenových učeben</t>
  </si>
  <si>
    <t>Výbavení kmenových učeben, nábytkem, technikou apod.</t>
  </si>
  <si>
    <t>Multifunkční sportoviště</t>
  </si>
  <si>
    <t>Rekonstrukce tělocvičny a šaten, vybavení tělocvičny</t>
  </si>
  <si>
    <t>Rekonstrukce o modernizace tělocvičny, vybavení, šatny</t>
  </si>
  <si>
    <t>Venkovní rolety a klimatizace</t>
  </si>
  <si>
    <t>Venkovní rolety a klimatizace do učeben na jižní straně školy</t>
  </si>
  <si>
    <t>Rekonstrukce tělocvičny</t>
  </si>
  <si>
    <t xml:space="preserve">Rekonstrukce tělocvičny. </t>
  </si>
  <si>
    <t>Nákup nových učebních pomůcek</t>
  </si>
  <si>
    <t>Nákup učebních pomůcek a žákovských sad.</t>
  </si>
  <si>
    <t>Školní přírodní zahrada</t>
  </si>
  <si>
    <t>Realizace přírodní zahrady s prvky pro environmentální výchovu</t>
  </si>
  <si>
    <t xml:space="preserve">Sportovní hřiště </t>
  </si>
  <si>
    <t>Realizace sportovního hřiště vedle školy</t>
  </si>
  <si>
    <t>Učebna z terasy</t>
  </si>
  <si>
    <t>Realizace zastřešení a obezdění venkovní terasy budovy školy za účelem vytvoření učebny.</t>
  </si>
  <si>
    <t>Modernizace ICT</t>
  </si>
  <si>
    <t>Modernizace/nákup počítačové techniky</t>
  </si>
  <si>
    <t>Vybavení tělocvičny a venkovního sportoviště</t>
  </si>
  <si>
    <t>Pořízení vybavení a tělocvičného nářadí pro hodiny tělesné výchovy pro vnitřní i venkovní využití.</t>
  </si>
  <si>
    <t>Přístavba školní tělocvičny</t>
  </si>
  <si>
    <t>Rozšíření skladových prostor jídelny základní školy</t>
  </si>
  <si>
    <t xml:space="preserve">Rozšíření skladových prostor pro školní jídelnu ze sklepních místností (sanace zdiva, odvětrání prostor, nové podlahy a odvodnění), vybavení regály. </t>
  </si>
  <si>
    <t>Zabezpečení budovy</t>
  </si>
  <si>
    <t>Nákup interaktivních tabulí do tříd ZŠ a MŠ s příslušenstvím</t>
  </si>
  <si>
    <t>PC vybavení pro žáky ve třídách</t>
  </si>
  <si>
    <t>Modernizace počítačového vybavení pro žáky ve třídách</t>
  </si>
  <si>
    <t>Vybavení tříd interaktivními tabulemi</t>
  </si>
  <si>
    <t>Modernizace ITC</t>
  </si>
  <si>
    <t xml:space="preserve">Modernizace/nákup počítačové techniky. </t>
  </si>
  <si>
    <t>Nábytek, pomůcky …</t>
  </si>
  <si>
    <t xml:space="preserve">Stavební úpravy v učebnách </t>
  </si>
  <si>
    <t>Stavební úpravy / rekonstrukce budovy ZŠ a MŠ Lešany</t>
  </si>
  <si>
    <t>Stavební úpravy, přístavby či modernizace – rekonstrukce stropů a elektroinstalace, vybudování šatny pro žáky, vchody do školy, apod.</t>
  </si>
  <si>
    <t>Půdní vestavba za účelem vybudování nové učebny a zázemí pro ŠD</t>
  </si>
  <si>
    <t>Půdní prostory Základní školy jsou prozatím nevyužívané. Základní škola chce rozšířit prostor pro různé předměty výchovného zaměření a pro ŠD (pořízení nového nábytku, nových skříněk, pohovek a dalšího potřebného vybavení).</t>
  </si>
  <si>
    <t>Modernizace tříd ZŠ</t>
  </si>
  <si>
    <t>Vybavení učeben (nábytek, učebnice, pomůcky a další potřebné vybavení pro výuku).</t>
  </si>
  <si>
    <t>Oplocení školního areálu</t>
  </si>
  <si>
    <t xml:space="preserve">Oplocení západní, severní a části jižní strany školního areálu  </t>
  </si>
  <si>
    <t>Rekonstrukce elektrických rozvodů ZŠ, rozvodů vody</t>
  </si>
  <si>
    <t>Modernizace školního hřiště</t>
  </si>
  <si>
    <t>Stávající štěrkovou běžeckou dráhu přeměnit na dráhu s umělým povrchem</t>
  </si>
  <si>
    <t>Workoutové hřiště</t>
  </si>
  <si>
    <t>Sportoviště (venkovní fitness) jako součást stávajícího školního sportoviště</t>
  </si>
  <si>
    <t>Vybavení učeben nábytkem</t>
  </si>
  <si>
    <t>Vybavení kmenových tříd i odborných učeben vhodným nábytkem, nejlépe výškově nastavitelným.</t>
  </si>
  <si>
    <t>Vybavení pro tělesnou výchovu, rekonstrukce venkovních sportovišť</t>
  </si>
  <si>
    <t>Obnova podlahových krytin školy</t>
  </si>
  <si>
    <t xml:space="preserve">Výměna a oprava podlahové krytiny zejména na chodbách školy. </t>
  </si>
  <si>
    <t>Dovybavení hřiště pro školní družinu</t>
  </si>
  <si>
    <t>Dovybavení hřiště o mobiliář (lavičky a stoly, odpadkový koš). Pevné zakrytí pískoviště.</t>
  </si>
  <si>
    <t>Rekonstrukce střechy školy</t>
  </si>
  <si>
    <t>Výstavba a vybavení venkovní učebny</t>
  </si>
  <si>
    <t>Výstavba zastřešené venkovní učebny s pevnou podlahou. Vybaveno lavicemi, stoly a tabulí.</t>
  </si>
  <si>
    <t>Výměna povrchu a obložení v tělocvičně ZŠ</t>
  </si>
  <si>
    <t>Kompletní výměna povrchu a obložení v tělocvičně ZŠ</t>
  </si>
  <si>
    <t>Půdní třídy + kabinet pro učitele</t>
  </si>
  <si>
    <t>Novostavba tělocvičny základní školy</t>
  </si>
  <si>
    <t>Vybudování nové tělocvičny</t>
  </si>
  <si>
    <t>Vybavenost odborných učeben</t>
  </si>
  <si>
    <t>Vybavenost odborných pracoven F, CH, VT didaktickými pomůckami</t>
  </si>
  <si>
    <t>Venkovní učebna</t>
  </si>
  <si>
    <t>Venkovní učebna včetně vybavení v prostorách školy … například lavice, tabule, zástěny, pergoly</t>
  </si>
  <si>
    <t>Dešťová kanalizace ZŠ a MŠ</t>
  </si>
  <si>
    <t>Zemní nádrž s biologickým separátorem, separátor, filtry, čerpadlo včetně příslušenství. Využití pro zavlažování plánovaného školního skleníku.</t>
  </si>
  <si>
    <t>Fotovoltaická elektrárna pro Základní a mateřskou školu, Školní jídelnu</t>
  </si>
  <si>
    <t>Snížení energetické náročnosti budov ZŠ, MŠ a školní jídelny</t>
  </si>
  <si>
    <t>Rekonstrukce školních dílen (izolace, odpady, okna, odvodnění) s využitím pro pracovní výchovu, kroužek pracovní, dílen, malířství a tisku.</t>
  </si>
  <si>
    <t>Vybavení počítačové učebny v ZŠ, ŠD novou ICT technikou</t>
  </si>
  <si>
    <t>Výměna staré, nevyhovující ICT techniky v ZŠ a ŠD.</t>
  </si>
  <si>
    <t>Rekonstrukce školní jídelny (I, II, III etapa)</t>
  </si>
  <si>
    <t>Obnova a výměna stávající gastrotechnologie v kuchyni, stavba výtahu (bezbariérovost), nové WC (invalidi), nové dipsoziční řešení jídelny s novým výdejním místem, optimalizace nákladů (vzduchotechnika, topení).</t>
  </si>
  <si>
    <t>Obnova a výměna stávající gastrotechnologie v kuchyni</t>
  </si>
  <si>
    <t xml:space="preserve">stavba výtahu (bezbariérovost), nové WC (invalidi), schodolez, opravy povrchů a rozvodů </t>
  </si>
  <si>
    <t>nové dispoziční řešení jídelny s novým výdejním místem, vzduchotechnika, topení</t>
  </si>
  <si>
    <t xml:space="preserve">Odvlhčení budov </t>
  </si>
  <si>
    <t xml:space="preserve">Odvlhčení budovy MŠ a školní družiny, Školská 194 </t>
  </si>
  <si>
    <t xml:space="preserve">Přístavba školní družiny </t>
  </si>
  <si>
    <t xml:space="preserve">Novostavba objektu: 2 třídy školní družiny </t>
  </si>
  <si>
    <t>Stavební úpravy ateliéru výtvarné výchovy</t>
  </si>
  <si>
    <t>Rekonstrukce malířského atelieru (izolace, odpady, okna, odvodnění) s využitím pro výtvarnou výchovu, kroužek grafiky, malířství a tisku.</t>
  </si>
  <si>
    <t>Klimatizace do tříd a kabinetů</t>
  </si>
  <si>
    <t xml:space="preserve">Sterilizátory vzduchu </t>
  </si>
  <si>
    <t>Sterilizátory vzduchu do tříd, chodeb a kabinetů</t>
  </si>
  <si>
    <t xml:space="preserve">Oplocení </t>
  </si>
  <si>
    <t>Oplocení pozemku ZŠ a MŠ</t>
  </si>
  <si>
    <t>Rekonstrukce sklepních prostor v ŠD</t>
  </si>
  <si>
    <t xml:space="preserve">Rekonstrukce sklepních prostor v ŠD – prostory pro pohybové aktivity </t>
  </si>
  <si>
    <t xml:space="preserve">Výměna tabulí </t>
  </si>
  <si>
    <t>Výměna bílých tabulí triptych</t>
  </si>
  <si>
    <t>Dostavba ZŠ Teplýšovice čp. 45</t>
  </si>
  <si>
    <t xml:space="preserve">Demolice nevyužívané hospodářské budovy, stavební náhrada novým pavilónem s logistickým nadzemním propojením s původní budovou včetně zavedení bezbariérovosti všech nadzemních podlaží – jediný výtah společný pro obslužnost obou objektů-v rámci inkluze.   </t>
  </si>
  <si>
    <t>Stavení venkovní úpravy</t>
  </si>
  <si>
    <t>zastřešení před budou školy u vchodu do školy a vedle něj venkovní posezení, pracovní i relaxační kout</t>
  </si>
  <si>
    <t>Venkovní vybavení zahrady</t>
  </si>
  <si>
    <t>Vybudování venkovní třídy (učebny) na kosmickou výchovu a environmentální výchovu</t>
  </si>
  <si>
    <t>Nová učebna</t>
  </si>
  <si>
    <t>Rozšíření školy o novou učebnu – instalace světlovodů (zajištění dostatečné světelnosti)</t>
  </si>
  <si>
    <t xml:space="preserve">Modernizace šaten </t>
  </si>
  <si>
    <t>modernizace šaten – dovybavení skříňkami</t>
  </si>
  <si>
    <t>Stavební úpravy</t>
  </si>
  <si>
    <t>výměna okna na WC</t>
  </si>
  <si>
    <t>Vnitřní rolety na okna</t>
  </si>
  <si>
    <t>pro matematiku, jazyky a kosmickou výchovu</t>
  </si>
  <si>
    <t>Podpora vzdělávacích programů nákupem vybavení, techniky a pomůcek</t>
  </si>
  <si>
    <t>pro jazyky, přírodní vědy, pracovní výchovu, polytechnickou výchovu</t>
  </si>
  <si>
    <t>Podpora vzdělávacích programů</t>
  </si>
  <si>
    <t xml:space="preserve">Podpora vzdělávacích programů prostřednictvím nákupu vybavení, techniky a pomůcek (jazyky, počítače, dílny, přírodní vědy, pomůcky). </t>
  </si>
  <si>
    <t>Předokenní žaluzie, vzduchotechnika a klimatizace,</t>
  </si>
  <si>
    <t>Venkovní žaluzie a vzduchotechnika. Klimatizace do vybraných učeben, kabinetů a kanceláří.</t>
  </si>
  <si>
    <t>Rekonstrukce dlažby</t>
  </si>
  <si>
    <t xml:space="preserve">Dlažba – přístupové plochy kolem školy ZŠ Benešovská. </t>
  </si>
  <si>
    <t>Rekonstrukce střechy nad ŠD a ŠJ</t>
  </si>
  <si>
    <t>Rekonstrukce střechy nad ŠD a ŠJ v areálu ZŠ Komenského.</t>
  </si>
  <si>
    <t>Sjednocení fasády školy</t>
  </si>
  <si>
    <t>Sjednocení fasády ZŠ Komenského.</t>
  </si>
  <si>
    <t>Venkovní učebny</t>
  </si>
  <si>
    <t>Vybudování venkovní učebny/altánu v areálu ZŠ Benešovská i ZŠ Komenského.</t>
  </si>
  <si>
    <t>Rekonstrukce hřiště a venkovní plochy</t>
  </si>
  <si>
    <t>Rekonstrukce hřiště a venkovní plochy v areálu ZŠ Benešovská.</t>
  </si>
  <si>
    <t>Doskočiště pro skok daleký</t>
  </si>
  <si>
    <t>Výměna dveří učeben</t>
  </si>
  <si>
    <t>Výměna dveří a klik učeben.</t>
  </si>
  <si>
    <t>Modernizace obložení stěn ve třídách.</t>
  </si>
  <si>
    <t>Nové sociální zařízení na pozemku u ŠD</t>
  </si>
  <si>
    <t>Vybavení ZŠ Benešovská</t>
  </si>
  <si>
    <t>Přístavba spojovacího krčku II.</t>
  </si>
  <si>
    <t>Vybudování nového spojovacího krčku II. (rozšíření učeben, zájmová činnost)</t>
  </si>
  <si>
    <t>Obnova výpočetní techniky ve 2 třídách</t>
  </si>
  <si>
    <t>Podpora vzdělávacích programů – jazyky, počítače, dílny, přírodní vědy, prostory pro zájmovou a spolkovou činnost, bezbariérový přístup, pomůcky Školní knihovna  pomůcky Modernizace kabinetů. Rekonstrukce sociálního zařízení</t>
  </si>
  <si>
    <t>Podpora vzdělávacích programů – jazyky, počítače, dílny, přírodní vědy, prostory pro zájmovou a spolkovou činnost, bezbariérový přístup, pomůcky Školní knihovna  pomůcky Modernizace kabinetů. Rekonstrukce sociálního zařízení Modernizace sboroven, vybavení digitálními technologiemi, Rekonstrukce starého sociálního zařízení</t>
  </si>
  <si>
    <t>Stavební úpravy školních dílen ZŠ</t>
  </si>
  <si>
    <t xml:space="preserve">Vybavení kuchyně ŠJ Etapa I. </t>
  </si>
  <si>
    <t>Stavební úpravy prostor ŠJ Etapa II.</t>
  </si>
  <si>
    <t>Vybavení ŠJ Etapa III.</t>
  </si>
  <si>
    <t xml:space="preserve">Doskočiště pro skok daleký v areálu ZŠ Benešovská i ZŠ Komenského. REKONSTRUKCE </t>
  </si>
  <si>
    <t>Demontáž starého oplocení a výstavba nového oplocení ZŠ Komenského v délce cca 290 m (S a SZ strana areálu školy).</t>
  </si>
  <si>
    <t>Modernizace jazykové učebny – vybavení digitálními technologiemi (interaktivní tabule, audiosystém), vybavení učebními pomůckami a softwarem Modernizace učebny přírodopisu, chemie a přírodopisu – nákup vybavení o nákladné pomůcky (modely, vycpaniny, mikroskopy) včetně vybavení digitálními technologiemi Modernizace dílen a prostor pro domácí práce včetně vybavení. Modernizace počítačových pracoven – dovybavení nábytkem i počítačovými stanicemi.</t>
  </si>
  <si>
    <t>Pořízení žákovských počítačů, monitorů a příslušenství do dvou počítačových učeben. Pořízení serveru.</t>
  </si>
  <si>
    <t>Podpora vzdělávacích programů – jazyky, počítače, dílny, přírodní vědy, prostory pro zájmovou a spolkovou činnost, Školní knihovna  pomůcky Modernizace sboroven, vybavení digitálními technologiemi, Rekonstrukce starého sociálního zařízení</t>
  </si>
  <si>
    <t>Gymnázium</t>
  </si>
  <si>
    <t>Středočeský kraj</t>
  </si>
  <si>
    <t>061664707</t>
  </si>
  <si>
    <t>Římskokatolická farnost Křečovice, Křečovice 29, Neveklov, 257 56</t>
  </si>
  <si>
    <t xml:space="preserve">SHM Klub Neveklov, z.s., Komenského 86, Neveklov, 257 56 </t>
  </si>
  <si>
    <t>Benešov ŠJ Jiráskova</t>
  </si>
  <si>
    <t>Školní jídelna Benešov, Jiráskova 888</t>
  </si>
  <si>
    <t xml:space="preserve">zázemí pro školní poradenské pracoviště </t>
  </si>
  <si>
    <t>Vybavení a stavební úpravy ve Školní jídelně Jiráskova</t>
  </si>
  <si>
    <t>Strategický rámec MAP - seznam investičních priorit ZŠ (2021–2027)</t>
  </si>
  <si>
    <t>Podpis předsedy řídícího výboru MAP</t>
  </si>
  <si>
    <t>Vícelété gymnázium</t>
  </si>
  <si>
    <t>DDM</t>
  </si>
  <si>
    <t>Benešov DDM</t>
  </si>
  <si>
    <t>Strategický rámec MAP – seznam investičních priorit MŠ (2021–2027)</t>
  </si>
  <si>
    <t>stručný popis, např. zpracovaná PD, zajištěné výkupy, výber dodavatele</t>
  </si>
  <si>
    <t>Souhrnný rámec pro investice do infrastruktury pro zájmové, neformální vzdělávání a celoživotní učení (2021–2027)</t>
  </si>
  <si>
    <r>
      <t xml:space="preserve">Výdaje projektu </t>
    </r>
    <r>
      <rPr>
        <sz val="11"/>
        <rFont val="Calibri"/>
        <family val="2"/>
        <scheme val="minor"/>
      </rPr>
      <t xml:space="preserve">v Kč </t>
    </r>
    <r>
      <rPr>
        <vertAlign val="superscript"/>
        <sz val="11"/>
        <rFont val="Calibri"/>
        <family val="2"/>
        <scheme val="minor"/>
      </rPr>
      <t>1)</t>
    </r>
  </si>
  <si>
    <r>
      <t xml:space="preserve">Předpokládaný termín realizace </t>
    </r>
    <r>
      <rPr>
        <i/>
        <sz val="11"/>
        <rFont val="Calibri"/>
        <family val="2"/>
        <scheme val="minor"/>
      </rPr>
      <t>měsíc, rok</t>
    </r>
  </si>
  <si>
    <r>
      <t>Typ projektu</t>
    </r>
    <r>
      <rPr>
        <sz val="11"/>
        <rFont val="Calibri"/>
        <family val="2"/>
        <scheme val="minor"/>
      </rPr>
      <t xml:space="preserve"> </t>
    </r>
    <r>
      <rPr>
        <vertAlign val="superscript"/>
        <sz val="11"/>
        <rFont val="Calibri"/>
        <family val="2"/>
        <scheme val="minor"/>
      </rPr>
      <t>2)</t>
    </r>
  </si>
  <si>
    <r>
      <t>navýšení kapacity MŠ / novostavba MŠ</t>
    </r>
    <r>
      <rPr>
        <vertAlign val="superscript"/>
        <sz val="11"/>
        <rFont val="Calibri"/>
        <family val="2"/>
        <scheme val="minor"/>
      </rPr>
      <t>3)</t>
    </r>
    <r>
      <rPr>
        <sz val="11"/>
        <rFont val="Calibri"/>
        <family val="2"/>
        <scheme val="minor"/>
      </rPr>
      <t xml:space="preserve"> </t>
    </r>
  </si>
  <si>
    <r>
      <t>zajištění hygienických požadavků u MŠ, kde jsou nedostatky identifikovány KHS</t>
    </r>
    <r>
      <rPr>
        <vertAlign val="superscript"/>
        <sz val="11"/>
        <rFont val="Calibri"/>
        <family val="2"/>
        <scheme val="minor"/>
      </rPr>
      <t>4)</t>
    </r>
  </si>
  <si>
    <t>Bezbariérové úpravy únikového schodiště a cest</t>
  </si>
  <si>
    <t>Zateplení budovy MŠ Longenova, rekonstrukce dětských umýváren</t>
  </si>
  <si>
    <t>Vybudování 2 venkovních učeben na zahradě MŠ a k nim přilehlých pítek.</t>
  </si>
  <si>
    <t>Rozvoj motorických dovedností dětí MŠ pohybová a polytechnická výchova</t>
  </si>
  <si>
    <t>Úprava vstupu do budovy u třídy MŠ a nejbližšího okolí  – bezbariérově, zpevnění plochy, přistavění dřevěné „paluby “zastřešení, přístavba bezpečných schůdků, zázemí pomůcek pro venkovní učebnu</t>
  </si>
  <si>
    <r>
      <t xml:space="preserve">Výdaje projektu  </t>
    </r>
    <r>
      <rPr>
        <sz val="11"/>
        <rFont val="Calibri"/>
        <family val="2"/>
        <scheme val="minor"/>
      </rPr>
      <t xml:space="preserve">v Kč </t>
    </r>
    <r>
      <rPr>
        <i/>
        <vertAlign val="superscript"/>
        <sz val="11"/>
        <rFont val="Calibri"/>
        <family val="2"/>
        <scheme val="minor"/>
      </rPr>
      <t>1)</t>
    </r>
  </si>
  <si>
    <r>
      <t>přírodní vědy</t>
    </r>
    <r>
      <rPr>
        <vertAlign val="superscript"/>
        <sz val="11"/>
        <rFont val="Calibri"/>
        <family val="2"/>
        <scheme val="minor"/>
      </rPr>
      <t>3)</t>
    </r>
    <r>
      <rPr>
        <sz val="11"/>
        <rFont val="Calibri"/>
        <family val="2"/>
        <scheme val="minor"/>
      </rPr>
      <t xml:space="preserve"> 
</t>
    </r>
  </si>
  <si>
    <r>
      <t>polytech. vzdělávání</t>
    </r>
    <r>
      <rPr>
        <vertAlign val="superscript"/>
        <sz val="11"/>
        <rFont val="Calibri"/>
        <family val="2"/>
        <scheme val="minor"/>
      </rPr>
      <t>4)</t>
    </r>
  </si>
  <si>
    <r>
      <t>práce s digi. tech.</t>
    </r>
    <r>
      <rPr>
        <vertAlign val="superscript"/>
        <sz val="11"/>
        <rFont val="Calibri"/>
        <family val="2"/>
        <scheme val="minor"/>
      </rPr>
      <t>5)</t>
    </r>
  </si>
  <si>
    <t>Zřízení a vybavení multifunkční učebny přírodopisu a zeměpisu, včetně pomůcek</t>
  </si>
  <si>
    <t>Modernizace vybavení učeben a kanceláře školy</t>
  </si>
  <si>
    <t>Vybavení tělovýchovného kabinetu nářadím a pomůckami pro tělesnou výchovu či zájmové aktivity. Rekonstrukce běžecké dráhy a doskočiště.</t>
  </si>
  <si>
    <t>Vybavení učeben/sboroven</t>
  </si>
  <si>
    <t xml:space="preserve">Modernizace interiéru a vybavení ŠD </t>
  </si>
  <si>
    <t xml:space="preserve">Herní prvky a vybavení pro ŠD </t>
  </si>
  <si>
    <t>Herní prvky (venkovní i vnitřní) pro ŠD, plachta na pískoviště</t>
  </si>
  <si>
    <t>Modernizace obložení stěn ve třídách Částečně zrealizováno</t>
  </si>
  <si>
    <t>Dvybavení Montessori pomůckami</t>
  </si>
  <si>
    <t>Úprava a vybavení místnosti „Snoezelen“</t>
  </si>
  <si>
    <t>Benešov ŠJ Dukelská</t>
  </si>
  <si>
    <t>Školní jídelna Benešov, Dukelská 1818</t>
  </si>
  <si>
    <t>Modernizace vybavení učeben fyziky, chemie, přírodopisu, jazyků, počítačů, robotiky</t>
  </si>
  <si>
    <t>Dům dětí a mládeže Benešov</t>
  </si>
  <si>
    <t>Gymnázium, Benešov, Husova 470</t>
  </si>
  <si>
    <t>Aperto</t>
  </si>
  <si>
    <t>Základní škola Aperto s.r.o.</t>
  </si>
  <si>
    <t>09219056</t>
  </si>
  <si>
    <t>ARCHA základní škola a mateřská škola při Církvi československé husitské</t>
  </si>
  <si>
    <t xml:space="preserve">Vytvoření polytechnických koutků.  </t>
  </si>
  <si>
    <t>Oprava 4 stávajících dřevěných domků pro zřízení herních center na školní zahradě</t>
  </si>
  <si>
    <t>Oprava zahradních domků a vstupní vrata do zahrady školy</t>
  </si>
  <si>
    <t>Vytvoření venkovní polytechnické dílny</t>
  </si>
  <si>
    <t>Multifunkční herní plocha školní zahrady</t>
  </si>
  <si>
    <t>Terénní úprava plochy pro kontejnery na odpad</t>
  </si>
  <si>
    <t xml:space="preserve">Využití koutu zahrady pro výstavbu venkovní polytechnické dílny. </t>
  </si>
  <si>
    <t>Pořízení multifunkčních herních ploch SmartSoft školní zahrady</t>
  </si>
  <si>
    <t>Terénní úprava části zahrady pro umístění kontejnerů na odpad, mimo vstupní cestu k budově MŠ, zajištění bezpečnosti procházejících osob.</t>
  </si>
  <si>
    <t>Mlžítka na zahradě MŠ Longenova. 
Altánek pro děti</t>
  </si>
  <si>
    <t>Stavební úpravy hřiště u kontejnerové přístavby MŠ Dukelská</t>
  </si>
  <si>
    <t>Odvodnění části školní zahrady</t>
  </si>
  <si>
    <t>Realizace odvodnění na školní zahradě (zvýšení bezpečnosti dětí lepším vyřešením členitého terénu, po deštích se nevsakuje voda a část zahrady je zatopena)</t>
  </si>
  <si>
    <t>Akustické řešení nové učebny a jídelen</t>
  </si>
  <si>
    <t>Akustické řešení nově vzniklé učebny a jídelny třídy Motýlů a Ježků</t>
  </si>
  <si>
    <t>Zateplení MŠ</t>
  </si>
  <si>
    <t>Rekonstrukce a vybavení půdních prostor MŠ</t>
  </si>
  <si>
    <t>Zateplení štítu MŠ</t>
  </si>
  <si>
    <t>Využití půdních prostor MŠ</t>
  </si>
  <si>
    <t>Dozvuk ve třídách a tělocvičně</t>
  </si>
  <si>
    <t>Vyřešení dozvuku ve všech třídách a tělocvičně mateřské školy MiniSvět. Použití stropních lamel.</t>
  </si>
  <si>
    <t>Oprava podlahových ploch ve třídách, recepci a tělocvičně</t>
  </si>
  <si>
    <t>Nové podlahové krytiny (marmoleum nebo linolueum) na recepci, všech třídách, šatnách a tělocvičně MŠ.</t>
  </si>
  <si>
    <t>Prosvětlení chodby MŠ – světlovody</t>
  </si>
  <si>
    <t>Vybavení gastro provozu – výměna spotřebičů</t>
  </si>
  <si>
    <t>Nový nábytek na recepci MŠ</t>
  </si>
  <si>
    <t>Polikarpova stavebnice</t>
  </si>
  <si>
    <t>Venkovní sportovní vybavení hřiště</t>
  </si>
  <si>
    <t>Prosvětlení chodby a šaten světlíky (světlovody) a přívod přirozeného venkovního světla, 6 světlíků</t>
  </si>
  <si>
    <t>Výměna/obměna spotřebičů v gastro provozu MŠ
Konvektomat, digestoř, robot, lednice, vakuovací stroj</t>
  </si>
  <si>
    <t>Nový dřevěný nábytek na recepci a vstupní hale MŠ (5 stolůx4 židle)</t>
  </si>
  <si>
    <t>Polikarpova stavebnice do 3 tříd MŠ</t>
  </si>
  <si>
    <t>Balanční a motorické venkovní pomůcky – balanční lavice, válečková klouzačka, dráha – sport box</t>
  </si>
  <si>
    <t>Vybavení školní zahrady o zahradní altán a o další herní přírodní prvky, výměna některých již starších herních  prvků na školní zahradě</t>
  </si>
  <si>
    <t>Doplnění zahrady mateřské školy o herní prvky a zahradní vybavení s využitím pro veřejnost v odpoledních hodinách, venkovní učebny</t>
  </si>
  <si>
    <t>Přestavba hospodářských prostor na učebny (navýšení kapacity ZŠ)</t>
  </si>
  <si>
    <t>Rekonstrukce a přestavba stávajících hospodářských budov v areálu školy na učebny pro využití ŠD (polytechnická výchova, zájmové kroužky, jazyková učebna apod.), případně pro hodiny TV (malá tělocvična).</t>
  </si>
  <si>
    <t xml:space="preserve">Kontejnerová školka </t>
  </si>
  <si>
    <t>Přístavba kontejnerové školky</t>
  </si>
  <si>
    <t>Vybavení mateřské školky herními prvky</t>
  </si>
  <si>
    <t>Pořízení interaktivních herních prvků včetně interaktivní tabule do dvou tříd mateřské školky</t>
  </si>
  <si>
    <t>Obnova IC technologií v učebnách – výměna 2 interaktivních tabulí a 6 pevných počítačů</t>
  </si>
  <si>
    <t xml:space="preserve">Prvky Montessori pomůcek, didaktických her, interaktivních tabulí a pomůcek a hraček pro děti </t>
  </si>
  <si>
    <t>ANO</t>
  </si>
  <si>
    <t xml:space="preserve">Vybavení učeben IT technikou </t>
  </si>
  <si>
    <t>PC učebna ve vazbě na přírodovědné obory, učebna přírodovědných oborů (fyzika, chemie), prostory pro technické a řemeslné obory (dílny, domácí práce, školní zahrada)</t>
  </si>
  <si>
    <t xml:space="preserve">Modernizace stávajících a vybudování nových učeben </t>
  </si>
  <si>
    <t>Didaktické pomůcky pro CH, F, D, Př</t>
  </si>
  <si>
    <t>(Ch, Př, Fy) s nákupem laboratorního a interiérového vybavení</t>
  </si>
  <si>
    <t xml:space="preserve">Stavební úpravy a modernizace učeben přírodních věd </t>
  </si>
  <si>
    <t>Nákup 10 notebooků a skříně na jejich ukládání 
Navýšení konektivity</t>
  </si>
  <si>
    <t>Pořízení žákovských počítačů do výuky. 
Navýšení konektivity</t>
  </si>
  <si>
    <t xml:space="preserve">Nákup pomůcek pro polytechnické vzdělávání </t>
  </si>
  <si>
    <t>Modernizace učebny pro práci s digitálními technologiemi, včetně vybavení</t>
  </si>
  <si>
    <t>Pomůcky pro polytechnické vzdělávání</t>
  </si>
  <si>
    <t>Modernizace staré učebny pro práci s digitálními technologiemi, včetně vybavení</t>
  </si>
  <si>
    <t>Vytvoření počítačové učebny</t>
  </si>
  <si>
    <t>Vytvoření počítačové učebny s počítači. Zasíťování dané učebny a vybavení odpovídajícím nábytkem.</t>
  </si>
  <si>
    <t>Modernizace odborné učebny hudební výchovy</t>
  </si>
  <si>
    <t>Rekonstrukce osvětlení ve sportovní hale</t>
  </si>
  <si>
    <t>Modernizace školní jídelny a kuchyně včetně zázemí</t>
  </si>
  <si>
    <t>Modernizace vybavení a rekonstrukce jídelny a kuchyně včetně jejího zázemí</t>
  </si>
  <si>
    <t xml:space="preserve">PC vybavení </t>
  </si>
  <si>
    <t>Modernizace počítačového vybavení.</t>
  </si>
  <si>
    <t>Rozšíření prostor školní družiny
Nová budova školní družiny</t>
  </si>
  <si>
    <t>Rekonstrukce elektroinstalace školy a osvětlení v učebnách</t>
  </si>
  <si>
    <t>Rekonstrukce elektrických rozvodů ZŠ Komenského a ZŠ Benešovská. Rekonstrukce osvětlení v učebnách</t>
  </si>
  <si>
    <t>Vybavení učeben (učebnice, pomůcky a další potřebné vybavení pro výuku), pořízení nového nábytku, koberců, nové počítače včetně příslušenství</t>
  </si>
  <si>
    <t>Modernizace interiéru ŠD – kopírka, kartotéka, reproduktory, rádio, magnetická tabule</t>
  </si>
  <si>
    <t>Nové sociální zařízení na školním hřišti u ŠD Benešovská</t>
  </si>
  <si>
    <t>Vybavení – nový nábytek a dveře,  linoleum, kopírka, sportovní vybavení</t>
  </si>
  <si>
    <t>Modernizace učeben</t>
  </si>
  <si>
    <t>Modernizace učebny na keramický kroužek</t>
  </si>
  <si>
    <t>Datové úložiště (server včetně infrastruktury připojování, licence, servis), vybudování/obnova datové sítě</t>
  </si>
  <si>
    <t>Vybavení ZŠ školy a zřízení venkovní učebny pro ZŠ</t>
  </si>
  <si>
    <t>Žaluzie venkovní</t>
  </si>
  <si>
    <t>Žaluzie na západní stranu nové budovy - pro 9 tříd.</t>
  </si>
  <si>
    <t>Vybudování plotu TZ Jablonná nad Vltavou</t>
  </si>
  <si>
    <t>Herní prvky TZ Jablonná nad Vltavou</t>
  </si>
  <si>
    <t>Rekonstrukce vestibulu</t>
  </si>
  <si>
    <t>Baner na budovu</t>
  </si>
  <si>
    <t>Herní prvky před budovou</t>
  </si>
  <si>
    <t xml:space="preserve">Vytvoření interaktivní zóny před budovou. </t>
  </si>
  <si>
    <t>Vytvoření a instalace Loga na budovu.</t>
  </si>
  <si>
    <t>rekonstrukce vestibulu – nová recepce, informační panel, sezení a rekonstrukce stávajících šatniček</t>
  </si>
  <si>
    <t>Vybudování plotu okolo TZ v Jablonné nad Vltavou.</t>
  </si>
  <si>
    <t>Herní prvky v areálu TZ Jablonná nad Vltavou – ping pingový stůl, dřevěné skládačky, horolezecká stěna</t>
  </si>
  <si>
    <t>Vybavení tříd</t>
  </si>
  <si>
    <t xml:space="preserve">Vybavení tříd </t>
  </si>
  <si>
    <t>Vybavení venkovních ploch</t>
  </si>
  <si>
    <t>Vybavení venkovních hracích ploch</t>
  </si>
  <si>
    <t>Nová budova ZŠ</t>
  </si>
  <si>
    <t>Výstavba nové Základní školy a její vybavení.</t>
  </si>
  <si>
    <t>Zahradní domek</t>
  </si>
  <si>
    <t>Lavice, židle a další nábytek</t>
  </si>
  <si>
    <t>Interaktivní tabule do tříd</t>
  </si>
  <si>
    <t>Montessori pomůcky, hudební (klávesy) a anglické pomůcky</t>
  </si>
  <si>
    <t>x</t>
  </si>
  <si>
    <t>příprava PD</t>
  </si>
  <si>
    <t>NE</t>
  </si>
  <si>
    <t>Venkovní úpravy areálu MŠ a ŠD Sázava</t>
  </si>
  <si>
    <t>Rekonstrukce zahrady  MŠ a ŠD, úprava a doplnění zeleně, doplnění herních prvků, miniamfiteátr, vybudování dvou venkovních tříd.</t>
  </si>
  <si>
    <t>PD v rozpracovaném stavu/havárie</t>
  </si>
  <si>
    <t>Vybudování venkovních učeben s pítky</t>
  </si>
  <si>
    <t xml:space="preserve">záměr </t>
  </si>
  <si>
    <t>ne</t>
  </si>
  <si>
    <t>záměr</t>
  </si>
  <si>
    <t>Navýšení kapacity MŠ zřízením lesní mateřské školy</t>
  </si>
  <si>
    <t>NE 
 (případně uzemní rozhodnutí)</t>
  </si>
  <si>
    <t>NE
(nebude třeba)</t>
  </si>
  <si>
    <t xml:space="preserve">Rekonstrukce chodníku před budovou MŠ </t>
  </si>
  <si>
    <t>Vybudování keramické dílny</t>
  </si>
  <si>
    <t xml:space="preserve">Navýšení kapacity MŠ Bystřice vytvořením prostor pro odloučené pracoviště v obci Ouběnice </t>
  </si>
  <si>
    <t>Rekonstrukce prostor budovy bývalé základní školy v Ouběnicích a vybavení učeben pro potřeby nového odloučeného pracoviště MŠ Bystřice.</t>
  </si>
  <si>
    <t xml:space="preserve">Stavební úpravy odborných učeben. </t>
  </si>
  <si>
    <t xml:space="preserve">ne </t>
  </si>
  <si>
    <t xml:space="preserve">Pořízení nového moderního vybavení do odborných učeben. </t>
  </si>
  <si>
    <t>ne (nebude třeba)</t>
  </si>
  <si>
    <t xml:space="preserve">podaná ŽOD </t>
  </si>
  <si>
    <t>ano</t>
  </si>
  <si>
    <t>Vybudování dvou venkovních učeben v areálu ZŠ – 2 objekty, 4 učebny</t>
  </si>
  <si>
    <t xml:space="preserve">kompletní projektová příprava, hledáme financování </t>
  </si>
  <si>
    <t>Modernizace systému odvětrání a vybavení žákovské kuchyňky</t>
  </si>
  <si>
    <t xml:space="preserve">připravena PD, hledáme financování </t>
  </si>
  <si>
    <t xml:space="preserve">Přístavba dvou nových učeben (fyziky a přírodopisu) nad stávající spojovací chodbu </t>
  </si>
  <si>
    <t xml:space="preserve">hotová studie přístavby, sháníme financování přípravy PD </t>
  </si>
  <si>
    <t>Vybudování dvou nových odborných učeben (fyziky a přírodopisu)</t>
  </si>
  <si>
    <t>připravena PD 
realizace je závislá na dalších projektech, které musí úpravě zeleně předcházet (sportoviště, fotovoltaika, venkovní učebny)</t>
  </si>
  <si>
    <t xml:space="preserve">Revitalizace školní zahrady </t>
  </si>
  <si>
    <t>Mlžítka a pítka na zahradě, nové herní prvky, polytechnická stanoviště, a další vybavení pro školní zahradu</t>
  </si>
  <si>
    <t>Stavební úpravy půdních prostor MŠ</t>
  </si>
  <si>
    <t>Stavební úpravy půdy mateřské školy pro využívání dětí a pedagogů (herna - zrdcadlový sál pro sportovní využití, kabinet pro pro uskladňování pomůcek)</t>
  </si>
  <si>
    <t>Nákup vybavení pro spontánní i řízené pohybové aktivity, vnitřní i venkovní</t>
  </si>
  <si>
    <t>Vybavení kmenových tříd 1. stupně interaktivními tabulemi</t>
  </si>
  <si>
    <t xml:space="preserve">Vybavení tříd interaktivními tabulemi a programy pro interaktivní tabule.  </t>
  </si>
  <si>
    <t>Rekonstrukce střešní krytiny, střešních oken, oprava poškozených částí včetně rekonstrukce 2. nadzemního patra.</t>
  </si>
  <si>
    <t>Nákup vybavení a pomůcek pro odbornou výuku</t>
  </si>
  <si>
    <t>Bezpečnější přístup do školy</t>
  </si>
  <si>
    <t>Vybavení pomůckamia nábytkem.</t>
  </si>
  <si>
    <t>Vybavení pomůckami a nábytkem.</t>
  </si>
  <si>
    <t>Modernizace učebny fyziky s kabinetem</t>
  </si>
  <si>
    <t>Učebna Fy – nákup pomůcek pro polytechnickou výuku, vybavení nábytkem</t>
  </si>
  <si>
    <t>Vybavení nábytkem, sedací vaky, ralaxační prvky</t>
  </si>
  <si>
    <t>Modernizace učebny pro výuku přírodních věd  Chemie</t>
  </si>
  <si>
    <t>Vbybavení tříd novým nábytkem a přístroji včetně digi technologií</t>
  </si>
  <si>
    <t>Nahrazení starých počítačů a doplnění dataprojektorů do tříd, kde ještě nejsou</t>
  </si>
  <si>
    <t>Rekonstrukce dílen včetně nového vybavení</t>
  </si>
  <si>
    <t>Rekonstrukce Mateřské školy</t>
  </si>
  <si>
    <t>Přestavba budovy mateřské školy, rozšíření kapacity na 5 tříd + speciální třídu</t>
  </si>
  <si>
    <t>Úprava vstupu do ZŠ</t>
  </si>
  <si>
    <t>Terasa přiléhající k jednotlivým třídám, možnost venkovního učení</t>
  </si>
  <si>
    <t>Úprava vstupu do budovy ZŠ a nejbližšího okolí  – bezbariérově, nové vstupní dveře…</t>
  </si>
  <si>
    <t>Obnova povrchu hřiště či výstavba nového hřiště.</t>
  </si>
  <si>
    <t>Vybavení třídy</t>
  </si>
  <si>
    <t>Modernizace vybavení učebny výpočetní techniky, nákup digitálních technologií</t>
  </si>
  <si>
    <t>Zpevnění dvorku a nový plot</t>
  </si>
  <si>
    <t>Nová třída MŠ Maršovice včetně vybavení</t>
  </si>
  <si>
    <t>Přestavba nevyužité místnosti v budově MŠ na třídu (omítky, podlahová krytina, výměna svítidel, doplnění akumulních kamen, …). Úprava sociálních zařízení a šaten. Vybavení třídy nábytkem. Pořízení šatnových bloků.</t>
  </si>
  <si>
    <t>Příprava PD ke stavbenímu povolení.</t>
  </si>
  <si>
    <t>Stavební úpravy TZ Jablonná nad Vltavou. Navýšení kapacity, úprava sociálního zázemí, odvlhčení stěn, výměna oken, nová elektroinstalace, nové odpady, výměna topných těles….</t>
  </si>
  <si>
    <t>Rekonstrukce TZ Jablonná nad Vltavou</t>
  </si>
  <si>
    <t>Vybudování nových prostor ZUŠ.</t>
  </si>
  <si>
    <t>Nové prostory ZUŠ včetně vybavení.</t>
  </si>
  <si>
    <t>Výstavba sportovní budovy a venkovního sportoviště na volejbalových kurtech a vybudování zázemí</t>
  </si>
  <si>
    <t>Modernizace hřiště ZŠ Komenského</t>
  </si>
  <si>
    <t>Lesní mateřská škola</t>
  </si>
  <si>
    <t>Rekonstrukce osvětlení</t>
  </si>
  <si>
    <t>Výměna osvětlení do tříd</t>
  </si>
  <si>
    <t>Vybudování odloučeného pracoviště v podobě lesní mateřské školy</t>
  </si>
  <si>
    <t>Vybudování nové základní umělecké školy</t>
  </si>
  <si>
    <t>Nová výstavba základní umělecké školy</t>
  </si>
  <si>
    <t>00232904</t>
  </si>
  <si>
    <t>Vybudování nové školní jídelny</t>
  </si>
  <si>
    <t>Vybudování mateřské školy v obci Kozmice a zvýšení kapacity MŠ</t>
  </si>
  <si>
    <t>Projekt řeší výstavbu nové MŠ Kozmice včetně gastro provozu</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</si>
  <si>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</si>
  <si>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</si>
  <si>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</si>
  <si>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</si>
  <si>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</si>
  <si>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</si>
  <si>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</si>
  <si>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</si>
  <si>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</si>
  <si>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</si>
  <si>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</si>
  <si>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</si>
  <si>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</si>
  <si>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</si>
  <si>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</si>
  <si>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</si>
  <si>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</si>
  <si>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</si>
  <si>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</si>
  <si>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</si>
  <si>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</si>
  <si>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</si>
  <si>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</si>
  <si>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</si>
  <si>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</si>
  <si>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</si>
  <si>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</si>
  <si>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</si>
  <si>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</si>
  <si>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</si>
  <si>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</si>
  <si>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</si>
  <si>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</si>
  <si>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</si>
  <si>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</si>
  <si>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</si>
  <si>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Celková rekonstrukce vodovodní a odpadní sítě v MŠ v Dukelské 1546</t>
  </si>
  <si>
    <t>Jedná se o celkovou rekonstrukci vodovodní a odpadní sítě v mateřské škole v Dukelské 1546.</t>
  </si>
  <si>
    <t>Venkovní sportovní hřiště a hrací prvky</t>
  </si>
  <si>
    <t>Vybavení tříd v nové budově školy - nábytek, učebny</t>
  </si>
  <si>
    <t>Lavice, židle, vybavení odborných učeben</t>
  </si>
  <si>
    <t>Zabezpečené vstupní dveře do objektu na adrese Na Prádle 252</t>
  </si>
  <si>
    <t>z nařízení ČSI pro budovu Na Prádle 252 vybavit 2x vstupní dveře odemykáním na čipy nebo dálkovým edemykáním, dtto pro vstupní branku</t>
  </si>
  <si>
    <t>Vybudování školní kuchyně a jídelny a prostor pro družinu</t>
  </si>
  <si>
    <t>Novostavba školní kuchyně a jídelny pro 480 dětí a 4 místnosti pro družinu</t>
  </si>
  <si>
    <t>Rozšíření budovy školy o tři nové třídy + kabinet + výtah a sociální zařízení</t>
  </si>
  <si>
    <t>Dostavba dvou školních tříd + kabinety + toalety-nový pavilon</t>
  </si>
  <si>
    <t>Vybavení IT</t>
  </si>
  <si>
    <t xml:space="preserve">Výstavba budovy pro potřeby školy / školských zařízení v ulici Dukelská </t>
  </si>
  <si>
    <t>Demolice původního objektu, zpracování studie stavby a příprava zadání PD.</t>
  </si>
  <si>
    <t>Nákup a instalace interaktivních tabulí s příslušenstvím do kmenových tříd - obnova.</t>
  </si>
  <si>
    <t xml:space="preserve">Přístavba školy, rekonstrukce suterénu, šatny, bezbariérový přístup, hlediště a zázemí sportovní haly, stavební propojení budovy školy a školní jídelny. </t>
  </si>
  <si>
    <t xml:space="preserve">Rekonstrukce a modernizace společných prostor školy </t>
  </si>
  <si>
    <t>Modernizace gymnastického sálu</t>
  </si>
  <si>
    <t>Prioritně vstupní vestibul, stavební úpravy, prosvětlení, reprezentační prostory, nezbytná rekonstrukce dlažby.</t>
  </si>
  <si>
    <t>Nutné doplnění akustického řešení gymnastického sálu v suterénu školy.</t>
  </si>
  <si>
    <t>Nutné doplnění akustického řešení učebny.</t>
  </si>
  <si>
    <t>00232905</t>
  </si>
  <si>
    <t>Vybudování multifunkční klubovny pro volnočasové aktivity a vzdělávání (Farák)</t>
  </si>
  <si>
    <t>Nová výstavba multifunkční klubovny včetně zázemí a vybavení</t>
  </si>
  <si>
    <t>Vybudování atletického areálu ZŠ Komenského</t>
  </si>
  <si>
    <t>Vybudování ateltického areálu ZŠ Komenského včetně zázemí a vybavení</t>
  </si>
  <si>
    <t>Rozšíření a modernizace kamerového systému ZŠ Komenského</t>
  </si>
  <si>
    <t>Přístavba pavilonu mateřské školy</t>
  </si>
  <si>
    <t>Vybudování přístavby pavilonu mateřské školy včetně zázemí a vybavení - vytvoření nové speciální třídy pro děti</t>
  </si>
  <si>
    <t>Nástavba a přístavba pavilonu č. 5 ZŠ Divišov</t>
  </si>
  <si>
    <t>Realizovat nástavbu na pavilonu ZŠ a vytvořit prostory pro nové odborné učebny.</t>
  </si>
  <si>
    <t>PD zpracovaná</t>
  </si>
  <si>
    <t>ZAYA</t>
  </si>
  <si>
    <t>Rodinné centrum Zajíček z.s.</t>
  </si>
  <si>
    <t>zpracovaná studie, zajištěné pozemky, práce na PD</t>
  </si>
  <si>
    <t>výměna lina a koberce ve 2. třídě</t>
  </si>
  <si>
    <t>výměna nábytku ve 2. tříě</t>
  </si>
  <si>
    <t>Rekonstrukce MŠ Longenova včetně zázemí a vybavení</t>
  </si>
  <si>
    <t>Rekonstrukce či výstavba školského zařízení</t>
  </si>
  <si>
    <t>Základní škola Táborská kasárna</t>
  </si>
  <si>
    <t>Přestavba či výstavba nového školského zařízení, včetně vybavení a pomůcek</t>
  </si>
  <si>
    <t>Studie</t>
  </si>
  <si>
    <t>Výstavba budovy pro potřeby školy / školských zařízení pro potřeby školy včetně vybavení a pomůcek</t>
  </si>
  <si>
    <t>Venkovní hřiště</t>
  </si>
  <si>
    <t>Rekonstrukce či úprava venkovního hřiště</t>
  </si>
  <si>
    <t>Přestavba objektu Hotel pošta a divadla na mutikulturní centrum /ZUŠ, divadlo, galerie, muzeum/</t>
  </si>
  <si>
    <t xml:space="preserve">Výstavba budovy pro potřeby školy / školských zařízení pro potřeby školy </t>
  </si>
  <si>
    <t>studie</t>
  </si>
  <si>
    <t>Architektonická studie, Studie proveditelnosti</t>
  </si>
  <si>
    <t>Vybavení kuchyně včetně stavebních úprav.</t>
  </si>
  <si>
    <t>Robotika a polytechnika</t>
  </si>
  <si>
    <t>Zrealizováno</t>
  </si>
  <si>
    <t>přístupové cesty opraveny, zbývá oprava únikových schodit a řešení bezbariérového přístupu</t>
  </si>
  <si>
    <t>koberce realizovány</t>
  </si>
  <si>
    <t>Zahradní domek na hračky</t>
  </si>
  <si>
    <t>venkovní domek na hračky</t>
  </si>
  <si>
    <t>REALIZOVÁNO</t>
  </si>
  <si>
    <t>MŠ Bystřice - navýšení kapacity (dostavba)</t>
  </si>
  <si>
    <t>vypracována studie</t>
  </si>
  <si>
    <t>Rekonstrukce prostor před jídelnou ZŠ včetně WC</t>
  </si>
  <si>
    <t>Modernizace jazykové a počítačové učebny</t>
  </si>
  <si>
    <t xml:space="preserve">Rekonstrukce vstupního schodiště a dlažby před školou + hydroizolace staré budovy. </t>
  </si>
  <si>
    <t>Kompletní rekonstrukce vstupního schodiště, které je v havarijním stavu. Oprava skladových prostor pod schodištěm. Výměna dlažby před budovou školy + hydroizolace.</t>
  </si>
  <si>
    <t>ZREALIZOVÁNO</t>
  </si>
  <si>
    <t>Vybavení kmenových učeben (nábytkem a didaktickými pomůckami)</t>
  </si>
  <si>
    <t>Výměna OZE za OZE</t>
  </si>
  <si>
    <t>Vybudování učebny VV a keramiky</t>
  </si>
  <si>
    <t>Modernizace ICT techniky</t>
  </si>
  <si>
    <t>Architektonické řešení propojení budov ZŠ</t>
  </si>
  <si>
    <t>Školní skleník a záhony pro pěstitelské činnosti</t>
  </si>
  <si>
    <t>Konektivita ZŠ</t>
  </si>
  <si>
    <t>Modernizace zázemí pro pracovníky ZŠ</t>
  </si>
  <si>
    <t>Obnova vybavení nákup a modernizace HW a SW, zlepšení konektivity.</t>
  </si>
  <si>
    <t>Návrh architektonického řešení, které umožní propojení budov ZŠ.</t>
  </si>
  <si>
    <t>Výměna podlahových krytin v učebnách a v prostorách školy,  II. stupně ZŠ</t>
  </si>
  <si>
    <t>Vybudová zázemí (skleník, záhony) pro předmět pěstitelské činnosti</t>
  </si>
  <si>
    <t>2x dveře, systém zabezpeční + schodištové plošiny a rampa u venkovního schodiště, zprovoznění výtahu</t>
  </si>
  <si>
    <t>Konektivita - rozšíření a modernizace vnitřní školní sítě.</t>
  </si>
  <si>
    <t xml:space="preserve">Modernizace zázemí pro pracovníky </t>
  </si>
  <si>
    <t>čekáme na dotační program</t>
  </si>
  <si>
    <t>Stavební úpravy za účelem vybudování učebny VV a keraminy.</t>
  </si>
  <si>
    <t>Na Poště</t>
  </si>
  <si>
    <t xml:space="preserve">Nová školka </t>
  </si>
  <si>
    <t>Nová výstavba školky a vybavení</t>
  </si>
  <si>
    <t>Dětská skupina</t>
  </si>
  <si>
    <t>NEBUDE SE REALIZOVAT</t>
  </si>
  <si>
    <t>00231584</t>
  </si>
  <si>
    <t>Rekonstrukce školní kuchyně a jídelen = nové vybavení</t>
  </si>
  <si>
    <t>Nová podlaha a obklady v přízemí budovy MŠ</t>
  </si>
  <si>
    <t>zpracovaná PD</t>
  </si>
  <si>
    <t>Moderní vybavení kuchyně, nová kuchyńská linka, nová podlaha a obložení, oprava podlh v jídelnách a nové vybavení do jídelny</t>
  </si>
  <si>
    <t>Výměna podlahy a obkladů v celém přízemí mateřské školy</t>
  </si>
  <si>
    <t>Výstavba nové budovy prozajištění navýšení kapacity předškolního vzdělávání,  včetně úpravy zahrady, parkování,  vybavení a pomůcek</t>
  </si>
  <si>
    <t>Úprava stávající budovy v majetku obce za účelem zajištění navýšení kapacity předškolního vzdělávání, včetně vybavení a pomůcek</t>
  </si>
  <si>
    <t>spolek TŘI - ANCHORA</t>
  </si>
  <si>
    <t>Zřízení MŠ</t>
  </si>
  <si>
    <t>Úprava stávající budovy za účelem zajištění navýšení kapacity předškolního vzdělávání, včetně vybavení a pomůcek</t>
  </si>
  <si>
    <r>
      <t xml:space="preserve">Výměna oplocení včetně podezdívky, </t>
    </r>
    <r>
      <rPr>
        <sz val="11"/>
        <rFont val="Calibri"/>
        <family val="2"/>
        <charset val="238"/>
        <scheme val="minor"/>
      </rPr>
      <t>výbudování parkovacích míst</t>
    </r>
  </si>
  <si>
    <r>
      <t xml:space="preserve">Datové úložiště (server), </t>
    </r>
    <r>
      <rPr>
        <sz val="11"/>
        <rFont val="Calibri"/>
        <family val="2"/>
        <charset val="238"/>
        <scheme val="minor"/>
      </rPr>
      <t>modernizace IT technologie</t>
    </r>
  </si>
  <si>
    <r>
      <t>Výdaje projektu</t>
    </r>
    <r>
      <rPr>
        <b/>
        <i/>
        <sz val="11"/>
        <rFont val="Calibri"/>
        <family val="2"/>
        <scheme val="minor"/>
      </rPr>
      <t xml:space="preserve"> </t>
    </r>
    <r>
      <rPr>
        <sz val="11"/>
        <rFont val="Calibri"/>
        <family val="2"/>
        <scheme val="minor"/>
      </rPr>
      <t xml:space="preserve">v Kč </t>
    </r>
    <r>
      <rPr>
        <vertAlign val="superscript"/>
        <sz val="11"/>
        <rFont val="Calibri"/>
        <family val="2"/>
        <scheme val="minor"/>
      </rPr>
      <t>1)</t>
    </r>
  </si>
  <si>
    <r>
      <t xml:space="preserve">Typ projektu </t>
    </r>
    <r>
      <rPr>
        <vertAlign val="superscript"/>
        <sz val="11"/>
        <rFont val="Calibri"/>
        <family val="2"/>
        <scheme val="minor"/>
      </rPr>
      <t>2)</t>
    </r>
  </si>
  <si>
    <r>
      <t>práce s digitálními tech.</t>
    </r>
    <r>
      <rPr>
        <vertAlign val="superscript"/>
        <sz val="11"/>
        <rFont val="Calibri"/>
        <family val="2"/>
        <scheme val="minor"/>
      </rPr>
      <t>5)</t>
    </r>
    <r>
      <rPr>
        <sz val="11"/>
        <rFont val="Calibri"/>
        <family val="2"/>
        <scheme val="minor"/>
      </rPr>
      <t xml:space="preserve">
</t>
    </r>
  </si>
  <si>
    <r>
      <rPr>
        <sz val="11"/>
        <rFont val="Calibri (Základní text)"/>
        <charset val="238"/>
      </rPr>
      <t>Navýšení nedostačující kapacity školy</t>
    </r>
    <r>
      <rPr>
        <sz val="11"/>
        <rFont val="Calibri"/>
        <family val="2"/>
        <scheme val="minor"/>
      </rPr>
      <t>, vchod ze zadní části do budovy školy, rozšíření šaten pro žáky, řešení dopravní situace před školou a za školou, stavební propojení budovy školy a školní jídelny, rekonstrukci a přístavba nových učeben a kmenových tříd, přístavba hlediště a skladových prostor ke sportovní hale, výstavba výtahu a instalace schodolezů a plošin pro bezbariérovou obsluhu celé školy a sportovní haly aj.</t>
    </r>
  </si>
  <si>
    <t>Nová škola  </t>
  </si>
  <si>
    <t>Nová výstavba  školy</t>
  </si>
  <si>
    <t>ZREALIZOVANO</t>
  </si>
  <si>
    <r>
      <t xml:space="preserve">Rekonstrukce kanceláře – vymalovat, položit lino, zakoupení kancelářského nábytku. </t>
    </r>
    <r>
      <rPr>
        <sz val="11"/>
        <color rgb="FFFF0000"/>
        <rFont val="Calibri"/>
        <family val="2"/>
        <charset val="238"/>
        <scheme val="minor"/>
      </rPr>
      <t>Dolní třída – nákup nového dětského nábytku, nový koberec</t>
    </r>
    <r>
      <rPr>
        <sz val="11"/>
        <rFont val="Calibri"/>
        <family val="2"/>
        <scheme val="minor"/>
      </rPr>
      <t xml:space="preserve">. </t>
    </r>
    <r>
      <rPr>
        <sz val="11"/>
        <color rgb="FFFF0000"/>
        <rFont val="Calibri"/>
        <family val="2"/>
        <charset val="238"/>
        <scheme val="minor"/>
      </rPr>
      <t>- HOTOVÉ</t>
    </r>
    <r>
      <rPr>
        <sz val="11"/>
        <rFont val="Calibri"/>
        <family val="2"/>
        <scheme val="minor"/>
      </rPr>
      <t xml:space="preserve"> Horní třída – nový koberec, grafomotorické prvky, modernizace a vybavení ložnice. Vybudovat sprchový kout.</t>
    </r>
  </si>
  <si>
    <r>
      <t xml:space="preserve">Mlhoviště, </t>
    </r>
    <r>
      <rPr>
        <sz val="11"/>
        <color rgb="FFFF0000"/>
        <rFont val="Calibri"/>
        <family val="2"/>
        <charset val="238"/>
        <scheme val="minor"/>
      </rPr>
      <t>herní prvky - proběhlo 2022 a 2024</t>
    </r>
    <r>
      <rPr>
        <sz val="11"/>
        <rFont val="Calibri"/>
        <family val="2"/>
        <scheme val="minor"/>
      </rPr>
      <t>, kontejnery na hračky, dětské venkovní WC.</t>
    </r>
  </si>
  <si>
    <t>Systém zabezpečení budovy MŠ v řešení realitace 2024.</t>
  </si>
  <si>
    <r>
      <t>Nová dlažba ve vstupních prostorách velké budovy mateřské školy -</t>
    </r>
    <r>
      <rPr>
        <sz val="11"/>
        <color rgb="FFFF0000"/>
        <rFont val="Calibri"/>
        <family val="2"/>
        <charset val="238"/>
        <scheme val="minor"/>
      </rPr>
      <t xml:space="preserve"> oprava přístupových chodníků k mateřské škole – proběhne 07–08/2021 - hotové</t>
    </r>
  </si>
  <si>
    <r>
      <t xml:space="preserve">Zpevnění plochy školního dvorku a </t>
    </r>
    <r>
      <rPr>
        <sz val="11"/>
        <color rgb="FFFF0000"/>
        <rFont val="Calibri"/>
        <family val="2"/>
        <charset val="238"/>
        <scheme val="minor"/>
      </rPr>
      <t>výměna vstupní části plotu mateřské školy všetně vrat a branky - v jednání proběhne 2024.</t>
    </r>
  </si>
  <si>
    <t>Zateplení půdy MŠ Maršovice</t>
  </si>
  <si>
    <t>Změna vytápění budov MŠ Maršovice</t>
  </si>
  <si>
    <t>Zateplení půdních rostor MŠ Maršovice foukanou izolací</t>
  </si>
  <si>
    <t>Přechod na levnnější vytápěníbudov MŠ Maršovice</t>
  </si>
  <si>
    <t>V REALIZACI</t>
  </si>
  <si>
    <t>Rekonstrukce interiérů MŠ (2 pavilony)</t>
  </si>
  <si>
    <t>Rekonstrukce interiérů (výměna elektroinstalace, vnitřních rozvodů vody, kanalizace a ústředního vytápění, úprava vnitřní dispozice)</t>
  </si>
  <si>
    <t>Vybavení nábytkem</t>
  </si>
  <si>
    <t>zpracovává se PD</t>
  </si>
  <si>
    <t>Projektová dokumentace na přístabu školy - zpracování - z důvodu nutného navýšení kapacity školy</t>
  </si>
  <si>
    <t xml:space="preserve">Systém generálního klíče v rámci lepšího zabezpeční vstupu do budovy školy </t>
  </si>
  <si>
    <t xml:space="preserve">Úprava pozemku pro výuku pracovních činností - předělání na vyvýšené záhony, pařeniště </t>
  </si>
  <si>
    <t>Projektová dokumentace na přístabu školy - zpracování</t>
  </si>
  <si>
    <t>Generální klíč</t>
  </si>
  <si>
    <t xml:space="preserve">Úprava pozemku pro výuku pracovních činností </t>
  </si>
  <si>
    <t>Obnova interaktivních tabulí za interaktivní panely</t>
  </si>
  <si>
    <t>Výměna interaktivních tabulí za interaktivní panely v 15 třídách.</t>
  </si>
  <si>
    <r>
      <t xml:space="preserve">Rekonstrukce a modernizace učebny pro práci s digitálními technologiemi a pro polytechnické vzdělávání - </t>
    </r>
    <r>
      <rPr>
        <sz val="11"/>
        <color rgb="FFFF0000"/>
        <rFont val="Calibri"/>
        <family val="2"/>
        <charset val="238"/>
        <scheme val="minor"/>
      </rPr>
      <t>předpokládaná  realizace v roce 2024</t>
    </r>
  </si>
  <si>
    <r>
      <t xml:space="preserve">Rekonstrukce páteřní počítačové sítě, obnova rozvodů, </t>
    </r>
    <r>
      <rPr>
        <sz val="11"/>
        <color rgb="FFFF0000"/>
        <rFont val="Calibri"/>
        <family val="2"/>
        <charset val="238"/>
        <scheme val="minor"/>
      </rPr>
      <t>upgrade bezdrátové WIFI sítě</t>
    </r>
  </si>
  <si>
    <t>Rekonstrukce elektroinstalací ve staré budově MŠ</t>
  </si>
  <si>
    <t>Kompletní rekonstrukce elektroinstalací v budově školky Komenského 278</t>
  </si>
  <si>
    <t>Rekonstrukce otopné soustavy v Komenského 278</t>
  </si>
  <si>
    <t>Kompletní rekonstrukce otopné soustavy v budově školky Komenského 278</t>
  </si>
  <si>
    <t xml:space="preserve">Podpora vzdělávacích programů </t>
  </si>
  <si>
    <t>Rozšíření prostor školní družiny, výstavba nové budovy školní družiny</t>
  </si>
  <si>
    <r>
      <t xml:space="preserve">Oprava střechy a fasády ZŠ, </t>
    </r>
    <r>
      <rPr>
        <sz val="11"/>
        <color rgb="FFFF0000"/>
        <rFont val="Calibri"/>
        <family val="2"/>
        <charset val="238"/>
        <scheme val="minor"/>
      </rPr>
      <t>vestavba ZŠ Benešovská</t>
    </r>
  </si>
  <si>
    <r>
      <t xml:space="preserve">Oprava střechy, fasády a </t>
    </r>
    <r>
      <rPr>
        <sz val="11"/>
        <color rgb="FFFF0000"/>
        <rFont val="Calibri"/>
        <family val="2"/>
        <charset val="238"/>
        <scheme val="minor"/>
      </rPr>
      <t>sanace zdiva</t>
    </r>
    <r>
      <rPr>
        <sz val="11"/>
        <rFont val="Calibri"/>
        <family val="2"/>
        <scheme val="minor"/>
      </rPr>
      <t xml:space="preserve"> ZŠ Benešovská. Vestavba ZŠ Benešovská</t>
    </r>
  </si>
  <si>
    <t>architektonická soutěž v r. 2024</t>
  </si>
  <si>
    <r>
      <t>Nové vybavení hřiště mateřské školy -</t>
    </r>
    <r>
      <rPr>
        <sz val="11"/>
        <color rgb="FFFF0000"/>
        <rFont val="Calibri"/>
        <family val="2"/>
        <charset val="238"/>
        <scheme val="minor"/>
      </rPr>
      <t xml:space="preserve"> úprava plochy, herní prvky, mlhoviště</t>
    </r>
  </si>
  <si>
    <t>Celková rekonstrukce a modernizacekuchyňky na přípravu svačin a přesnídávek</t>
  </si>
  <si>
    <t>Zřízení venkovních prostorů pro výuku</t>
  </si>
  <si>
    <t>Příatavba na střední část školní budovy - navýšení kapacity zřízení nivých učeben, kabinetů a zázemí</t>
  </si>
  <si>
    <t>ZRUSENO</t>
  </si>
  <si>
    <r>
      <rPr>
        <sz val="11"/>
        <color rgb="FFFF0000"/>
        <rFont val="Calibri (Základní text)"/>
        <charset val="238"/>
      </rPr>
      <t>Přístava 4 tříd</t>
    </r>
    <r>
      <rPr>
        <sz val="11"/>
        <rFont val="Calibri"/>
        <family val="2"/>
        <scheme val="minor"/>
      </rPr>
      <t xml:space="preserve"> na hlavní budově školky za účelem navýšení kapacity školky</t>
    </r>
  </si>
  <si>
    <r>
      <t xml:space="preserve">Modernizace tříd </t>
    </r>
    <r>
      <rPr>
        <sz val="11"/>
        <color rgb="FFFF0000"/>
        <rFont val="Calibri"/>
        <family val="2"/>
        <charset val="238"/>
        <scheme val="minor"/>
      </rPr>
      <t>a vstupu do MŠ</t>
    </r>
  </si>
  <si>
    <r>
      <t>Modernizace interiéru MŠ – pořízení nového nábytku, nových skříněk, lehátek a dalšího potřebného vybavení. Stavební úpravy prostor. Nákup a pokládka koberce a linolea.</t>
    </r>
    <r>
      <rPr>
        <sz val="11"/>
        <color rgb="FFFF0000"/>
        <rFont val="Calibri"/>
        <family val="2"/>
        <charset val="238"/>
        <scheme val="minor"/>
      </rPr>
      <t xml:space="preserve"> Vybudování přístřešku nad vstupním schodištěm.</t>
    </r>
  </si>
  <si>
    <t>zpracovaný projekt</t>
  </si>
  <si>
    <t>Rekonstrukce interiérů družiny ZŠ</t>
  </si>
  <si>
    <t>Vybudování odloučeného pracoviště v podobě lesní mateřské školy</t>
  </si>
  <si>
    <r>
      <t xml:space="preserve">Obnova vzduchotechniky a elektroinstalace </t>
    </r>
    <r>
      <rPr>
        <sz val="11"/>
        <color rgb="FFFF0000"/>
        <rFont val="Calibri"/>
        <family val="2"/>
        <charset val="238"/>
        <scheme val="minor"/>
      </rPr>
      <t xml:space="preserve">ve školní jídelně </t>
    </r>
  </si>
  <si>
    <t>Rekonstrukce objektu MŠ Čerčany; etapa 1: Úpravy dispozic a vnitřní rozvody instalací a sítí: voda, kanalizace, elektro, EPS</t>
  </si>
  <si>
    <t>Rekonstrukce objektu MŠ Čerčany; etapa 2: Výměna tepelného zdroje a úpravy otopné soustavy</t>
  </si>
  <si>
    <t>Rekonstrukce objektu MŠ Čerčany; etapa 3: Zateplení obálky budovy a úpravy pro snížení energ. náročnosti</t>
  </si>
  <si>
    <t>Rekonstrukce objektu MŠ Čerčany; etapa 4: Rekonstrukce rozvodů a technologických zařízení školní kuchyně a jídelny MŠ Čerčany</t>
  </si>
  <si>
    <t>Obnova školní zahrady MŠ Čerčany - 1. etapa: Udržitelný koncept zahrady odolné klimatické změně</t>
  </si>
  <si>
    <t>Obnova školní zahrady MŠ Čerčany - 2. etapa:Obnova a doplnění mobiliáře zahrady MŠ Čerčany</t>
  </si>
  <si>
    <t>PD pro ÚR a SP</t>
  </si>
  <si>
    <t xml:space="preserve">Rekonstrukce objektu MŠ Čerčany; etapa 2: Výměna tepelného zdroje  a úpravy otopné soustavy. Změna na TČ + záložní plyn. kotel. Úpravy rozvodů otopné sousatvy. </t>
  </si>
  <si>
    <t>Rekonstrukce objektu MŠ Čerčany; etapa 3: Zateplení obálky budovy a úpravy pro snížení energ. váročnosti: instalace VZT s rekuperací tepla, úpravy osvětlovací soustavy</t>
  </si>
  <si>
    <t>Rekonstrukce rozvodů a technologických zařízení školní kuchyně a jídelny MŠ Čerčany; optimalizace provozu kuchyně, přípravy TUV a energetického hospodářství</t>
  </si>
  <si>
    <t>Obnova školní zahrady MŠ Čerčany - 1. etapa: Udržitelný koncept zahrady a zeleně odolné klimatické změně. Úprava zelených ploch.Podpora udržitelné zeleně - výsadba nové zeleně. Akumulace dešťových vod.</t>
  </si>
  <si>
    <t>Obnova školní zahrady MŠ Čerčany - 2. etapa:Obnova a doplnění mobiliáře zahrady MŠ Čerčany. Prvky pro výchovu EVVO.</t>
  </si>
  <si>
    <t>REALIZOVANO</t>
  </si>
  <si>
    <t>Modernizace školní kuchyně a jídelny v ZŠ Čerčany</t>
  </si>
  <si>
    <t>Modernizace školní kuchyně a jídelny ZŠ Čerčany, rekonstrukce rozvodů, zlepšení výdeje stravy a terminálu volby stravy</t>
  </si>
  <si>
    <t>Rampa a schodové výtahy v ZŠ Čerčany</t>
  </si>
  <si>
    <t>Modernizace interaktivních tabulí  a dataprojektorů v ZŠ Čerčany</t>
  </si>
  <si>
    <t>Obnova IT, projekční techniky a interaktivních tabulí v ZŠ Čerčany; na 1. a 2. stupni v kmenových učebnách</t>
  </si>
  <si>
    <t>Vybavení venkovních prostor  ZŠ Čerčany pro výuku a relaxaci žáků.</t>
  </si>
  <si>
    <t>Modernizace žákovských dílen ZŠ Čerčany</t>
  </si>
  <si>
    <t>Zřízení venkovní učebny ZŠ Čerčany</t>
  </si>
  <si>
    <t xml:space="preserve">Zřízení venkovní učebny na školním pozemku ZŠ Čerčany pro potřeby výuky 1. a 2. stupně. </t>
  </si>
  <si>
    <t>PD ANO/úprava změna</t>
  </si>
  <si>
    <t>Výsadba zeleně na školní zahradě ZŠ Čerčany</t>
  </si>
  <si>
    <t xml:space="preserve">Výsadba nové zeleně pro udržitelný provoz multifunkčního areálu ZŠ Čerčany  </t>
  </si>
  <si>
    <t>Pořízení vybavení na údržbu zeleně školní zahrady ZŠ Čerčany</t>
  </si>
  <si>
    <t>Pořízení strojní techniky a zařízení na údržbu zeleně školní zahrady a pozemků okolo ZŠ Čerčany</t>
  </si>
  <si>
    <t>Relaxačně výuková zóna u ZŠ Čerčany - Atrium</t>
  </si>
  <si>
    <t>Venkovní relaxačně výuková zóna s prvky pro environmentální výchovu - u ul. Komenského - mezi pavilony</t>
  </si>
  <si>
    <t>Výměna podlahových krytin kmenových učeben  pavilonů A, B, C, D,  v ZŠ Čerčany</t>
  </si>
  <si>
    <t xml:space="preserve">Výměna podlahových krytin ve stávajících učebnách a zázemí školy;v pavilonech A, B, C, D,  v ZŠ Čerčany. </t>
  </si>
  <si>
    <t xml:space="preserve">Vybavení multifunkčního areálu ZŠ Čerčany mobiliářem </t>
  </si>
  <si>
    <t>Vybavení multifunkčního areálu školy -zahradní mobiliář - lavičky, koše, mlžítko, workout, herní prvky</t>
  </si>
  <si>
    <t>Relaxačně výuková zóna u ZŠ Čerčany - RESPIRIUM</t>
  </si>
  <si>
    <t>Úprava prostoru před pavilonem A u ZŠ Čerčany</t>
  </si>
  <si>
    <t xml:space="preserve">Nástavba 3. NP na  pavilonu A  v ZŠ Čerčany </t>
  </si>
  <si>
    <t>Pavilon školní družiny pro ZŠ Čerčany</t>
  </si>
  <si>
    <t>Venkovní relaxačně výuková zóna s prvky pro environmentální výchovu- u ul. Školní</t>
  </si>
  <si>
    <t>Úprava  prostoru mezi  starou budovou  ZŠ Čerčany a silnicí III. třídy - Sokolskou ulicí</t>
  </si>
  <si>
    <t>Nástavba 3. NP na  pavilonu A  v ZŠ Čerčany. Nové odborné učebny, zázemí pro zaměstnance; 1. etapa: stavba; 2. etapa: základní vybavení a nábytek; 3. etapa: odborné vybavení a pomůcky; 4. etapa: IT vybavení a software</t>
  </si>
  <si>
    <t>Nová přístavba -  samostatný pavilon pro školní družinu, zázemí pro zaměstnance; 1. etapa: stavba; 2. etapa: základní vybavení a nábytek; 3. etapa: odborné vybavení a pomůcky; 4. etapa: IT vybavení a software</t>
  </si>
  <si>
    <t>příprava PD/stavební povolení 2024</t>
  </si>
  <si>
    <t>NE; předpoklad                                     1.Q 2024</t>
  </si>
  <si>
    <t>ZRUŠENO</t>
  </si>
  <si>
    <t>Nákup a instalace interaktivní podlahy</t>
  </si>
  <si>
    <t>Mobilní interaktivní podlaha Fly Sky se zabudovaným specializovaným počítačem, projektorem, senzorem pohybu a balíkem software.</t>
  </si>
  <si>
    <t>Rozvoj speciálních tříd ZŠ Čerčany</t>
  </si>
  <si>
    <t>Příprava PD</t>
  </si>
  <si>
    <r>
      <t>Schváleno v Benešově dne 29</t>
    </r>
    <r>
      <rPr>
        <sz val="12"/>
        <rFont val="Calibri (Základní text)"/>
        <charset val="238"/>
      </rPr>
      <t>. 02.</t>
    </r>
    <r>
      <rPr>
        <sz val="12"/>
        <rFont val="Calibri"/>
        <family val="2"/>
        <scheme val="minor"/>
      </rPr>
      <t xml:space="preserve"> 2024 Řídícím výborem MAP</t>
    </r>
  </si>
  <si>
    <t>Mgr. Martin Kadrnožka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</si>
</sst>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quot;Kč&quot;"/>
    <numFmt numFmtId="165" formatCode="_-* #,##0_-;\-* #,##0_-;_-* &quot;-&quot;??_-;_-@_-"/>
  </numFmts>
  <fonts count="47"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2"/>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charset val="238"/>
      <scheme val="minor"/>
    </font>
    <font>
      <sz val="10"/>
      <color theme="1"/>
      <name val="Tahoma"/>
      <family val="2"/>
      <charset val="238"/>
    </font>
    <font>
      <sz val="11"/>
      <color rgb="FF000000"/>
      <name val="Calibri"/>
      <family val="2"/>
      <charset val="238"/>
      <scheme val="minor"/>
    </font>
    <font>
      <sz val="11"/>
      <color rgb="FF000000"/>
      <name val="Calibri"/>
      <family val="2"/>
      <scheme val="minor"/>
    </font>
    <font>
      <sz val="11"/>
      <color rgb="FFFF0000"/>
      <name val="Calibri"/>
      <family val="2"/>
      <scheme val="minor"/>
    </font>
    <font>
      <sz val="9"/>
      <color theme="1"/>
      <name val="Calibri"/>
      <family val="2"/>
    </font>
    <font>
      <sz val="12"/>
      <color theme="1"/>
      <name val="Calibri"/>
      <family val="2"/>
    </font>
    <font>
      <b/>
      <sz val="14"/>
      <name val="Calibri"/>
      <family val="2"/>
      <scheme val="minor"/>
    </font>
    <font>
      <sz val="9"/>
      <color theme="1"/>
      <name val="Calibri"/>
      <family val="2"/>
      <scheme val="minor"/>
    </font>
    <font>
      <b/>
      <sz val="12"/>
      <color theme="1"/>
      <name val="Calibri"/>
      <family val="2"/>
    </font>
    <font>
      <sz val="11"/>
      <color theme="1"/>
      <name val="Calibri"/>
      <family val="2"/>
      <charset val="238"/>
      <scheme val="minor"/>
    </font>
    <font>
      <vertAlign val="superscript"/>
      <sz val="11"/>
      <name val="Calibri"/>
      <family val="2"/>
      <scheme val="minor"/>
    </font>
    <font>
      <i/>
      <sz val="11"/>
      <name val="Calibri"/>
      <family val="2"/>
      <scheme val="minor"/>
    </font>
    <font>
      <sz val="9"/>
      <name val="Calibri"/>
      <family val="2"/>
    </font>
    <font>
      <sz val="12"/>
      <name val="Calibri"/>
      <family val="2"/>
      <scheme val="minor"/>
    </font>
    <font>
      <sz val="12"/>
      <name val="Calibri (Základní text)"/>
      <charset val="238"/>
    </font>
    <font>
      <b/>
      <sz val="12"/>
      <name val="Calibri"/>
      <family val="2"/>
    </font>
    <font>
      <sz val="12"/>
      <name val="Calibri"/>
      <family val="2"/>
    </font>
    <font>
      <i/>
      <vertAlign val="superscript"/>
      <sz val="11"/>
      <name val="Calibri"/>
      <family val="2"/>
      <scheme val="minor"/>
    </font>
    <font>
      <sz val="12"/>
      <color theme="1"/>
      <name val="Calibri"/>
      <family val="2"/>
      <scheme val="minor"/>
    </font>
    <font>
      <sz val="12"/>
      <color rgb="FF9C0006"/>
      <name val="Calibri"/>
      <family val="2"/>
      <charset val="238"/>
      <scheme val="minor"/>
    </font>
    <font>
      <i/>
      <sz val="11"/>
      <color theme="1"/>
      <name val="Calibri"/>
      <family val="2"/>
      <charset val="238"/>
      <scheme val="minor"/>
    </font>
    <font>
      <b/>
      <sz val="11"/>
      <color rgb="FFFF0000"/>
      <name val="Calibri"/>
      <family val="2"/>
      <charset val="238"/>
      <scheme val="minor"/>
    </font>
    <font>
      <strike/>
      <sz val="11"/>
      <color rgb="FFFF0000"/>
      <name val="Calibri"/>
      <family val="2"/>
      <scheme val="minor"/>
    </font>
    <font>
      <strike/>
      <sz val="11"/>
      <name val="Calibri"/>
      <family val="2"/>
      <scheme val="minor"/>
    </font>
    <font>
      <sz val="11"/>
      <name val="Calibri (Základní text)"/>
      <charset val="238"/>
    </font>
    <font>
      <b/>
      <i/>
      <sz val="11"/>
      <name val="Calibri"/>
      <family val="2"/>
      <scheme val="minor"/>
    </font>
    <font>
      <sz val="12"/>
      <name val="Calibri"/>
      <family val="2"/>
      <charset val="238"/>
      <scheme val="minor"/>
    </font>
    <font>
      <strike/>
      <sz val="11"/>
      <color theme="1"/>
      <name val="Calibri"/>
      <family val="2"/>
      <scheme val="minor"/>
    </font>
    <font>
      <sz val="11"/>
      <color theme="1"/>
      <name val="Calibri (Základní text)"/>
      <charset val="238"/>
    </font>
    <font>
      <sz val="11"/>
      <name val="Calibri"/>
      <family val="2"/>
    </font>
    <font>
      <sz val="11"/>
      <color rgb="FFFF0000"/>
      <name val="Calibri (Základní text)"/>
      <charset val="238"/>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C7CE"/>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EF2CB"/>
        <bgColor rgb="FFFEF2CB"/>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indexed="64"/>
      </right>
      <top style="thin">
        <color indexed="64"/>
      </top>
      <bottom style="medium">
        <color indexed="64"/>
      </bottom>
      <diagonal/>
    </border>
  </borders>
  <cellStyleXfs count="5">
    <xf numFmtId="0" fontId="0" fillId="0" borderId="0"/>
    <xf numFmtId="0" fontId="5" fillId="0" borderId="0" applyNumberFormat="0" applyFill="0" applyBorder="0" applyAlignment="0" applyProtection="0"/>
    <xf numFmtId="43" fontId="24" fillId="0" borderId="0" applyFont="0" applyFill="0" applyBorder="0" applyAlignment="0" applyProtection="0"/>
    <xf numFmtId="0" fontId="34" fillId="4" borderId="0" applyNumberFormat="0" applyBorder="0" applyAlignment="0" applyProtection="0"/>
    <xf numFmtId="9" fontId="24" fillId="0" borderId="0" applyFont="0" applyFill="0" applyBorder="0" applyAlignment="0" applyProtection="0"/>
  </cellStyleXfs>
  <cellXfs count="34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0" borderId="0" xfId="0" applyFont="1"/>
    <xf numFmtId="0" fontId="11" fillId="0" borderId="20" xfId="0" applyFont="1" applyBorder="1" applyAlignment="1">
      <alignment horizontal="left"/>
    </xf>
    <xf numFmtId="0" fontId="10" fillId="0" borderId="20" xfId="0" applyFont="1" applyBorder="1" applyAlignment="1">
      <alignment horizontal="left"/>
    </xf>
    <xf numFmtId="0" fontId="10" fillId="0" borderId="20" xfId="0" applyFont="1" applyBorder="1"/>
    <xf numFmtId="0" fontId="12" fillId="0" borderId="20" xfId="0" applyFont="1" applyBorder="1" applyAlignment="1">
      <alignment vertical="center" wrapText="1"/>
    </xf>
    <xf numFmtId="0" fontId="13" fillId="0" borderId="20" xfId="0" applyFont="1" applyBorder="1" applyAlignment="1">
      <alignment vertical="center" wrapText="1"/>
    </xf>
    <xf numFmtId="0" fontId="11" fillId="0" borderId="20" xfId="0" applyFont="1" applyBorder="1"/>
    <xf numFmtId="0" fontId="12" fillId="0" borderId="20" xfId="0" applyFont="1" applyBorder="1" applyAlignment="1">
      <alignment horizontal="left" vertical="top" wrapText="1"/>
    </xf>
    <xf numFmtId="0" fontId="13" fillId="0" borderId="20" xfId="0" applyFont="1" applyBorder="1" applyAlignment="1">
      <alignment horizontal="left" vertical="top" wrapText="1"/>
    </xf>
    <xf numFmtId="0" fontId="0" fillId="0" borderId="20" xfId="0" applyBorder="1"/>
    <xf numFmtId="0" fontId="13" fillId="0" borderId="20" xfId="0" applyFont="1" applyBorder="1"/>
    <xf numFmtId="0" fontId="15" fillId="0" borderId="20" xfId="0" applyFont="1" applyBorder="1" applyAlignment="1">
      <alignment horizontal="left" vertical="center"/>
    </xf>
    <xf numFmtId="0" fontId="16" fillId="0" borderId="20" xfId="0" applyFont="1" applyBorder="1" applyAlignment="1">
      <alignment horizontal="right"/>
    </xf>
    <xf numFmtId="49" fontId="16" fillId="0" borderId="20" xfId="0" applyNumberFormat="1" applyFont="1" applyBorder="1" applyAlignment="1">
      <alignment horizontal="right"/>
    </xf>
    <xf numFmtId="0" fontId="0" fillId="0" borderId="20" xfId="0" applyBorder="1" applyAlignment="1">
      <alignment horizontal="right"/>
    </xf>
    <xf numFmtId="0" fontId="16" fillId="0" borderId="20" xfId="0" applyFont="1" applyBorder="1" applyAlignment="1">
      <alignment horizontal="right" wrapText="1"/>
    </xf>
    <xf numFmtId="1" fontId="17" fillId="0" borderId="20" xfId="0" applyNumberFormat="1" applyFont="1" applyBorder="1" applyAlignment="1">
      <alignment horizontal="right"/>
    </xf>
    <xf numFmtId="1" fontId="10" fillId="0" borderId="20" xfId="0" applyNumberFormat="1" applyFont="1" applyBorder="1" applyAlignment="1">
      <alignment horizontal="right"/>
    </xf>
    <xf numFmtId="1" fontId="17" fillId="0" borderId="20" xfId="0" applyNumberFormat="1" applyFont="1" applyBorder="1" applyAlignment="1">
      <alignment horizontal="right" wrapText="1"/>
    </xf>
    <xf numFmtId="1" fontId="10" fillId="0" borderId="20" xfId="0" applyNumberFormat="1" applyFont="1" applyBorder="1" applyAlignment="1">
      <alignment horizontal="right" vertical="center" wrapText="1"/>
    </xf>
    <xf numFmtId="1" fontId="10" fillId="0" borderId="0" xfId="0" applyNumberFormat="1" applyFont="1" applyAlignment="1">
      <alignment horizontal="right"/>
    </xf>
    <xf numFmtId="0" fontId="17" fillId="0" borderId="20" xfId="0" applyFont="1" applyBorder="1" applyAlignment="1">
      <alignment horizontal="right"/>
    </xf>
    <xf numFmtId="0" fontId="9" fillId="3" borderId="20" xfId="0" applyFont="1" applyFill="1" applyBorder="1" applyAlignment="1">
      <alignment horizontal="center" vertical="center" wrapText="1"/>
    </xf>
    <xf numFmtId="1" fontId="9" fillId="3" borderId="20" xfId="0" applyNumberFormat="1" applyFont="1" applyFill="1" applyBorder="1" applyAlignment="1">
      <alignment horizontal="center" vertical="center" wrapText="1"/>
    </xf>
    <xf numFmtId="0" fontId="9" fillId="3" borderId="20" xfId="0" applyFont="1" applyFill="1" applyBorder="1" applyAlignment="1">
      <alignment horizontal="center"/>
    </xf>
    <xf numFmtId="0" fontId="0" fillId="0" borderId="32" xfId="0" applyBorder="1"/>
    <xf numFmtId="0" fontId="10" fillId="0" borderId="32" xfId="0" applyFont="1" applyBorder="1"/>
    <xf numFmtId="0" fontId="16" fillId="0" borderId="32" xfId="0" applyFont="1" applyBorder="1" applyAlignment="1">
      <alignment horizontal="right"/>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0" fontId="11" fillId="0" borderId="32" xfId="0" applyFont="1" applyBorder="1" applyAlignment="1">
      <alignment horizontal="left"/>
    </xf>
    <xf numFmtId="0" fontId="10" fillId="0" borderId="32" xfId="0" applyFont="1" applyBorder="1" applyAlignment="1">
      <alignment horizontal="left"/>
    </xf>
    <xf numFmtId="1" fontId="17" fillId="0" borderId="32" xfId="0" applyNumberFormat="1" applyFont="1" applyBorder="1" applyAlignment="1">
      <alignment horizontal="right"/>
    </xf>
    <xf numFmtId="0" fontId="19" fillId="0" borderId="0" xfId="0" applyFont="1" applyAlignment="1">
      <alignment vertical="center"/>
    </xf>
    <xf numFmtId="0" fontId="22" fillId="0" borderId="0" xfId="0" applyFont="1"/>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xf numFmtId="0" fontId="23" fillId="0" borderId="0" xfId="0" applyFont="1" applyAlignment="1">
      <alignment horizontal="right" vertical="center"/>
    </xf>
    <xf numFmtId="0" fontId="20" fillId="0" borderId="0" xfId="0" applyFont="1" applyAlignment="1">
      <alignment horizontal="right" vertical="center"/>
    </xf>
    <xf numFmtId="0" fontId="13" fillId="2" borderId="6" xfId="0" applyFont="1" applyFill="1" applyBorder="1" applyAlignment="1">
      <alignment horizontal="center" vertical="center" wrapText="1"/>
    </xf>
    <xf numFmtId="0" fontId="15" fillId="0" borderId="32" xfId="0" applyFont="1" applyBorder="1" applyAlignment="1">
      <alignment horizontal="left" vertical="center"/>
    </xf>
    <xf numFmtId="1" fontId="13" fillId="0" borderId="32" xfId="0" applyNumberFormat="1" applyFont="1" applyBorder="1" applyAlignment="1">
      <alignment horizontal="right" vertical="center" wrapText="1"/>
    </xf>
    <xf numFmtId="49" fontId="17" fillId="0" borderId="20" xfId="0" applyNumberFormat="1" applyFont="1" applyBorder="1" applyAlignment="1">
      <alignment horizontal="right"/>
    </xf>
    <xf numFmtId="1" fontId="10" fillId="0" borderId="32" xfId="0" applyNumberFormat="1" applyFont="1" applyBorder="1" applyAlignment="1">
      <alignment horizontal="right" vertical="center" wrapText="1"/>
    </xf>
    <xf numFmtId="0" fontId="18" fillId="0" borderId="0" xfId="0" applyFont="1"/>
    <xf numFmtId="0" fontId="13" fillId="0" borderId="0" xfId="0" applyFont="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2" xfId="0" applyFont="1" applyBorder="1" applyAlignment="1">
      <alignment horizontal="left" vertical="center"/>
    </xf>
    <xf numFmtId="0" fontId="13" fillId="0" borderId="32" xfId="0" applyFont="1" applyBorder="1" applyAlignment="1">
      <alignment horizontal="center" vertical="center"/>
    </xf>
    <xf numFmtId="0" fontId="13" fillId="0" borderId="2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27" fillId="0" borderId="0" xfId="0" applyFont="1" applyAlignment="1">
      <alignment vertical="center" wrapText="1"/>
    </xf>
    <xf numFmtId="0" fontId="28" fillId="0" borderId="0" xfId="0" applyFont="1" applyAlignment="1">
      <alignment vertical="center"/>
    </xf>
    <xf numFmtId="0" fontId="30"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center"/>
    </xf>
    <xf numFmtId="0" fontId="31" fillId="0" borderId="0" xfId="0" applyFont="1" applyAlignment="1">
      <alignment horizontal="right" vertical="center"/>
    </xf>
    <xf numFmtId="0" fontId="2" fillId="0" borderId="0" xfId="0" applyFont="1" applyAlignment="1">
      <alignment vertical="center"/>
    </xf>
    <xf numFmtId="0" fontId="13" fillId="0" borderId="5" xfId="0" applyFont="1" applyBorder="1" applyAlignment="1">
      <alignment horizontal="center" vertical="center" wrapText="1"/>
    </xf>
    <xf numFmtId="0" fontId="13" fillId="0" borderId="32" xfId="0" applyFont="1" applyBorder="1" applyAlignment="1">
      <alignment horizontal="right" vertical="center"/>
    </xf>
    <xf numFmtId="0" fontId="13" fillId="0" borderId="3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0" xfId="0" applyFont="1" applyBorder="1" applyAlignment="1">
      <alignment horizontal="right" vertical="center"/>
    </xf>
    <xf numFmtId="0" fontId="13" fillId="2" borderId="20" xfId="0" applyFont="1" applyFill="1" applyBorder="1" applyAlignment="1">
      <alignment horizontal="center" vertical="center"/>
    </xf>
    <xf numFmtId="0" fontId="13" fillId="2" borderId="0" xfId="0" applyFont="1" applyFill="1"/>
    <xf numFmtId="0" fontId="13" fillId="0" borderId="0" xfId="0" applyFont="1" applyAlignment="1">
      <alignment horizontal="center" vertical="center" wrapText="1"/>
    </xf>
    <xf numFmtId="0" fontId="13" fillId="0" borderId="0" xfId="0" applyFont="1" applyAlignment="1">
      <alignment wrapText="1"/>
    </xf>
    <xf numFmtId="0" fontId="11" fillId="0" borderId="20" xfId="0" applyFont="1" applyBorder="1" applyAlignment="1">
      <alignment vertical="center" wrapText="1"/>
    </xf>
    <xf numFmtId="0" fontId="11" fillId="0" borderId="20" xfId="0" applyFont="1" applyBorder="1" applyAlignment="1">
      <alignment horizontal="left" vertical="top" wrapText="1"/>
    </xf>
    <xf numFmtId="0" fontId="33" fillId="2" borderId="20" xfId="0" applyFont="1" applyFill="1" applyBorder="1"/>
    <xf numFmtId="0" fontId="11" fillId="2" borderId="20" xfId="0" applyFont="1" applyFill="1" applyBorder="1" applyAlignment="1">
      <alignment vertical="center" wrapText="1"/>
    </xf>
    <xf numFmtId="0" fontId="33" fillId="2" borderId="20" xfId="0" applyFont="1" applyFill="1" applyBorder="1" applyAlignment="1">
      <alignment vertical="center" wrapText="1"/>
    </xf>
    <xf numFmtId="1" fontId="33" fillId="2" borderId="20" xfId="0" applyNumberFormat="1" applyFont="1" applyFill="1" applyBorder="1" applyAlignment="1">
      <alignment vertical="center" wrapText="1"/>
    </xf>
    <xf numFmtId="0" fontId="10" fillId="2" borderId="0" xfId="0" applyFont="1" applyFill="1"/>
    <xf numFmtId="49" fontId="10" fillId="2" borderId="20" xfId="0" applyNumberFormat="1" applyFont="1" applyFill="1" applyBorder="1" applyAlignment="1">
      <alignment horizontal="right" vertical="center" wrapText="1"/>
    </xf>
    <xf numFmtId="0" fontId="26" fillId="0" borderId="0" xfId="0" applyFont="1" applyAlignment="1">
      <alignment horizontal="left" vertical="center"/>
    </xf>
    <xf numFmtId="0" fontId="26" fillId="0" borderId="0" xfId="0" applyFont="1"/>
    <xf numFmtId="0" fontId="26" fillId="0" borderId="0" xfId="0" applyFont="1" applyAlignment="1">
      <alignment horizontal="center" vertical="center"/>
    </xf>
    <xf numFmtId="0" fontId="10" fillId="0" borderId="0" xfId="0" applyFont="1" applyAlignment="1">
      <alignment wrapText="1"/>
    </xf>
    <xf numFmtId="3" fontId="13" fillId="0" borderId="20" xfId="0" applyNumberFormat="1" applyFont="1" applyBorder="1" applyAlignment="1">
      <alignment horizontal="right" vertical="center" wrapText="1"/>
    </xf>
    <xf numFmtId="3" fontId="13" fillId="0" borderId="20" xfId="0" applyNumberFormat="1" applyFont="1" applyBorder="1" applyAlignment="1">
      <alignment horizontal="right" vertical="center"/>
    </xf>
    <xf numFmtId="0" fontId="13" fillId="0" borderId="20" xfId="0" applyFont="1" applyBorder="1" applyAlignment="1">
      <alignment wrapText="1"/>
    </xf>
    <xf numFmtId="0" fontId="13" fillId="0" borderId="33" xfId="0" applyFont="1" applyBorder="1" applyAlignment="1">
      <alignment horizontal="center" vertical="center"/>
    </xf>
    <xf numFmtId="0" fontId="13" fillId="2" borderId="20" xfId="0" applyFont="1" applyFill="1" applyBorder="1" applyAlignment="1">
      <alignment wrapText="1"/>
    </xf>
    <xf numFmtId="0" fontId="13" fillId="2" borderId="20" xfId="0" applyFont="1" applyFill="1" applyBorder="1"/>
    <xf numFmtId="0" fontId="13" fillId="3" borderId="19" xfId="0" applyFont="1" applyFill="1" applyBorder="1" applyAlignment="1">
      <alignment horizontal="left" vertical="center"/>
    </xf>
    <xf numFmtId="0" fontId="13" fillId="3" borderId="21"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27" xfId="0" applyFont="1" applyFill="1" applyBorder="1" applyAlignment="1">
      <alignment horizontal="left" vertical="center"/>
    </xf>
    <xf numFmtId="0" fontId="13" fillId="0" borderId="32" xfId="0" applyFont="1" applyBorder="1" applyAlignment="1">
      <alignment vertical="center" wrapText="1"/>
    </xf>
    <xf numFmtId="3" fontId="13" fillId="0" borderId="32" xfId="0" applyNumberFormat="1" applyFont="1" applyBorder="1" applyAlignment="1">
      <alignment horizontal="right" vertical="center" wrapText="1"/>
    </xf>
    <xf numFmtId="3" fontId="13" fillId="0" borderId="32" xfId="0" applyNumberFormat="1" applyFont="1" applyBorder="1" applyAlignment="1">
      <alignment horizontal="right" vertical="center"/>
    </xf>
    <xf numFmtId="0" fontId="13" fillId="0" borderId="32" xfId="0" applyFont="1" applyBorder="1" applyAlignment="1">
      <alignment wrapText="1"/>
    </xf>
    <xf numFmtId="0" fontId="13" fillId="0" borderId="32" xfId="0" applyFont="1" applyBorder="1"/>
    <xf numFmtId="0" fontId="13" fillId="3" borderId="28" xfId="0" applyFont="1" applyFill="1" applyBorder="1" applyAlignment="1">
      <alignment horizontal="center" vertical="center" wrapText="1"/>
    </xf>
    <xf numFmtId="0" fontId="2" fillId="0" borderId="0" xfId="0" applyFont="1" applyAlignment="1">
      <alignment wrapText="1"/>
    </xf>
    <xf numFmtId="0" fontId="13" fillId="0" borderId="0" xfId="0" applyFont="1" applyAlignment="1">
      <alignment horizontal="center" wrapText="1"/>
    </xf>
    <xf numFmtId="0" fontId="12" fillId="0" borderId="20" xfId="0" applyFont="1" applyBorder="1" applyAlignment="1">
      <alignment horizontal="center" vertical="center"/>
    </xf>
    <xf numFmtId="0" fontId="13" fillId="3" borderId="20" xfId="0" applyFont="1" applyFill="1" applyBorder="1" applyAlignment="1">
      <alignment horizontal="left" vertical="center"/>
    </xf>
    <xf numFmtId="0" fontId="13" fillId="3" borderId="20" xfId="0" applyFont="1" applyFill="1" applyBorder="1" applyAlignment="1">
      <alignment horizontal="center" vertical="center"/>
    </xf>
    <xf numFmtId="0" fontId="7" fillId="0" borderId="35" xfId="0" applyFont="1" applyBorder="1"/>
    <xf numFmtId="0" fontId="7" fillId="0" borderId="50" xfId="0" applyFont="1" applyBorder="1"/>
    <xf numFmtId="0" fontId="7" fillId="0" borderId="38" xfId="0" applyFont="1" applyBorder="1" applyAlignment="1">
      <alignment horizontal="center"/>
    </xf>
    <xf numFmtId="0" fontId="2" fillId="0" borderId="47" xfId="0" applyFont="1" applyBorder="1"/>
    <xf numFmtId="9" fontId="2" fillId="0" borderId="51" xfId="4" applyFont="1" applyFill="1" applyBorder="1" applyAlignment="1" applyProtection="1">
      <alignment horizontal="center"/>
    </xf>
    <xf numFmtId="0" fontId="2" fillId="5" borderId="47" xfId="0" applyFont="1" applyFill="1" applyBorder="1"/>
    <xf numFmtId="0" fontId="0" fillId="5" borderId="0" xfId="0" applyFill="1"/>
    <xf numFmtId="9" fontId="2" fillId="5" borderId="51" xfId="4" applyFont="1" applyFill="1" applyBorder="1" applyAlignment="1" applyProtection="1">
      <alignment horizontal="center"/>
    </xf>
    <xf numFmtId="0" fontId="2" fillId="6" borderId="47" xfId="0" applyFont="1" applyFill="1" applyBorder="1"/>
    <xf numFmtId="0" fontId="0" fillId="6" borderId="0" xfId="0" applyFill="1"/>
    <xf numFmtId="9" fontId="2" fillId="6" borderId="51" xfId="4" applyFont="1" applyFill="1" applyBorder="1" applyAlignment="1" applyProtection="1">
      <alignment horizontal="center"/>
    </xf>
    <xf numFmtId="0" fontId="2" fillId="6" borderId="37" xfId="0" applyFont="1" applyFill="1" applyBorder="1"/>
    <xf numFmtId="0" fontId="0" fillId="6" borderId="52" xfId="0" applyFill="1" applyBorder="1"/>
    <xf numFmtId="9" fontId="2" fillId="6" borderId="53" xfId="4" applyFont="1" applyFill="1" applyBorder="1" applyAlignment="1" applyProtection="1">
      <alignment horizontal="center"/>
    </xf>
    <xf numFmtId="49" fontId="2" fillId="0" borderId="0" xfId="0" applyNumberFormat="1" applyFont="1"/>
    <xf numFmtId="0" fontId="8" fillId="0" borderId="0" xfId="1" applyFont="1" applyProtection="1"/>
    <xf numFmtId="0" fontId="36" fillId="0" borderId="0" xfId="0" applyFont="1"/>
    <xf numFmtId="0" fontId="0" fillId="0" borderId="0" xfId="0" applyProtection="1">
      <protection locked="0"/>
    </xf>
    <xf numFmtId="0" fontId="2" fillId="0" borderId="0" xfId="0" applyFont="1" applyProtection="1">
      <protection locked="0"/>
    </xf>
    <xf numFmtId="0" fontId="0" fillId="0" borderId="0" xfId="0" applyAlignment="1" applyProtection="1">
      <alignment vertical="center"/>
      <protection locked="0"/>
    </xf>
    <xf numFmtId="0" fontId="1" fillId="0" borderId="0" xfId="0" applyFont="1" applyProtection="1">
      <protection locked="0"/>
    </xf>
    <xf numFmtId="0" fontId="2" fillId="0" borderId="20" xfId="0" applyFont="1" applyBorder="1" applyAlignment="1">
      <alignment vertical="center" wrapText="1"/>
    </xf>
    <xf numFmtId="0" fontId="37" fillId="0" borderId="0" xfId="0" applyFont="1"/>
    <xf numFmtId="49" fontId="13" fillId="0" borderId="20" xfId="0" applyNumberFormat="1" applyFont="1" applyBorder="1" applyAlignment="1">
      <alignment horizontal="right" vertical="center"/>
    </xf>
    <xf numFmtId="0" fontId="13" fillId="0" borderId="20" xfId="0" applyFont="1" applyBorder="1" applyAlignment="1">
      <alignment horizontal="center"/>
    </xf>
    <xf numFmtId="0" fontId="38" fillId="0" borderId="20" xfId="0" applyFont="1" applyBorder="1" applyAlignment="1">
      <alignment horizontal="left" vertical="center"/>
    </xf>
    <xf numFmtId="0" fontId="38" fillId="0" borderId="20" xfId="0" applyFont="1" applyBorder="1" applyAlignment="1">
      <alignment horizontal="center" vertical="center"/>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0" borderId="20" xfId="0" applyFont="1" applyBorder="1" applyAlignment="1">
      <alignment horizontal="left" vertical="center" wrapText="1"/>
    </xf>
    <xf numFmtId="3" fontId="13" fillId="0" borderId="20" xfId="2" applyNumberFormat="1" applyFont="1" applyBorder="1" applyAlignment="1">
      <alignment horizontal="right" vertical="center" wrapText="1"/>
    </xf>
    <xf numFmtId="0" fontId="13" fillId="0" borderId="20" xfId="0" quotePrefix="1" applyFont="1" applyBorder="1" applyAlignment="1">
      <alignment horizontal="right" vertical="center"/>
    </xf>
    <xf numFmtId="3" fontId="13" fillId="0" borderId="53" xfId="0" applyNumberFormat="1" applyFont="1" applyBorder="1" applyAlignment="1">
      <alignment horizontal="right" vertical="center"/>
    </xf>
    <xf numFmtId="0" fontId="13" fillId="0" borderId="53" xfId="0" applyFont="1" applyBorder="1" applyAlignment="1">
      <alignment horizontal="center" vertical="center" wrapText="1"/>
    </xf>
    <xf numFmtId="0" fontId="13" fillId="0" borderId="53" xfId="0" applyFont="1" applyBorder="1" applyAlignment="1">
      <alignment horizontal="center" vertical="center"/>
    </xf>
    <xf numFmtId="0" fontId="39" fillId="0" borderId="20" xfId="0" applyFont="1" applyBorder="1" applyAlignment="1">
      <alignment vertical="center" wrapText="1"/>
    </xf>
    <xf numFmtId="0" fontId="38" fillId="3" borderId="19" xfId="0" applyFont="1" applyFill="1" applyBorder="1" applyAlignment="1">
      <alignment horizontal="left" vertical="center"/>
    </xf>
    <xf numFmtId="0" fontId="38" fillId="0" borderId="20" xfId="0" applyFont="1" applyBorder="1" applyAlignment="1">
      <alignment horizontal="right" vertical="center"/>
    </xf>
    <xf numFmtId="0" fontId="38" fillId="0" borderId="20" xfId="0" applyFont="1" applyBorder="1" applyAlignment="1">
      <alignment vertical="center" wrapText="1"/>
    </xf>
    <xf numFmtId="3" fontId="38" fillId="0" borderId="20" xfId="0" applyNumberFormat="1" applyFont="1" applyBorder="1" applyAlignment="1">
      <alignment horizontal="right" vertical="center" wrapText="1"/>
    </xf>
    <xf numFmtId="3" fontId="38" fillId="0" borderId="20" xfId="0" applyNumberFormat="1" applyFont="1" applyBorder="1" applyAlignment="1">
      <alignment horizontal="right" vertical="center"/>
    </xf>
    <xf numFmtId="0" fontId="38" fillId="0" borderId="20" xfId="0" applyFont="1" applyBorder="1" applyAlignment="1">
      <alignment horizontal="center" vertical="center" wrapText="1"/>
    </xf>
    <xf numFmtId="0" fontId="38" fillId="0" borderId="20" xfId="0" applyFont="1" applyBorder="1" applyAlignment="1">
      <alignment wrapText="1"/>
    </xf>
    <xf numFmtId="0" fontId="38" fillId="0" borderId="20" xfId="0" applyFont="1" applyBorder="1"/>
    <xf numFmtId="0" fontId="38" fillId="3" borderId="21" xfId="0" applyFont="1" applyFill="1" applyBorder="1" applyAlignment="1">
      <alignment horizontal="center" vertical="center"/>
    </xf>
    <xf numFmtId="0" fontId="41" fillId="0" borderId="20" xfId="3" applyFont="1" applyFill="1" applyBorder="1" applyAlignment="1">
      <alignment vertical="center" wrapText="1"/>
    </xf>
    <xf numFmtId="164" fontId="13" fillId="0" borderId="20" xfId="0" applyNumberFormat="1" applyFont="1" applyBorder="1" applyAlignment="1">
      <alignment horizontal="right" vertical="center" wrapText="1"/>
    </xf>
    <xf numFmtId="0" fontId="13" fillId="0" borderId="20" xfId="0" applyFont="1" applyBorder="1" applyAlignment="1">
      <alignment vertical="center"/>
    </xf>
    <xf numFmtId="0" fontId="18" fillId="0" borderId="20" xfId="0" applyFont="1" applyBorder="1"/>
    <xf numFmtId="0" fontId="10" fillId="0" borderId="20" xfId="0" applyFont="1" applyBorder="1" applyAlignment="1">
      <alignment horizontal="center" vertical="center"/>
    </xf>
    <xf numFmtId="0" fontId="10" fillId="0" borderId="20" xfId="0" applyFont="1" applyBorder="1" applyAlignment="1">
      <alignment horizontal="center" vertical="center" wrapText="1"/>
    </xf>
    <xf numFmtId="0" fontId="10" fillId="0" borderId="20" xfId="0" applyFont="1" applyBorder="1" applyAlignment="1">
      <alignment horizontal="center"/>
    </xf>
    <xf numFmtId="0" fontId="10" fillId="0" borderId="20" xfId="0" applyFont="1" applyBorder="1" applyAlignment="1">
      <alignment horizontal="center" wrapText="1"/>
    </xf>
    <xf numFmtId="0" fontId="44" fillId="0" borderId="54" xfId="0" applyFont="1" applyBorder="1" applyAlignment="1">
      <alignment vertical="center" wrapText="1"/>
    </xf>
    <xf numFmtId="3" fontId="44" fillId="0" borderId="54" xfId="0" applyNumberFormat="1" applyFont="1" applyBorder="1" applyAlignment="1">
      <alignment horizontal="right" vertical="center" wrapText="1"/>
    </xf>
    <xf numFmtId="3" fontId="44" fillId="0" borderId="54" xfId="0" applyNumberFormat="1" applyFont="1" applyBorder="1" applyAlignment="1">
      <alignment horizontal="right" vertical="center"/>
    </xf>
    <xf numFmtId="0" fontId="44" fillId="0" borderId="54" xfId="0" applyFont="1" applyBorder="1" applyAlignment="1">
      <alignment horizontal="center" vertical="center" wrapText="1"/>
    </xf>
    <xf numFmtId="0" fontId="44" fillId="0" borderId="54" xfId="0" applyFont="1" applyBorder="1" applyAlignment="1">
      <alignment horizontal="center" vertical="center"/>
    </xf>
    <xf numFmtId="0" fontId="44" fillId="0" borderId="54" xfId="0" applyFont="1" applyBorder="1" applyAlignment="1">
      <alignment wrapText="1"/>
    </xf>
    <xf numFmtId="0" fontId="44" fillId="0" borderId="54" xfId="0" applyFont="1" applyBorder="1"/>
    <xf numFmtId="0" fontId="44" fillId="7" borderId="55" xfId="0" applyFont="1" applyFill="1" applyBorder="1" applyAlignment="1">
      <alignment horizontal="center" vertical="center"/>
    </xf>
    <xf numFmtId="0" fontId="37" fillId="0" borderId="20" xfId="0" applyFont="1" applyBorder="1" applyAlignment="1">
      <alignment horizontal="left" vertical="center"/>
    </xf>
    <xf numFmtId="0" fontId="37" fillId="0" borderId="20" xfId="0" applyFont="1" applyBorder="1" applyAlignment="1">
      <alignment horizontal="center" vertical="center"/>
    </xf>
    <xf numFmtId="0" fontId="38" fillId="0" borderId="0" xfId="0" applyFont="1"/>
    <xf numFmtId="0" fontId="37" fillId="3" borderId="19" xfId="0" applyFont="1" applyFill="1" applyBorder="1" applyAlignment="1">
      <alignment horizontal="left" vertical="center"/>
    </xf>
    <xf numFmtId="0" fontId="37" fillId="0" borderId="20" xfId="0" applyFont="1" applyBorder="1" applyAlignment="1">
      <alignment horizontal="right" vertical="center"/>
    </xf>
    <xf numFmtId="0" fontId="37" fillId="0" borderId="20" xfId="0" applyFont="1" applyBorder="1" applyAlignment="1">
      <alignment vertical="center" wrapText="1"/>
    </xf>
    <xf numFmtId="3" fontId="37" fillId="0" borderId="20" xfId="0" applyNumberFormat="1" applyFont="1" applyBorder="1" applyAlignment="1">
      <alignment horizontal="right" vertical="center" wrapText="1"/>
    </xf>
    <xf numFmtId="3" fontId="37" fillId="0" borderId="20" xfId="0" applyNumberFormat="1" applyFont="1" applyBorder="1" applyAlignment="1">
      <alignment horizontal="right" vertical="center"/>
    </xf>
    <xf numFmtId="0" fontId="37" fillId="0" borderId="20" xfId="0" applyFont="1" applyBorder="1" applyAlignment="1">
      <alignment horizontal="center" vertical="center" wrapText="1"/>
    </xf>
    <xf numFmtId="0" fontId="37" fillId="0" borderId="20" xfId="0" applyFont="1" applyBorder="1" applyAlignment="1">
      <alignment wrapText="1"/>
    </xf>
    <xf numFmtId="0" fontId="37" fillId="0" borderId="20" xfId="0" applyFont="1" applyBorder="1"/>
    <xf numFmtId="0" fontId="18" fillId="0" borderId="20" xfId="0" applyFont="1" applyBorder="1" applyAlignment="1">
      <alignment horizontal="left" vertical="center"/>
    </xf>
    <xf numFmtId="0" fontId="18" fillId="0" borderId="20" xfId="0" applyFont="1" applyBorder="1" applyAlignment="1">
      <alignment horizontal="center" vertical="center"/>
    </xf>
    <xf numFmtId="0" fontId="13" fillId="2" borderId="56" xfId="0" applyFont="1" applyFill="1" applyBorder="1" applyAlignment="1">
      <alignment horizontal="center" vertical="center" wrapText="1"/>
    </xf>
    <xf numFmtId="0" fontId="13" fillId="0" borderId="20" xfId="0" applyFont="1" applyBorder="1" applyAlignment="1">
      <alignment horizontal="right" vertical="center" wrapText="1"/>
    </xf>
    <xf numFmtId="0" fontId="10" fillId="0" borderId="20" xfId="0" applyFont="1" applyBorder="1" applyAlignment="1">
      <alignment horizontal="right" vertical="center"/>
    </xf>
    <xf numFmtId="0" fontId="10" fillId="0" borderId="20" xfId="0" applyFont="1" applyBorder="1" applyAlignment="1">
      <alignment horizontal="right" vertical="center" wrapText="1"/>
    </xf>
    <xf numFmtId="0" fontId="38" fillId="3" borderId="20" xfId="0" applyFont="1" applyFill="1" applyBorder="1" applyAlignment="1">
      <alignment horizontal="left" vertical="center"/>
    </xf>
    <xf numFmtId="0" fontId="38" fillId="0" borderId="20" xfId="0" applyFont="1" applyBorder="1" applyAlignment="1">
      <alignment horizontal="right" vertical="center" wrapText="1"/>
    </xf>
    <xf numFmtId="0" fontId="42" fillId="0" borderId="20" xfId="0" applyFont="1" applyBorder="1" applyAlignment="1">
      <alignment horizontal="right" vertical="center"/>
    </xf>
    <xf numFmtId="0" fontId="42" fillId="0" borderId="20" xfId="0" applyFont="1" applyBorder="1" applyAlignment="1">
      <alignment horizontal="center" vertical="center"/>
    </xf>
    <xf numFmtId="0" fontId="43" fillId="0" borderId="20" xfId="0" applyFont="1" applyBorder="1" applyAlignment="1">
      <alignment horizontal="center"/>
    </xf>
    <xf numFmtId="0" fontId="42" fillId="0" borderId="20" xfId="0" applyFont="1" applyBorder="1" applyAlignment="1">
      <alignment horizontal="center" wrapText="1"/>
    </xf>
    <xf numFmtId="0" fontId="42" fillId="0" borderId="20" xfId="0" applyFont="1" applyBorder="1" applyAlignment="1">
      <alignment horizontal="center"/>
    </xf>
    <xf numFmtId="0" fontId="37" fillId="0" borderId="20" xfId="0" applyFont="1" applyBorder="1" applyAlignment="1">
      <alignment horizontal="right" vertical="center" wrapText="1"/>
    </xf>
    <xf numFmtId="0" fontId="37" fillId="0" borderId="20" xfId="0" applyFont="1" applyBorder="1" applyAlignment="1">
      <alignment horizontal="center"/>
    </xf>
    <xf numFmtId="0" fontId="18" fillId="0" borderId="20" xfId="0" applyFont="1" applyBorder="1" applyAlignment="1">
      <alignment horizontal="center" wrapText="1"/>
    </xf>
    <xf numFmtId="0" fontId="1" fillId="0" borderId="20" xfId="0" applyFont="1" applyBorder="1" applyAlignment="1">
      <alignment vertical="center" wrapText="1"/>
    </xf>
    <xf numFmtId="0" fontId="18" fillId="3" borderId="20" xfId="0" applyFont="1" applyFill="1" applyBorder="1" applyAlignment="1">
      <alignment horizontal="left" vertical="center"/>
    </xf>
    <xf numFmtId="0" fontId="18" fillId="0" borderId="20" xfId="0" applyFont="1" applyBorder="1" applyAlignment="1">
      <alignment vertical="center" wrapText="1"/>
    </xf>
    <xf numFmtId="3" fontId="45" fillId="0" borderId="20" xfId="0" applyNumberFormat="1" applyFont="1" applyBorder="1" applyAlignment="1">
      <alignment horizontal="right" vertical="center" wrapText="1"/>
    </xf>
    <xf numFmtId="3" fontId="45" fillId="0" borderId="20" xfId="0" applyNumberFormat="1" applyFont="1" applyBorder="1" applyAlignment="1">
      <alignment horizontal="right" vertical="center"/>
    </xf>
    <xf numFmtId="0" fontId="45" fillId="0" borderId="20" xfId="0" applyFont="1" applyBorder="1" applyAlignment="1">
      <alignment horizontal="right" vertical="center" wrapText="1"/>
    </xf>
    <xf numFmtId="0" fontId="45" fillId="0" borderId="20" xfId="0" applyFont="1" applyBorder="1" applyAlignment="1">
      <alignment horizontal="right" vertical="center"/>
    </xf>
    <xf numFmtId="0" fontId="18" fillId="0" borderId="20" xfId="0" applyFont="1" applyBorder="1" applyAlignment="1">
      <alignment horizontal="center"/>
    </xf>
    <xf numFmtId="0" fontId="1" fillId="0" borderId="20" xfId="0" applyFont="1" applyBorder="1"/>
    <xf numFmtId="0" fontId="1" fillId="0" borderId="20" xfId="0" applyFont="1" applyBorder="1" applyAlignment="1">
      <alignment wrapText="1"/>
    </xf>
    <xf numFmtId="0" fontId="18" fillId="0" borderId="20" xfId="0" applyFont="1" applyBorder="1" applyAlignment="1">
      <alignment horizontal="right" vertical="center"/>
    </xf>
    <xf numFmtId="3" fontId="18" fillId="0" borderId="20" xfId="0" applyNumberFormat="1" applyFont="1" applyBorder="1" applyAlignment="1">
      <alignment horizontal="right" vertical="center" wrapText="1"/>
    </xf>
    <xf numFmtId="3" fontId="18" fillId="0" borderId="20" xfId="0" applyNumberFormat="1" applyFont="1" applyBorder="1" applyAlignment="1">
      <alignment horizontal="right" vertical="center"/>
    </xf>
    <xf numFmtId="0" fontId="18" fillId="0" borderId="20" xfId="0" applyFont="1" applyBorder="1" applyAlignment="1">
      <alignment horizontal="right" vertical="center" wrapText="1"/>
    </xf>
    <xf numFmtId="0" fontId="37" fillId="3" borderId="20" xfId="0" applyFont="1" applyFill="1" applyBorder="1" applyAlignment="1">
      <alignment horizontal="left" vertical="center"/>
    </xf>
    <xf numFmtId="3" fontId="10" fillId="0" borderId="20" xfId="0" applyNumberFormat="1" applyFont="1" applyBorder="1" applyAlignment="1">
      <alignment horizontal="right" vertical="center"/>
    </xf>
    <xf numFmtId="0" fontId="13" fillId="3" borderId="32" xfId="0" applyFont="1" applyFill="1" applyBorder="1" applyAlignment="1">
      <alignment horizontal="left" vertical="center"/>
    </xf>
    <xf numFmtId="0" fontId="13" fillId="0" borderId="32" xfId="0" applyFont="1" applyBorder="1" applyAlignment="1">
      <alignment horizontal="right" vertical="center" wrapText="1"/>
    </xf>
    <xf numFmtId="0" fontId="10" fillId="0" borderId="32" xfId="0" applyFont="1" applyBorder="1" applyAlignment="1">
      <alignment horizontal="right" vertical="center"/>
    </xf>
    <xf numFmtId="0" fontId="10" fillId="0" borderId="32" xfId="0" applyFont="1" applyBorder="1" applyAlignment="1">
      <alignment horizontal="center" vertical="center"/>
    </xf>
    <xf numFmtId="0" fontId="10" fillId="0" borderId="32" xfId="0" applyFont="1" applyBorder="1" applyAlignment="1">
      <alignment horizontal="center"/>
    </xf>
    <xf numFmtId="0" fontId="10" fillId="0" borderId="32" xfId="0" applyFont="1" applyBorder="1" applyAlignment="1">
      <alignment horizontal="center" wrapText="1"/>
    </xf>
    <xf numFmtId="0" fontId="45" fillId="0" borderId="20" xfId="0" applyFont="1" applyBorder="1" applyAlignment="1">
      <alignment horizontal="center" vertical="center"/>
    </xf>
    <xf numFmtId="0" fontId="45" fillId="3" borderId="20" xfId="0" applyFont="1" applyFill="1" applyBorder="1" applyAlignment="1">
      <alignment horizontal="left" vertical="center"/>
    </xf>
    <xf numFmtId="0" fontId="45" fillId="0" borderId="20" xfId="0" applyFont="1" applyBorder="1" applyAlignment="1">
      <alignment horizontal="left" vertical="center"/>
    </xf>
    <xf numFmtId="0" fontId="45" fillId="0" borderId="20" xfId="0" applyFont="1" applyBorder="1" applyAlignment="1">
      <alignment vertical="center" wrapText="1"/>
    </xf>
    <xf numFmtId="0" fontId="45" fillId="0" borderId="20" xfId="0" applyFont="1" applyBorder="1" applyAlignment="1">
      <alignment wrapText="1"/>
    </xf>
    <xf numFmtId="165" fontId="45" fillId="0" borderId="20" xfId="2" applyNumberFormat="1" applyFont="1" applyBorder="1" applyAlignment="1">
      <alignment vertical="center" wrapText="1"/>
    </xf>
    <xf numFmtId="165" fontId="45" fillId="0" borderId="20" xfId="2" applyNumberFormat="1" applyFont="1" applyBorder="1" applyAlignment="1">
      <alignment vertical="center"/>
    </xf>
    <xf numFmtId="0" fontId="45" fillId="0" borderId="20" xfId="0" applyFont="1" applyBorder="1" applyAlignment="1">
      <alignment vertical="center"/>
    </xf>
    <xf numFmtId="0" fontId="45" fillId="0" borderId="20" xfId="0" applyFont="1" applyBorder="1" applyAlignment="1">
      <alignment horizontal="center" wrapText="1"/>
    </xf>
    <xf numFmtId="0" fontId="45" fillId="0" borderId="0" xfId="0" applyFont="1"/>
    <xf numFmtId="0" fontId="45" fillId="0" borderId="20" xfId="0" applyFont="1" applyBorder="1" applyAlignment="1">
      <alignment horizontal="left" vertical="center" wrapText="1"/>
    </xf>
    <xf numFmtId="0" fontId="46" fillId="3" borderId="21" xfId="0" applyFont="1" applyFill="1" applyBorder="1" applyAlignment="1">
      <alignment horizontal="center" vertical="center" wrapText="1"/>
    </xf>
    <xf numFmtId="0" fontId="18" fillId="3" borderId="19" xfId="0" applyFont="1" applyFill="1" applyBorder="1" applyAlignment="1">
      <alignment horizontal="left" vertical="center"/>
    </xf>
    <xf numFmtId="0" fontId="18" fillId="0" borderId="20" xfId="0" applyFont="1" applyBorder="1" applyAlignment="1">
      <alignment horizontal="center" vertical="center" wrapText="1"/>
    </xf>
    <xf numFmtId="0" fontId="18" fillId="0" borderId="20" xfId="0" applyFont="1" applyBorder="1" applyAlignment="1">
      <alignment wrapText="1"/>
    </xf>
    <xf numFmtId="0" fontId="18" fillId="3" borderId="21" xfId="0" applyFont="1" applyFill="1" applyBorder="1" applyAlignment="1">
      <alignment horizontal="center" vertical="center" wrapText="1"/>
    </xf>
    <xf numFmtId="0" fontId="18" fillId="3" borderId="21" xfId="0" applyFont="1" applyFill="1" applyBorder="1" applyAlignment="1">
      <alignment horizontal="center" vertical="center"/>
    </xf>
    <xf numFmtId="0" fontId="37" fillId="3" borderId="21" xfId="0" applyFont="1" applyFill="1" applyBorder="1" applyAlignment="1">
      <alignment horizontal="center" vertical="center"/>
    </xf>
    <xf numFmtId="0" fontId="18" fillId="0" borderId="20" xfId="0" applyFont="1" applyBorder="1" applyAlignment="1">
      <alignment horizontal="left" vertical="center" wrapText="1"/>
    </xf>
    <xf numFmtId="0" fontId="13" fillId="0" borderId="26" xfId="0" applyFont="1" applyBorder="1" applyAlignment="1">
      <alignment vertical="center" wrapText="1"/>
    </xf>
    <xf numFmtId="3" fontId="18" fillId="0" borderId="19" xfId="0" applyNumberFormat="1" applyFont="1" applyBorder="1" applyAlignment="1">
      <alignment horizontal="right" vertical="center" wrapText="1"/>
    </xf>
    <xf numFmtId="3" fontId="18" fillId="0" borderId="21" xfId="0" applyNumberFormat="1" applyFont="1" applyBorder="1" applyAlignment="1">
      <alignment horizontal="right" vertical="center"/>
    </xf>
    <xf numFmtId="0" fontId="18" fillId="0" borderId="19" xfId="0" applyFont="1" applyBorder="1" applyAlignment="1">
      <alignment horizontal="right" vertical="center" wrapText="1"/>
    </xf>
    <xf numFmtId="0" fontId="18" fillId="0" borderId="21" xfId="0" applyFont="1" applyBorder="1" applyAlignment="1">
      <alignment horizontal="right" vertical="center"/>
    </xf>
    <xf numFmtId="0" fontId="18" fillId="0" borderId="26" xfId="0" applyFont="1" applyBorder="1" applyAlignment="1">
      <alignment vertical="center" wrapText="1"/>
    </xf>
    <xf numFmtId="0" fontId="37" fillId="0" borderId="20" xfId="0" applyFont="1" applyBorder="1" applyAlignment="1">
      <alignment horizontal="center" wrapText="1"/>
    </xf>
    <xf numFmtId="0" fontId="13" fillId="0" borderId="26" xfId="0" applyFont="1" applyBorder="1" applyAlignment="1">
      <alignment horizontal="left" vertical="center"/>
    </xf>
    <xf numFmtId="0" fontId="10" fillId="3" borderId="20" xfId="0" applyFont="1" applyFill="1" applyBorder="1" applyAlignment="1">
      <alignment horizontal="left" vertical="center"/>
    </xf>
    <xf numFmtId="0" fontId="10" fillId="0" borderId="20" xfId="0" applyFont="1" applyBorder="1" applyAlignment="1">
      <alignment horizontal="left" vertical="center"/>
    </xf>
    <xf numFmtId="0" fontId="10" fillId="0" borderId="20" xfId="0" applyFont="1" applyBorder="1" applyAlignment="1">
      <alignment vertical="center" wrapText="1"/>
    </xf>
    <xf numFmtId="3" fontId="10" fillId="0" borderId="20" xfId="0" applyNumberFormat="1" applyFont="1" applyBorder="1" applyAlignment="1">
      <alignment horizontal="right"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18" fillId="0" borderId="21" xfId="0" applyFont="1" applyBorder="1" applyAlignment="1">
      <alignment horizontal="center" wrapText="1"/>
    </xf>
    <xf numFmtId="0" fontId="18" fillId="0" borderId="32" xfId="0" applyFont="1" applyBorder="1" applyAlignment="1">
      <alignment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2" borderId="22"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12" fillId="3" borderId="22"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21" fillId="0" borderId="29" xfId="0" applyFont="1" applyBorder="1" applyAlignment="1">
      <alignment horizontal="center" vertical="center"/>
    </xf>
    <xf numFmtId="0" fontId="21" fillId="0" borderId="34" xfId="0" applyFont="1" applyBorder="1" applyAlignment="1">
      <alignment horizontal="center" vertical="center"/>
    </xf>
    <xf numFmtId="0" fontId="12" fillId="2" borderId="2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0" borderId="20"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3" fillId="2" borderId="2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xf>
    <xf numFmtId="0" fontId="12" fillId="3" borderId="3"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2" xfId="0" applyFont="1" applyBorder="1" applyAlignment="1">
      <alignment horizontal="center" vertical="top" wrapText="1"/>
    </xf>
    <xf numFmtId="0" fontId="12" fillId="2" borderId="15" xfId="0" applyFont="1" applyFill="1" applyBorder="1" applyAlignment="1">
      <alignment horizontal="center" vertical="center" wrapText="1"/>
    </xf>
    <xf numFmtId="0" fontId="21" fillId="0" borderId="23" xfId="0" applyFont="1" applyBorder="1" applyAlignment="1">
      <alignment horizontal="center"/>
    </xf>
    <xf numFmtId="0" fontId="21" fillId="0" borderId="24" xfId="0" applyFont="1" applyBorder="1" applyAlignment="1">
      <alignment horizontal="center"/>
    </xf>
    <xf numFmtId="0" fontId="21" fillId="0" borderId="29" xfId="0" applyFont="1" applyBorder="1" applyAlignment="1">
      <alignment horizontal="center"/>
    </xf>
    <xf numFmtId="0" fontId="21" fillId="0" borderId="34" xfId="0" applyFont="1" applyBorder="1" applyAlignment="1">
      <alignment horizontal="center"/>
    </xf>
    <xf numFmtId="0" fontId="12" fillId="2" borderId="14"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14"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0" borderId="43"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top" wrapText="1"/>
    </xf>
    <xf numFmtId="0" fontId="13" fillId="0" borderId="19"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8"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29" xfId="0" applyFont="1" applyFill="1" applyBorder="1" applyAlignment="1">
      <alignment horizontal="center" vertical="center"/>
    </xf>
    <xf numFmtId="0" fontId="13" fillId="2" borderId="3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3" fillId="0" borderId="38"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2" xfId="0" applyFont="1" applyBorder="1" applyAlignment="1">
      <alignment horizontal="center" vertical="center" wrapText="1"/>
    </xf>
  </cellXfs>
  <cellStyles count="5">
    <cellStyle name="Čárka" xfId="2" builtinId="3"/>
    <cellStyle name="Hypertextový odkaz" xfId="1" builtinId="8"/>
    <cellStyle name="Normální" xfId="0" builtinId="0"/>
    <cellStyle name="Procenta" xfId="4" builtinId="5"/>
    <cellStyle name="Špatně"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4FDF54BD-5D52-9F41-AF6C-FEA9DCFE1FAC}"/>
            </a:ext>
          </a:extLst>
        </xdr:cNvPr>
        <xdr:cNvSpPr txBox="1"/>
      </xdr:nvSpPr>
      <xdr:spPr>
        <a:xfrm>
          <a:off x="0" y="5476876"/>
          <a:ext cx="12916958" cy="213318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var/folders/0_/71w_4gmj5h33bhs_qq26c_bm0000gn/T/com.microsoft.Outlook/Outlook%20Temp/SR_MAP_06_2023.xlsx" TargetMode="External"/><Relationship Id="rId1" Type="http://schemas.openxmlformats.org/officeDocument/2006/relationships/externalLinkPath" Target="/var/folders/0_/71w_4gmj5h33bhs_qq26c_bm0000gn/T/com.microsoft.Outlook/Outlook%20Temp/SR_MAP_06_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var/folders/0_/71w_4gmj5h33bhs_qq26c_bm0000gn/T/com.microsoft.Outlook/Outlook%20Temp/SR_MAP_01_2024%20Netvor&#780;ice.xlsx" TargetMode="External"/><Relationship Id="rId1" Type="http://schemas.openxmlformats.org/officeDocument/2006/relationships/externalLinkPath" Target="/var/folders/0_/71w_4gmj5h33bhs_qq26c_bm0000gn/T/com.microsoft.Outlook/Outlook%20Temp/SR_MAP_01_2024%20Netvor&#780;ic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var/folders/0_/71w_4gmj5h33bhs_qq26c_bm0000gn/T/com.microsoft.Outlook/Outlook%20Temp/Kopie%20-%20SR_MAP_01_2024%20(002).xlsx" TargetMode="External"/><Relationship Id="rId1" Type="http://schemas.openxmlformats.org/officeDocument/2006/relationships/externalLinkPath" Target="/var/folders/0_/71w_4gmj5h33bhs_qq26c_bm0000gn/T/com.microsoft.Outlook/Outlook%20Temp/Kopie%20-%20SR_MAP_01_2024%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refreshError="1"/>
      <sheetData sheetId="1" refreshError="1"/>
      <sheetData sheetId="2" refreshError="1"/>
      <sheetData sheetId="3" refreshError="1"/>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sheetData sheetId="1"/>
      <sheetData sheetId="2"/>
      <sheetData sheetId="3"/>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sheetData sheetId="1"/>
      <sheetData sheetId="2"/>
      <sheetData sheetId="3"/>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21B52-3204-0F4A-B8CC-41332E1EE3A6}">
  <sheetPr>
    <pageSetUpPr fitToPage="1"/>
  </sheetPr>
  <dimension ref="A1:N53"/>
  <sheetViews>
    <sheetView showGridLines="0" zoomScale="90" zoomScaleNormal="90" workbookViewId="0">
      <selection activeCell="I18" sqref="I18"/>
    </sheetView>
  </sheetViews>
  <sheetFormatPr baseColWidth="10" defaultColWidth="8.83203125" defaultRowHeight="15" x14ac:dyDescent="0.2"/>
  <cols>
    <col min="1" max="1" width="17.6640625" customWidth="1"/>
    <col min="2" max="2" width="14.5" customWidth="1"/>
    <col min="3" max="3" width="14.83203125" customWidth="1"/>
  </cols>
  <sheetData>
    <row r="1" spans="1:14" ht="21" x14ac:dyDescent="0.25">
      <c r="A1" s="4" t="s">
        <v>0</v>
      </c>
    </row>
    <row r="2" spans="1:14" ht="14.25" customHeight="1" x14ac:dyDescent="0.2">
      <c r="D2" s="2"/>
      <c r="E2" s="2"/>
      <c r="F2" s="2"/>
      <c r="G2" s="2"/>
      <c r="H2" s="2"/>
      <c r="I2" s="2"/>
      <c r="J2" s="2"/>
      <c r="K2" s="2"/>
      <c r="L2" s="2"/>
      <c r="M2" s="2"/>
      <c r="N2" s="2"/>
    </row>
    <row r="3" spans="1:14" ht="14.25" customHeight="1" x14ac:dyDescent="0.2">
      <c r="A3" s="5" t="s">
        <v>951</v>
      </c>
      <c r="D3" s="2"/>
      <c r="E3" s="2"/>
      <c r="F3" s="2"/>
      <c r="G3" s="2"/>
      <c r="H3" s="2"/>
      <c r="I3" s="2"/>
      <c r="J3" s="2"/>
      <c r="K3" s="2"/>
      <c r="L3" s="2"/>
      <c r="M3" s="2"/>
      <c r="N3" s="2"/>
    </row>
    <row r="4" spans="1:14" ht="14.25" customHeight="1" x14ac:dyDescent="0.2">
      <c r="A4" s="2" t="s">
        <v>952</v>
      </c>
      <c r="D4" s="2"/>
      <c r="E4" s="2"/>
      <c r="F4" s="2"/>
      <c r="G4" s="2"/>
      <c r="H4" s="2"/>
      <c r="I4" s="2"/>
      <c r="J4" s="2"/>
      <c r="K4" s="2"/>
      <c r="L4" s="2"/>
      <c r="M4" s="2"/>
      <c r="N4" s="2"/>
    </row>
    <row r="5" spans="1:14" ht="14.25" customHeight="1" x14ac:dyDescent="0.2">
      <c r="D5" s="2"/>
      <c r="E5" s="2"/>
      <c r="F5" s="2"/>
      <c r="G5" s="2"/>
      <c r="H5" s="2"/>
      <c r="I5" s="2"/>
      <c r="J5" s="2"/>
      <c r="K5" s="2"/>
      <c r="L5" s="2"/>
      <c r="M5" s="2"/>
      <c r="N5" s="2"/>
    </row>
    <row r="6" spans="1:14" ht="14.25" customHeight="1" x14ac:dyDescent="0.2">
      <c r="A6" s="5" t="s">
        <v>953</v>
      </c>
      <c r="B6" s="2"/>
      <c r="C6" s="2"/>
      <c r="D6" s="2"/>
      <c r="E6" s="2"/>
      <c r="F6" s="2"/>
      <c r="G6" s="2"/>
      <c r="H6" s="2"/>
      <c r="I6" s="2"/>
      <c r="J6" s="2"/>
      <c r="K6" s="2"/>
      <c r="L6" s="2"/>
      <c r="M6" s="2"/>
      <c r="N6" s="2"/>
    </row>
    <row r="7" spans="1:14" ht="14.25" customHeight="1" x14ac:dyDescent="0.2">
      <c r="A7" s="2" t="s">
        <v>954</v>
      </c>
      <c r="B7" s="2"/>
      <c r="C7" s="2"/>
      <c r="D7" s="2"/>
      <c r="E7" s="2"/>
      <c r="F7" s="2"/>
      <c r="G7" s="2"/>
      <c r="H7" s="2"/>
      <c r="I7" s="2"/>
      <c r="J7" s="2"/>
      <c r="K7" s="2"/>
      <c r="L7" s="2"/>
      <c r="M7" s="2"/>
      <c r="N7" s="2"/>
    </row>
    <row r="8" spans="1:14" ht="14.25" customHeight="1" x14ac:dyDescent="0.2">
      <c r="A8" s="2" t="s">
        <v>955</v>
      </c>
      <c r="B8" s="2"/>
      <c r="C8" s="2"/>
      <c r="D8" s="2"/>
      <c r="E8" s="2"/>
      <c r="F8" s="2"/>
      <c r="G8" s="2"/>
      <c r="H8" s="2"/>
      <c r="I8" s="2"/>
      <c r="J8" s="2"/>
      <c r="K8" s="2"/>
      <c r="L8" s="2"/>
      <c r="M8" s="2"/>
      <c r="N8" s="2"/>
    </row>
    <row r="9" spans="1:14" ht="14.25" customHeight="1" x14ac:dyDescent="0.2">
      <c r="A9" s="1"/>
      <c r="D9" s="2"/>
      <c r="E9" s="2"/>
      <c r="F9" s="2"/>
      <c r="G9" s="2"/>
      <c r="H9" s="2"/>
      <c r="I9" s="2"/>
      <c r="J9" s="2"/>
      <c r="K9" s="2"/>
      <c r="L9" s="2"/>
      <c r="M9" s="2"/>
      <c r="N9" s="2"/>
    </row>
    <row r="10" spans="1:14" ht="14.25" customHeight="1" x14ac:dyDescent="0.2">
      <c r="A10" s="114" t="s">
        <v>243</v>
      </c>
      <c r="B10" s="115" t="s">
        <v>956</v>
      </c>
      <c r="C10" s="116" t="s">
        <v>957</v>
      </c>
      <c r="D10" s="2"/>
      <c r="E10" s="2"/>
      <c r="F10" s="2"/>
      <c r="G10" s="2"/>
      <c r="H10" s="2"/>
      <c r="I10" s="2"/>
      <c r="J10" s="2"/>
      <c r="K10" s="2"/>
      <c r="L10" s="2"/>
      <c r="M10" s="2"/>
      <c r="N10" s="2"/>
    </row>
    <row r="11" spans="1:14" ht="14.25" customHeight="1" x14ac:dyDescent="0.2">
      <c r="A11" s="117" t="s">
        <v>958</v>
      </c>
      <c r="B11" s="2" t="s">
        <v>959</v>
      </c>
      <c r="C11" s="118" t="s">
        <v>960</v>
      </c>
      <c r="D11" s="2"/>
      <c r="E11" s="2"/>
      <c r="F11" s="2"/>
      <c r="G11" s="2"/>
      <c r="H11" s="2"/>
      <c r="I11" s="2"/>
      <c r="J11" s="2"/>
      <c r="K11" s="2"/>
      <c r="L11" s="2"/>
      <c r="M11" s="2"/>
      <c r="N11" s="2"/>
    </row>
    <row r="12" spans="1:14" ht="14.25" customHeight="1" x14ac:dyDescent="0.2">
      <c r="A12" s="119" t="s">
        <v>961</v>
      </c>
      <c r="B12" s="120" t="s">
        <v>962</v>
      </c>
      <c r="C12" s="121" t="s">
        <v>963</v>
      </c>
      <c r="D12" s="2"/>
      <c r="E12" s="2"/>
      <c r="F12" s="2"/>
      <c r="G12" s="2"/>
      <c r="H12" s="2"/>
      <c r="I12" s="2"/>
      <c r="J12" s="2"/>
      <c r="K12" s="2"/>
      <c r="L12" s="2"/>
      <c r="M12" s="2"/>
      <c r="N12" s="2"/>
    </row>
    <row r="13" spans="1:14" ht="14.25" customHeight="1" x14ac:dyDescent="0.2">
      <c r="A13" s="119" t="s">
        <v>964</v>
      </c>
      <c r="B13" s="120" t="s">
        <v>962</v>
      </c>
      <c r="C13" s="121" t="s">
        <v>963</v>
      </c>
      <c r="D13" s="2"/>
      <c r="E13" s="2"/>
      <c r="F13" s="2"/>
      <c r="G13" s="2"/>
      <c r="H13" s="2"/>
      <c r="I13" s="2"/>
      <c r="J13" s="2"/>
      <c r="K13" s="2"/>
      <c r="L13" s="2"/>
      <c r="M13" s="2"/>
      <c r="N13" s="2"/>
    </row>
    <row r="14" spans="1:14" ht="14.25" customHeight="1" x14ac:dyDescent="0.2">
      <c r="A14" s="119" t="s">
        <v>965</v>
      </c>
      <c r="B14" s="120" t="s">
        <v>962</v>
      </c>
      <c r="C14" s="121" t="s">
        <v>963</v>
      </c>
      <c r="D14" s="2"/>
      <c r="E14" s="2"/>
      <c r="F14" s="2"/>
      <c r="G14" s="2"/>
      <c r="H14" s="2"/>
      <c r="I14" s="2"/>
      <c r="J14" s="2"/>
      <c r="K14" s="2"/>
      <c r="L14" s="2"/>
      <c r="M14" s="2"/>
      <c r="N14" s="2"/>
    </row>
    <row r="15" spans="1:14" ht="14.25" customHeight="1" x14ac:dyDescent="0.2">
      <c r="A15" s="119" t="s">
        <v>246</v>
      </c>
      <c r="B15" s="120" t="s">
        <v>962</v>
      </c>
      <c r="C15" s="121" t="s">
        <v>963</v>
      </c>
      <c r="D15" s="2"/>
      <c r="E15" s="2"/>
      <c r="F15" s="2"/>
      <c r="G15" s="2"/>
      <c r="H15" s="2"/>
      <c r="I15" s="2"/>
      <c r="J15" s="2"/>
      <c r="K15" s="2"/>
      <c r="L15" s="2"/>
      <c r="M15" s="2"/>
      <c r="N15" s="2"/>
    </row>
    <row r="16" spans="1:14" ht="14.25" customHeight="1" x14ac:dyDescent="0.2">
      <c r="A16" s="119" t="s">
        <v>966</v>
      </c>
      <c r="B16" s="120" t="s">
        <v>962</v>
      </c>
      <c r="C16" s="121" t="s">
        <v>963</v>
      </c>
      <c r="D16" s="2"/>
      <c r="E16" s="2"/>
      <c r="F16" s="2"/>
      <c r="G16" s="2"/>
      <c r="H16" s="2"/>
      <c r="I16" s="2"/>
      <c r="J16" s="2"/>
      <c r="K16" s="2"/>
      <c r="L16" s="2"/>
      <c r="M16" s="2"/>
      <c r="N16" s="2"/>
    </row>
    <row r="17" spans="1:14" ht="14.25" customHeight="1" x14ac:dyDescent="0.2">
      <c r="A17" s="122" t="s">
        <v>967</v>
      </c>
      <c r="B17" s="123" t="s">
        <v>968</v>
      </c>
      <c r="C17" s="124" t="s">
        <v>969</v>
      </c>
      <c r="D17" s="2"/>
      <c r="E17" s="2"/>
      <c r="F17" s="2"/>
      <c r="G17" s="2"/>
      <c r="H17" s="2"/>
      <c r="I17" s="2"/>
      <c r="J17" s="2"/>
      <c r="K17" s="2"/>
      <c r="L17" s="2"/>
      <c r="M17" s="2"/>
      <c r="N17" s="2"/>
    </row>
    <row r="18" spans="1:14" ht="14.25" customHeight="1" x14ac:dyDescent="0.2">
      <c r="A18" s="122" t="s">
        <v>970</v>
      </c>
      <c r="B18" s="123" t="s">
        <v>968</v>
      </c>
      <c r="C18" s="124" t="s">
        <v>969</v>
      </c>
      <c r="D18" s="2"/>
      <c r="E18" s="2"/>
      <c r="F18" s="2"/>
      <c r="G18" s="2"/>
      <c r="H18" s="2"/>
      <c r="I18" s="2"/>
      <c r="J18" s="2"/>
      <c r="K18" s="2"/>
      <c r="L18" s="2"/>
      <c r="M18" s="2"/>
      <c r="N18" s="2"/>
    </row>
    <row r="19" spans="1:14" ht="14.25" customHeight="1" x14ac:dyDescent="0.2">
      <c r="A19" s="122" t="s">
        <v>971</v>
      </c>
      <c r="B19" s="123" t="s">
        <v>968</v>
      </c>
      <c r="C19" s="124" t="s">
        <v>969</v>
      </c>
      <c r="D19" s="2"/>
      <c r="E19" s="2"/>
      <c r="F19" s="2"/>
      <c r="G19" s="2"/>
      <c r="H19" s="2"/>
      <c r="I19" s="2"/>
      <c r="J19" s="2"/>
      <c r="K19" s="2"/>
      <c r="L19" s="2"/>
      <c r="M19" s="2"/>
      <c r="N19" s="2"/>
    </row>
    <row r="20" spans="1:14" ht="14.25" customHeight="1" x14ac:dyDescent="0.2">
      <c r="A20" s="122" t="s">
        <v>972</v>
      </c>
      <c r="B20" s="123" t="s">
        <v>968</v>
      </c>
      <c r="C20" s="124" t="s">
        <v>969</v>
      </c>
      <c r="D20" s="2"/>
      <c r="E20" s="2"/>
      <c r="F20" s="2"/>
      <c r="G20" s="2"/>
      <c r="H20" s="2"/>
      <c r="I20" s="2"/>
      <c r="J20" s="2"/>
      <c r="K20" s="2"/>
      <c r="L20" s="2"/>
      <c r="M20" s="2"/>
      <c r="N20" s="2"/>
    </row>
    <row r="21" spans="1:14" ht="14.25" customHeight="1" x14ac:dyDescent="0.2">
      <c r="A21" s="122" t="s">
        <v>973</v>
      </c>
      <c r="B21" s="123" t="s">
        <v>968</v>
      </c>
      <c r="C21" s="124" t="s">
        <v>969</v>
      </c>
      <c r="D21" s="2"/>
      <c r="E21" s="2"/>
      <c r="F21" s="2"/>
      <c r="G21" s="2"/>
      <c r="H21" s="2"/>
      <c r="I21" s="2"/>
      <c r="J21" s="2"/>
      <c r="K21" s="2"/>
      <c r="L21" s="2"/>
      <c r="M21" s="2"/>
      <c r="N21" s="2"/>
    </row>
    <row r="22" spans="1:14" ht="14.25" customHeight="1" x14ac:dyDescent="0.2">
      <c r="A22" s="122" t="s">
        <v>974</v>
      </c>
      <c r="B22" s="123" t="s">
        <v>968</v>
      </c>
      <c r="C22" s="124" t="s">
        <v>969</v>
      </c>
      <c r="D22" s="2"/>
      <c r="E22" s="2"/>
      <c r="F22" s="2"/>
      <c r="G22" s="2"/>
      <c r="H22" s="2"/>
      <c r="I22" s="2"/>
      <c r="J22" s="2"/>
      <c r="K22" s="2"/>
      <c r="L22" s="2"/>
      <c r="M22" s="2"/>
      <c r="N22" s="2"/>
    </row>
    <row r="23" spans="1:14" ht="14.25" customHeight="1" x14ac:dyDescent="0.2">
      <c r="A23" s="122" t="s">
        <v>975</v>
      </c>
      <c r="B23" s="123" t="s">
        <v>968</v>
      </c>
      <c r="C23" s="124" t="s">
        <v>969</v>
      </c>
      <c r="D23" s="2"/>
      <c r="E23" s="2"/>
      <c r="F23" s="2"/>
      <c r="G23" s="2"/>
      <c r="H23" s="2"/>
      <c r="I23" s="2"/>
      <c r="J23" s="2"/>
      <c r="K23" s="2"/>
      <c r="L23" s="2"/>
      <c r="M23" s="2"/>
      <c r="N23" s="2"/>
    </row>
    <row r="24" spans="1:14" ht="14.25" customHeight="1" x14ac:dyDescent="0.2">
      <c r="A24" s="125" t="s">
        <v>976</v>
      </c>
      <c r="B24" s="126" t="s">
        <v>968</v>
      </c>
      <c r="C24" s="127" t="s">
        <v>969</v>
      </c>
      <c r="D24" s="2"/>
      <c r="E24" s="2"/>
      <c r="F24" s="2"/>
      <c r="G24" s="2"/>
      <c r="H24" s="2"/>
      <c r="I24" s="2"/>
      <c r="J24" s="2"/>
      <c r="K24" s="2"/>
      <c r="L24" s="2"/>
      <c r="M24" s="2"/>
      <c r="N24" s="2"/>
    </row>
    <row r="25" spans="1:14" ht="14.25" customHeight="1" x14ac:dyDescent="0.2">
      <c r="B25" s="2"/>
      <c r="C25" s="128"/>
      <c r="D25" s="2"/>
      <c r="E25" s="2"/>
      <c r="F25" s="2"/>
      <c r="G25" s="2"/>
      <c r="H25" s="2"/>
      <c r="I25" s="2"/>
      <c r="J25" s="2"/>
      <c r="K25" s="2"/>
      <c r="L25" s="2"/>
      <c r="M25" s="2"/>
      <c r="N25" s="2"/>
    </row>
    <row r="26" spans="1:14" x14ac:dyDescent="0.2">
      <c r="A26" s="2"/>
    </row>
    <row r="27" spans="1:14" x14ac:dyDescent="0.2">
      <c r="A27" s="5" t="s">
        <v>1</v>
      </c>
    </row>
    <row r="28" spans="1:14" x14ac:dyDescent="0.2">
      <c r="A28" s="2" t="s">
        <v>2</v>
      </c>
    </row>
    <row r="29" spans="1:14" x14ac:dyDescent="0.2">
      <c r="A29" s="2" t="s">
        <v>977</v>
      </c>
    </row>
    <row r="30" spans="1:14" x14ac:dyDescent="0.2">
      <c r="A30" s="2"/>
    </row>
    <row r="31" spans="1:14" ht="130.75" customHeight="1" x14ac:dyDescent="0.2">
      <c r="A31" s="2"/>
    </row>
    <row r="32" spans="1:14" ht="38.25" customHeight="1" x14ac:dyDescent="0.2">
      <c r="A32" s="1"/>
    </row>
    <row r="33" spans="1:7" x14ac:dyDescent="0.2">
      <c r="A33" s="1"/>
    </row>
    <row r="34" spans="1:7" x14ac:dyDescent="0.2">
      <c r="A34" s="3" t="s">
        <v>978</v>
      </c>
    </row>
    <row r="35" spans="1:7" x14ac:dyDescent="0.2">
      <c r="A35" t="s">
        <v>979</v>
      </c>
    </row>
    <row r="37" spans="1:7" x14ac:dyDescent="0.2">
      <c r="A37" s="3" t="s">
        <v>3</v>
      </c>
    </row>
    <row r="38" spans="1:7" x14ac:dyDescent="0.2">
      <c r="A38" t="s">
        <v>980</v>
      </c>
    </row>
    <row r="40" spans="1:7" x14ac:dyDescent="0.2">
      <c r="A40" s="5" t="s">
        <v>4</v>
      </c>
    </row>
    <row r="41" spans="1:7" x14ac:dyDescent="0.2">
      <c r="A41" s="2" t="s">
        <v>981</v>
      </c>
    </row>
    <row r="42" spans="1:7" x14ac:dyDescent="0.2">
      <c r="A42" s="129" t="s">
        <v>51</v>
      </c>
    </row>
    <row r="43" spans="1:7" x14ac:dyDescent="0.2">
      <c r="B43" s="1"/>
      <c r="C43" s="1"/>
      <c r="D43" s="1"/>
      <c r="E43" s="1"/>
      <c r="F43" s="1"/>
      <c r="G43" s="1"/>
    </row>
    <row r="44" spans="1:7" x14ac:dyDescent="0.2">
      <c r="A44" s="130"/>
      <c r="B44" s="1"/>
      <c r="C44" s="1"/>
      <c r="D44" s="1"/>
      <c r="E44" s="1"/>
      <c r="F44" s="1"/>
      <c r="G44" s="1"/>
    </row>
    <row r="45" spans="1:7" x14ac:dyDescent="0.2">
      <c r="B45" s="1"/>
      <c r="C45" s="1"/>
      <c r="D45" s="1"/>
      <c r="E45" s="1"/>
      <c r="F45" s="1"/>
      <c r="G45" s="1"/>
    </row>
    <row r="46" spans="1:7" x14ac:dyDescent="0.2">
      <c r="A46" s="1"/>
      <c r="B46" s="1"/>
      <c r="C46" s="1"/>
      <c r="D46" s="1"/>
      <c r="E46" s="1"/>
      <c r="F46" s="1"/>
      <c r="G46" s="1"/>
    </row>
    <row r="47" spans="1:7" x14ac:dyDescent="0.2">
      <c r="A47" s="1"/>
      <c r="B47" s="1"/>
      <c r="C47" s="1"/>
      <c r="D47" s="1"/>
      <c r="E47" s="1"/>
      <c r="F47" s="1"/>
      <c r="G47" s="1"/>
    </row>
    <row r="48" spans="1:7"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row r="52" spans="1:7" x14ac:dyDescent="0.2">
      <c r="A52" s="1"/>
      <c r="B52" s="1"/>
      <c r="C52" s="1"/>
      <c r="D52" s="1"/>
      <c r="E52" s="1"/>
      <c r="F52" s="1"/>
      <c r="G52" s="1"/>
    </row>
    <row r="53" spans="1:7" x14ac:dyDescent="0.2">
      <c r="A53" s="1"/>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1BA21786-80B9-914C-A3C1-9342B3A4E453}"/>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32"/>
  <sheetViews>
    <sheetView tabSelected="1" zoomScaleNormal="100" workbookViewId="0">
      <pane ySplit="3" topLeftCell="A152" activePane="bottomLeft" state="frozen"/>
      <selection activeCell="D1" sqref="D1"/>
      <selection pane="bottomLeft" activeCell="A158" sqref="A158:C160"/>
    </sheetView>
  </sheetViews>
  <sheetFormatPr baseColWidth="10" defaultColWidth="9.33203125" defaultRowHeight="15" x14ac:dyDescent="0.2"/>
  <cols>
    <col min="1" max="1" width="7.33203125" style="37" customWidth="1"/>
    <col min="2" max="2" width="19.1640625" style="36" bestFit="1" customWidth="1"/>
    <col min="3" max="3" width="62.5" style="36" bestFit="1" customWidth="1"/>
    <col min="4" max="4" width="37.1640625" style="36" bestFit="1" customWidth="1"/>
    <col min="5" max="5" width="9.5" style="54" bestFit="1" customWidth="1"/>
    <col min="6" max="7" width="10.33203125" style="54" bestFit="1" customWidth="1"/>
    <col min="8" max="8" width="39.5" style="45" customWidth="1"/>
    <col min="9" max="10" width="12.83203125" style="36" customWidth="1"/>
    <col min="11" max="11" width="15.6640625" style="36" bestFit="1" customWidth="1"/>
    <col min="12" max="12" width="42" style="80" customWidth="1"/>
    <col min="13" max="13" width="15.33203125" style="68" customWidth="1"/>
    <col min="14" max="14" width="15.1640625" style="68" bestFit="1" customWidth="1"/>
    <col min="15" max="16" width="9.5" style="68" bestFit="1" customWidth="1"/>
    <col min="17" max="17" width="13.6640625" style="54" customWidth="1"/>
    <col min="18" max="18" width="19" style="54" customWidth="1"/>
    <col min="19" max="19" width="18.6640625" style="69" customWidth="1"/>
    <col min="20" max="20" width="17.5" style="110" customWidth="1"/>
    <col min="21" max="16384" width="9.33203125" style="45"/>
  </cols>
  <sheetData>
    <row r="1" spans="1:20" ht="31" customHeight="1" thickBot="1" x14ac:dyDescent="0.25">
      <c r="A1" s="260" t="s">
        <v>740</v>
      </c>
      <c r="B1" s="261"/>
      <c r="C1" s="261"/>
      <c r="D1" s="261"/>
      <c r="E1" s="261"/>
      <c r="F1" s="261"/>
      <c r="G1" s="261"/>
      <c r="H1" s="261"/>
      <c r="I1" s="261"/>
      <c r="J1" s="261"/>
      <c r="K1" s="261"/>
      <c r="L1" s="261"/>
      <c r="M1" s="261"/>
      <c r="N1" s="261"/>
      <c r="O1" s="261"/>
      <c r="P1" s="261"/>
      <c r="Q1" s="261"/>
      <c r="R1" s="261"/>
      <c r="S1" s="261"/>
      <c r="T1" s="262"/>
    </row>
    <row r="2" spans="1:20" ht="34" customHeight="1" x14ac:dyDescent="0.2">
      <c r="A2" s="263" t="s">
        <v>5</v>
      </c>
      <c r="B2" s="279" t="s">
        <v>150</v>
      </c>
      <c r="C2" s="265" t="s">
        <v>6</v>
      </c>
      <c r="D2" s="266"/>
      <c r="E2" s="266"/>
      <c r="F2" s="266"/>
      <c r="G2" s="267"/>
      <c r="H2" s="263" t="s">
        <v>7</v>
      </c>
      <c r="I2" s="272" t="s">
        <v>8</v>
      </c>
      <c r="J2" s="272" t="s">
        <v>50</v>
      </c>
      <c r="K2" s="263" t="s">
        <v>9</v>
      </c>
      <c r="L2" s="274" t="s">
        <v>10</v>
      </c>
      <c r="M2" s="268" t="s">
        <v>743</v>
      </c>
      <c r="N2" s="269"/>
      <c r="O2" s="270" t="s">
        <v>744</v>
      </c>
      <c r="P2" s="271"/>
      <c r="Q2" s="276" t="s">
        <v>745</v>
      </c>
      <c r="R2" s="271"/>
      <c r="S2" s="277" t="s">
        <v>11</v>
      </c>
      <c r="T2" s="278"/>
    </row>
    <row r="3" spans="1:20" ht="80" customHeight="1" thickBot="1" x14ac:dyDescent="0.25">
      <c r="A3" s="264"/>
      <c r="B3" s="280"/>
      <c r="C3" s="55" t="s">
        <v>12</v>
      </c>
      <c r="D3" s="56" t="s">
        <v>13</v>
      </c>
      <c r="E3" s="56" t="s">
        <v>14</v>
      </c>
      <c r="F3" s="56" t="s">
        <v>15</v>
      </c>
      <c r="G3" s="57" t="s">
        <v>16</v>
      </c>
      <c r="H3" s="264"/>
      <c r="I3" s="273"/>
      <c r="J3" s="273"/>
      <c r="K3" s="264"/>
      <c r="L3" s="275"/>
      <c r="M3" s="58" t="s">
        <v>17</v>
      </c>
      <c r="N3" s="59" t="s">
        <v>18</v>
      </c>
      <c r="O3" s="58" t="s">
        <v>19</v>
      </c>
      <c r="P3" s="59" t="s">
        <v>20</v>
      </c>
      <c r="Q3" s="189" t="s">
        <v>746</v>
      </c>
      <c r="R3" s="48" t="s">
        <v>747</v>
      </c>
      <c r="S3" s="58" t="s">
        <v>21</v>
      </c>
      <c r="T3" s="59" t="s">
        <v>22</v>
      </c>
    </row>
    <row r="4" spans="1:20" ht="32" x14ac:dyDescent="0.2">
      <c r="A4" s="61">
        <v>1</v>
      </c>
      <c r="B4" s="219" t="s">
        <v>240</v>
      </c>
      <c r="C4" s="60" t="str">
        <f>VLOOKUP(B4,'Školská zařízení'!A:J,2)</f>
        <v>ARCHA základní škola a mateřská škola při Církvi československé husitské</v>
      </c>
      <c r="D4" s="60" t="str">
        <f>VLOOKUP(B4,'Školská zařízení'!A:J,4)</f>
        <v>Pražská diecéze Církve československé husitské</v>
      </c>
      <c r="E4" s="61">
        <f>VLOOKUP(B4,'Školská zařízení'!A:J,5)</f>
        <v>63822211</v>
      </c>
      <c r="F4" s="61">
        <f>VLOOKUP(B4,'Školská zařízení'!A:J,6)</f>
        <v>110012739</v>
      </c>
      <c r="G4" s="61">
        <f>VLOOKUP(B4,'Školská zařízení'!A:J,7)</f>
        <v>600000346</v>
      </c>
      <c r="H4" s="103" t="s">
        <v>374</v>
      </c>
      <c r="I4" s="60" t="str">
        <f>VLOOKUP(B4,'Školská zařízení'!A:J,8)</f>
        <v>Středočeský</v>
      </c>
      <c r="J4" s="60" t="str">
        <f>VLOOKUP(B4,'Školská zařízení'!A:J,9)</f>
        <v>Benešov</v>
      </c>
      <c r="K4" s="60" t="str">
        <f>VLOOKUP(B4,'Školská zařízení'!A:J,10)</f>
        <v>Petroupim</v>
      </c>
      <c r="L4" s="103" t="s">
        <v>751</v>
      </c>
      <c r="M4" s="104">
        <v>700000</v>
      </c>
      <c r="N4" s="105">
        <f t="shared" ref="N4:N39" si="0">M4*0.7</f>
        <v>489999.99999999994</v>
      </c>
      <c r="O4" s="220">
        <v>2021</v>
      </c>
      <c r="P4" s="221">
        <v>2027</v>
      </c>
      <c r="Q4" s="222"/>
      <c r="R4" s="222"/>
      <c r="S4" s="223"/>
      <c r="T4" s="224"/>
    </row>
    <row r="5" spans="1:20" ht="32" x14ac:dyDescent="0.2">
      <c r="A5" s="44">
        <v>2</v>
      </c>
      <c r="B5" s="112" t="s">
        <v>240</v>
      </c>
      <c r="C5" s="62" t="str">
        <f>VLOOKUP(B5,'Školská zařízení'!A:J,2)</f>
        <v>ARCHA základní škola a mateřská škola při Církvi československé husitské</v>
      </c>
      <c r="D5" s="62" t="str">
        <f>VLOOKUP(B5,'Školská zařízení'!A:J,4)</f>
        <v>Pražská diecéze Církve československé husitské</v>
      </c>
      <c r="E5" s="44">
        <f>VLOOKUP(B5,'Školská zařízení'!A:J,5)</f>
        <v>63822211</v>
      </c>
      <c r="F5" s="44">
        <f>VLOOKUP(B5,'Školská zařízení'!A:J,6)</f>
        <v>110012739</v>
      </c>
      <c r="G5" s="44">
        <f>VLOOKUP(B5,'Školská zařízení'!A:J,7)</f>
        <v>600000346</v>
      </c>
      <c r="H5" s="10" t="s">
        <v>375</v>
      </c>
      <c r="I5" s="62" t="str">
        <f>VLOOKUP(B5,'Školská zařízení'!A:J,8)</f>
        <v>Středočeský</v>
      </c>
      <c r="J5" s="62" t="str">
        <f>VLOOKUP(B5,'Školská zařízení'!A:J,9)</f>
        <v>Benešov</v>
      </c>
      <c r="K5" s="62" t="str">
        <f>VLOOKUP(B5,'Školská zařízení'!A:J,10)</f>
        <v>Petroupim</v>
      </c>
      <c r="L5" s="10" t="s">
        <v>376</v>
      </c>
      <c r="M5" s="93">
        <v>250000</v>
      </c>
      <c r="N5" s="94">
        <f t="shared" si="0"/>
        <v>175000</v>
      </c>
      <c r="O5" s="190">
        <v>2021</v>
      </c>
      <c r="P5" s="191">
        <v>2027</v>
      </c>
      <c r="Q5" s="164"/>
      <c r="R5" s="164"/>
      <c r="S5" s="166"/>
      <c r="T5" s="167"/>
    </row>
    <row r="6" spans="1:20" ht="112" x14ac:dyDescent="0.2">
      <c r="A6" s="61">
        <v>3</v>
      </c>
      <c r="B6" s="112" t="s">
        <v>240</v>
      </c>
      <c r="C6" s="62" t="str">
        <f>VLOOKUP(B6,'Školská zařízení'!A:J,2)</f>
        <v>ARCHA základní škola a mateřská škola při Církvi československé husitské</v>
      </c>
      <c r="D6" s="62" t="str">
        <f>VLOOKUP(B6,'Školská zařízení'!A:J,4)</f>
        <v>Pražská diecéze Církve československé husitské</v>
      </c>
      <c r="E6" s="44">
        <f>VLOOKUP(B6,'Školská zařízení'!A:J,5)</f>
        <v>63822211</v>
      </c>
      <c r="F6" s="44">
        <f>VLOOKUP(B6,'Školská zařízení'!A:J,6)</f>
        <v>110012739</v>
      </c>
      <c r="G6" s="44">
        <f>VLOOKUP(B6,'Školská zařízení'!A:J,7)</f>
        <v>600000346</v>
      </c>
      <c r="H6" s="10" t="s">
        <v>377</v>
      </c>
      <c r="I6" s="62" t="str">
        <f>VLOOKUP(B6,'Školská zařízení'!A:J,8)</f>
        <v>Středočeský</v>
      </c>
      <c r="J6" s="62" t="str">
        <f>VLOOKUP(B6,'Školská zařízení'!A:J,9)</f>
        <v>Benešov</v>
      </c>
      <c r="K6" s="62" t="str">
        <f>VLOOKUP(B6,'Školská zařízení'!A:J,10)</f>
        <v>Petroupim</v>
      </c>
      <c r="L6" s="10" t="s">
        <v>378</v>
      </c>
      <c r="M6" s="93"/>
      <c r="N6" s="94">
        <f t="shared" si="0"/>
        <v>0</v>
      </c>
      <c r="O6" s="190">
        <v>2021</v>
      </c>
      <c r="P6" s="191">
        <v>2027</v>
      </c>
      <c r="Q6" s="164"/>
      <c r="R6" s="164"/>
      <c r="S6" s="166"/>
      <c r="T6" s="167"/>
    </row>
    <row r="7" spans="1:20" ht="48" x14ac:dyDescent="0.2">
      <c r="A7" s="44">
        <v>4</v>
      </c>
      <c r="B7" s="112" t="s">
        <v>240</v>
      </c>
      <c r="C7" s="62" t="str">
        <f>VLOOKUP(B7,'Školská zařízení'!A:J,2)</f>
        <v>ARCHA základní škola a mateřská škola při Církvi československé husitské</v>
      </c>
      <c r="D7" s="62" t="str">
        <f>VLOOKUP(B7,'Školská zařízení'!A:J,4)</f>
        <v>Pražská diecéze Církve československé husitské</v>
      </c>
      <c r="E7" s="44">
        <f>VLOOKUP(B7,'Školská zařízení'!A:J,5)</f>
        <v>63822211</v>
      </c>
      <c r="F7" s="44">
        <f>VLOOKUP(B7,'Školská zařízení'!A:J,6)</f>
        <v>110012739</v>
      </c>
      <c r="G7" s="44">
        <f>VLOOKUP(B7,'Školská zařízení'!A:J,7)</f>
        <v>600000346</v>
      </c>
      <c r="H7" s="10" t="s">
        <v>379</v>
      </c>
      <c r="I7" s="62" t="str">
        <f>VLOOKUP(B7,'Školská zařízení'!A:J,8)</f>
        <v>Středočeský</v>
      </c>
      <c r="J7" s="62" t="str">
        <f>VLOOKUP(B7,'Školská zařízení'!A:J,9)</f>
        <v>Benešov</v>
      </c>
      <c r="K7" s="62" t="str">
        <f>VLOOKUP(B7,'Školská zařízení'!A:J,10)</f>
        <v>Petroupim</v>
      </c>
      <c r="L7" s="10" t="s">
        <v>380</v>
      </c>
      <c r="M7" s="93"/>
      <c r="N7" s="94">
        <f t="shared" si="0"/>
        <v>0</v>
      </c>
      <c r="O7" s="190">
        <v>2021</v>
      </c>
      <c r="P7" s="191">
        <v>2027</v>
      </c>
      <c r="Q7" s="164"/>
      <c r="R7" s="164"/>
      <c r="S7" s="166"/>
      <c r="T7" s="167"/>
    </row>
    <row r="8" spans="1:20" ht="64" x14ac:dyDescent="0.2">
      <c r="A8" s="61">
        <v>5</v>
      </c>
      <c r="B8" s="112" t="s">
        <v>240</v>
      </c>
      <c r="C8" s="62" t="str">
        <f>VLOOKUP(B8,'Školská zařízení'!A:J,2)</f>
        <v>ARCHA základní škola a mateřská škola při Církvi československé husitské</v>
      </c>
      <c r="D8" s="62" t="str">
        <f>VLOOKUP(B8,'Školská zařízení'!A:J,4)</f>
        <v>Pražská diecéze Církve československé husitské</v>
      </c>
      <c r="E8" s="44">
        <f>VLOOKUP(B8,'Školská zařízení'!A:J,5)</f>
        <v>63822211</v>
      </c>
      <c r="F8" s="44">
        <f>VLOOKUP(B8,'Školská zařízení'!A:J,6)</f>
        <v>110012739</v>
      </c>
      <c r="G8" s="44">
        <f>VLOOKUP(B8,'Školská zařízení'!A:J,7)</f>
        <v>600000346</v>
      </c>
      <c r="H8" s="10" t="s">
        <v>381</v>
      </c>
      <c r="I8" s="62" t="str">
        <f>VLOOKUP(B8,'Školská zařízení'!A:J,8)</f>
        <v>Středočeský</v>
      </c>
      <c r="J8" s="62" t="str">
        <f>VLOOKUP(B8,'Školská zařízení'!A:J,9)</f>
        <v>Benešov</v>
      </c>
      <c r="K8" s="62" t="str">
        <f>VLOOKUP(B8,'Školská zařízení'!A:J,10)</f>
        <v>Petroupim</v>
      </c>
      <c r="L8" s="10" t="s">
        <v>752</v>
      </c>
      <c r="M8" s="93"/>
      <c r="N8" s="94">
        <f t="shared" si="0"/>
        <v>0</v>
      </c>
      <c r="O8" s="190">
        <v>2021</v>
      </c>
      <c r="P8" s="191">
        <v>2027</v>
      </c>
      <c r="Q8" s="164"/>
      <c r="R8" s="164"/>
      <c r="S8" s="166"/>
      <c r="T8" s="167"/>
    </row>
    <row r="9" spans="1:20" ht="64" x14ac:dyDescent="0.2">
      <c r="A9" s="44">
        <v>6</v>
      </c>
      <c r="B9" s="112" t="s">
        <v>240</v>
      </c>
      <c r="C9" s="62" t="str">
        <f>VLOOKUP(B9,'Školská zařízení'!A:J,2)</f>
        <v>ARCHA základní škola a mateřská škola při Církvi československé husitské</v>
      </c>
      <c r="D9" s="62" t="str">
        <f>VLOOKUP(B9,'Školská zařízení'!A:J,4)</f>
        <v>Pražská diecéze Církve československé husitské</v>
      </c>
      <c r="E9" s="44">
        <f>VLOOKUP(B9,'Školská zařízení'!A:J,5)</f>
        <v>63822211</v>
      </c>
      <c r="F9" s="44">
        <f>VLOOKUP(B9,'Školská zařízení'!A:J,6)</f>
        <v>110012739</v>
      </c>
      <c r="G9" s="44">
        <f>VLOOKUP(B9,'Školská zařízení'!A:J,7)</f>
        <v>600000346</v>
      </c>
      <c r="H9" s="10" t="s">
        <v>382</v>
      </c>
      <c r="I9" s="62" t="str">
        <f>VLOOKUP(B9,'Školská zařízení'!A:J,8)</f>
        <v>Středočeský</v>
      </c>
      <c r="J9" s="62" t="str">
        <f>VLOOKUP(B9,'Školská zařízení'!A:J,9)</f>
        <v>Benešov</v>
      </c>
      <c r="K9" s="62" t="str">
        <f>VLOOKUP(B9,'Školská zařízení'!A:J,10)</f>
        <v>Petroupim</v>
      </c>
      <c r="L9" s="10" t="s">
        <v>383</v>
      </c>
      <c r="M9" s="93">
        <v>1000000</v>
      </c>
      <c r="N9" s="94">
        <f t="shared" si="0"/>
        <v>700000</v>
      </c>
      <c r="O9" s="190">
        <v>2021</v>
      </c>
      <c r="P9" s="191">
        <v>2027</v>
      </c>
      <c r="Q9" s="164"/>
      <c r="R9" s="164"/>
      <c r="S9" s="166"/>
      <c r="T9" s="167"/>
    </row>
    <row r="10" spans="1:20" s="53" customFormat="1" ht="16" x14ac:dyDescent="0.2">
      <c r="A10" s="61">
        <v>7</v>
      </c>
      <c r="B10" s="112" t="s">
        <v>431</v>
      </c>
      <c r="C10" s="62" t="str">
        <f>VLOOKUP(B10,'Školská zařízení'!A:J,2)</f>
        <v>Mateřská škola "Berušky" Benešov, Táborská 350</v>
      </c>
      <c r="D10" s="62" t="str">
        <f>VLOOKUP(B10,'Školská zařízení'!A:J,4)</f>
        <v>Město Benešov</v>
      </c>
      <c r="E10" s="44">
        <f>VLOOKUP(B10,'Školská zařízení'!A:J,5)</f>
        <v>75033003</v>
      </c>
      <c r="F10" s="44">
        <f>VLOOKUP(B10,'Školská zařízení'!A:J,6)</f>
        <v>107510057</v>
      </c>
      <c r="G10" s="44">
        <f>VLOOKUP(B10,'Školská zařízení'!A:J,7)</f>
        <v>600041492</v>
      </c>
      <c r="H10" s="10" t="s">
        <v>1022</v>
      </c>
      <c r="I10" s="62" t="s">
        <v>246</v>
      </c>
      <c r="J10" s="62" t="s">
        <v>247</v>
      </c>
      <c r="K10" s="62" t="s">
        <v>247</v>
      </c>
      <c r="L10" s="10" t="s">
        <v>1022</v>
      </c>
      <c r="M10" s="93">
        <v>50000</v>
      </c>
      <c r="N10" s="94">
        <f t="shared" si="0"/>
        <v>35000</v>
      </c>
      <c r="O10" s="190">
        <v>2024</v>
      </c>
      <c r="P10" s="192">
        <v>2024</v>
      </c>
      <c r="Q10" s="164"/>
      <c r="R10" s="164"/>
      <c r="S10" s="166"/>
      <c r="T10" s="167"/>
    </row>
    <row r="11" spans="1:20" s="53" customFormat="1" ht="16" x14ac:dyDescent="0.2">
      <c r="A11" s="44">
        <v>8</v>
      </c>
      <c r="B11" s="112" t="s">
        <v>431</v>
      </c>
      <c r="C11" s="62" t="str">
        <f>VLOOKUP(B11,'Školská zařízení'!A:J,2)</f>
        <v>Mateřská škola "Berušky" Benešov, Táborská 350</v>
      </c>
      <c r="D11" s="62" t="str">
        <f>VLOOKUP(B11,'Školská zařízení'!A:J,4)</f>
        <v>Město Benešov</v>
      </c>
      <c r="E11" s="44">
        <f>VLOOKUP(B11,'Školská zařízení'!A:J,5)</f>
        <v>75033003</v>
      </c>
      <c r="F11" s="44">
        <f>VLOOKUP(B11,'Školská zařízení'!A:J,6)</f>
        <v>107510057</v>
      </c>
      <c r="G11" s="44">
        <f>VLOOKUP(B11,'Školská zařízení'!A:J,7)</f>
        <v>600041492</v>
      </c>
      <c r="H11" s="10" t="s">
        <v>1023</v>
      </c>
      <c r="I11" s="62" t="s">
        <v>246</v>
      </c>
      <c r="J11" s="62" t="s">
        <v>247</v>
      </c>
      <c r="K11" s="62" t="s">
        <v>247</v>
      </c>
      <c r="L11" s="10" t="s">
        <v>1023</v>
      </c>
      <c r="M11" s="93">
        <v>70000</v>
      </c>
      <c r="N11" s="94">
        <f t="shared" si="0"/>
        <v>49000</v>
      </c>
      <c r="O11" s="190">
        <v>2024</v>
      </c>
      <c r="P11" s="192">
        <v>2024</v>
      </c>
      <c r="Q11" s="164"/>
      <c r="R11" s="164"/>
      <c r="S11" s="166"/>
      <c r="T11" s="167"/>
    </row>
    <row r="12" spans="1:20" ht="32" x14ac:dyDescent="0.2">
      <c r="A12" s="61">
        <v>9</v>
      </c>
      <c r="B12" s="112" t="s">
        <v>431</v>
      </c>
      <c r="C12" s="62" t="str">
        <f>VLOOKUP(B12,'Školská zařízení'!A:J,2)</f>
        <v>Mateřská škola "Berušky" Benešov, Táborská 350</v>
      </c>
      <c r="D12" s="62" t="str">
        <f>VLOOKUP(B12,'Školská zařízení'!A:J,4)</f>
        <v>Město Benešov</v>
      </c>
      <c r="E12" s="44">
        <f>VLOOKUP(B12,'Školská zařízení'!A:J,5)</f>
        <v>75033003</v>
      </c>
      <c r="F12" s="44">
        <f>VLOOKUP(B12,'Školská zařízení'!A:J,6)</f>
        <v>107510057</v>
      </c>
      <c r="G12" s="44">
        <f>VLOOKUP(B12,'Školská zařízení'!A:J,7)</f>
        <v>600041492</v>
      </c>
      <c r="H12" s="10" t="s">
        <v>281</v>
      </c>
      <c r="I12" s="62" t="str">
        <f>VLOOKUP(B12,'Školská zařízení'!A:J,8)</f>
        <v>Středočeský</v>
      </c>
      <c r="J12" s="62" t="str">
        <f>VLOOKUP(B12,'Školská zařízení'!A:J,9)</f>
        <v>Benešov</v>
      </c>
      <c r="K12" s="62" t="str">
        <f>VLOOKUP(B12,'Školská zařízení'!A:J,10)</f>
        <v>Benešov</v>
      </c>
      <c r="L12" s="10" t="s">
        <v>281</v>
      </c>
      <c r="M12" s="93">
        <v>1920000</v>
      </c>
      <c r="N12" s="94">
        <f t="shared" si="0"/>
        <v>1344000</v>
      </c>
      <c r="O12" s="190">
        <v>2021</v>
      </c>
      <c r="P12" s="191">
        <v>2023</v>
      </c>
      <c r="Q12" s="164"/>
      <c r="R12" s="164"/>
      <c r="S12" s="166"/>
      <c r="T12" s="167"/>
    </row>
    <row r="13" spans="1:20" ht="32" x14ac:dyDescent="0.2">
      <c r="A13" s="44">
        <v>10</v>
      </c>
      <c r="B13" s="112" t="s">
        <v>431</v>
      </c>
      <c r="C13" s="62" t="str">
        <f>VLOOKUP(B13,'Školská zařízení'!A:J,2)</f>
        <v>Mateřská škola "Berušky" Benešov, Táborská 350</v>
      </c>
      <c r="D13" s="62" t="str">
        <f>VLOOKUP(B13,'Školská zařízení'!A:J,4)</f>
        <v>Město Benešov</v>
      </c>
      <c r="E13" s="44">
        <f>VLOOKUP(B13,'Školská zařízení'!A:J,5)</f>
        <v>75033003</v>
      </c>
      <c r="F13" s="44">
        <f>VLOOKUP(B13,'Školská zařízení'!A:J,6)</f>
        <v>107510057</v>
      </c>
      <c r="G13" s="44">
        <f>VLOOKUP(B13,'Školská zařízení'!A:J,7)</f>
        <v>600041492</v>
      </c>
      <c r="H13" s="10" t="s">
        <v>778</v>
      </c>
      <c r="I13" s="62" t="str">
        <f>VLOOKUP(B13,'Školská zařízení'!A:J,8)</f>
        <v>Středočeský</v>
      </c>
      <c r="J13" s="62" t="str">
        <f>VLOOKUP(B13,'Školská zařízení'!A:J,9)</f>
        <v>Benešov</v>
      </c>
      <c r="K13" s="62" t="str">
        <f>VLOOKUP(B13,'Školská zařízení'!A:J,10)</f>
        <v>Benešov</v>
      </c>
      <c r="L13" s="10" t="s">
        <v>777</v>
      </c>
      <c r="M13" s="93">
        <v>200000</v>
      </c>
      <c r="N13" s="94">
        <f t="shared" si="0"/>
        <v>140000</v>
      </c>
      <c r="O13" s="190">
        <v>2022</v>
      </c>
      <c r="P13" s="191">
        <v>2023</v>
      </c>
      <c r="Q13" s="164"/>
      <c r="R13" s="164"/>
      <c r="S13" s="166"/>
      <c r="T13" s="167"/>
    </row>
    <row r="14" spans="1:20" ht="16" x14ac:dyDescent="0.2">
      <c r="A14" s="61">
        <v>11</v>
      </c>
      <c r="B14" s="112" t="s">
        <v>431</v>
      </c>
      <c r="C14" s="62" t="str">
        <f>VLOOKUP(B14,'Školská zařízení'!A:J,2)</f>
        <v>Mateřská škola "Berušky" Benešov, Táborská 350</v>
      </c>
      <c r="D14" s="62" t="str">
        <f>VLOOKUP(B14,'Školská zařízení'!A:J,4)</f>
        <v>Město Benešov</v>
      </c>
      <c r="E14" s="44">
        <f>VLOOKUP(B14,'Školská zařízení'!A:J,5)</f>
        <v>75033003</v>
      </c>
      <c r="F14" s="44">
        <f>VLOOKUP(B14,'Školská zařízení'!A:J,6)</f>
        <v>107510057</v>
      </c>
      <c r="G14" s="44">
        <f>VLOOKUP(B14,'Školská zařízení'!A:J,7)</f>
        <v>600041492</v>
      </c>
      <c r="H14" s="10" t="s">
        <v>279</v>
      </c>
      <c r="I14" s="62" t="str">
        <f>VLOOKUP(B14,'Školská zařízení'!A:J,8)</f>
        <v>Středočeský</v>
      </c>
      <c r="J14" s="62" t="str">
        <f>VLOOKUP(B14,'Školská zařízení'!A:J,9)</f>
        <v>Benešov</v>
      </c>
      <c r="K14" s="62" t="str">
        <f>VLOOKUP(B14,'Školská zařízení'!A:J,10)</f>
        <v>Benešov</v>
      </c>
      <c r="L14" s="10" t="s">
        <v>776</v>
      </c>
      <c r="M14" s="93">
        <v>100000</v>
      </c>
      <c r="N14" s="94">
        <f t="shared" si="0"/>
        <v>70000</v>
      </c>
      <c r="O14" s="190">
        <v>2022</v>
      </c>
      <c r="P14" s="191">
        <v>2025</v>
      </c>
      <c r="Q14" s="164"/>
      <c r="R14" s="164"/>
      <c r="S14" s="166"/>
      <c r="T14" s="167"/>
    </row>
    <row r="15" spans="1:20" ht="96" x14ac:dyDescent="0.2">
      <c r="A15" s="44">
        <v>12</v>
      </c>
      <c r="B15" s="112" t="s">
        <v>159</v>
      </c>
      <c r="C15" s="62" t="str">
        <f>VLOOKUP(B15,'Školská zařízení'!A:J,2)</f>
        <v>Mateřská škola "Čtyřlístek" Benešov, Bezručova 1948 - příspěvková organizace</v>
      </c>
      <c r="D15" s="62" t="str">
        <f>VLOOKUP(B15,'Školská zařízení'!A:J,4)</f>
        <v>Město Benešov</v>
      </c>
      <c r="E15" s="44">
        <f>VLOOKUP(B15,'Školská zařízení'!A:J,5)</f>
        <v>75033011</v>
      </c>
      <c r="F15" s="44">
        <f>VLOOKUP(B15,'Školská zařízení'!A:J,6)</f>
        <v>108002039</v>
      </c>
      <c r="G15" s="44">
        <f>VLOOKUP(B15,'Školská zařízení'!A:J,7)</f>
        <v>600041832</v>
      </c>
      <c r="H15" s="10" t="s">
        <v>748</v>
      </c>
      <c r="I15" s="62" t="str">
        <f>VLOOKUP(B15,'Školská zařízení'!A:J,8)</f>
        <v>Středočeský</v>
      </c>
      <c r="J15" s="62" t="str">
        <f>VLOOKUP(B15,'Školská zařízení'!A:J,9)</f>
        <v>Benešov</v>
      </c>
      <c r="K15" s="62" t="str">
        <f>VLOOKUP(B15,'Školská zařízení'!A:J,10)</f>
        <v>Benešov</v>
      </c>
      <c r="L15" s="10" t="s">
        <v>282</v>
      </c>
      <c r="M15" s="93">
        <v>800000</v>
      </c>
      <c r="N15" s="94">
        <f t="shared" si="0"/>
        <v>560000</v>
      </c>
      <c r="O15" s="190">
        <v>2021</v>
      </c>
      <c r="P15" s="191">
        <v>2025</v>
      </c>
      <c r="Q15" s="164"/>
      <c r="R15" s="164"/>
      <c r="S15" s="167" t="s">
        <v>1039</v>
      </c>
      <c r="T15" s="167"/>
    </row>
    <row r="16" spans="1:20" ht="32" x14ac:dyDescent="0.2">
      <c r="A16" s="61">
        <v>13</v>
      </c>
      <c r="B16" s="112" t="s">
        <v>159</v>
      </c>
      <c r="C16" s="62" t="str">
        <f>VLOOKUP(B16,'Školská zařízení'!A:J,2)</f>
        <v>Mateřská škola "Čtyřlístek" Benešov, Bezručova 1948 - příspěvková organizace</v>
      </c>
      <c r="D16" s="62" t="str">
        <f>VLOOKUP(B16,'Školská zařízení'!A:J,4)</f>
        <v>Město Benešov</v>
      </c>
      <c r="E16" s="44">
        <f>VLOOKUP(B16,'Školská zařízení'!A:J,5)</f>
        <v>75033011</v>
      </c>
      <c r="F16" s="44">
        <f>VLOOKUP(B16,'Školská zařízení'!A:J,6)</f>
        <v>108002039</v>
      </c>
      <c r="G16" s="44">
        <f>VLOOKUP(B16,'Školská zařízení'!A:J,7)</f>
        <v>600041832</v>
      </c>
      <c r="H16" s="10" t="s">
        <v>820</v>
      </c>
      <c r="I16" s="62" t="str">
        <f>VLOOKUP(B16,'Školská zařízení'!A:J,8)</f>
        <v>Středočeský</v>
      </c>
      <c r="J16" s="62" t="str">
        <f>VLOOKUP(B16,'Školská zařízení'!A:J,9)</f>
        <v>Benešov</v>
      </c>
      <c r="K16" s="62" t="str">
        <f>VLOOKUP(B16,'Školská zařízení'!A:J,10)</f>
        <v>Benešov</v>
      </c>
      <c r="L16" s="10" t="s">
        <v>283</v>
      </c>
      <c r="M16" s="93">
        <v>240000</v>
      </c>
      <c r="N16" s="94">
        <f t="shared" si="0"/>
        <v>168000</v>
      </c>
      <c r="O16" s="190">
        <v>2021</v>
      </c>
      <c r="P16" s="191">
        <v>2025</v>
      </c>
      <c r="Q16" s="164"/>
      <c r="R16" s="164"/>
      <c r="S16" s="166" t="s">
        <v>1038</v>
      </c>
      <c r="T16" s="167"/>
    </row>
    <row r="17" spans="1:20" s="53" customFormat="1" ht="16" x14ac:dyDescent="0.2">
      <c r="A17" s="44">
        <v>14</v>
      </c>
      <c r="B17" s="112" t="s">
        <v>159</v>
      </c>
      <c r="C17" s="62" t="str">
        <f>VLOOKUP(B17,'Školská zařízení'!A:J,2)</f>
        <v>Mateřská škola "Čtyřlístek" Benešov, Bezručova 1948 - příspěvková organizace</v>
      </c>
      <c r="D17" s="62" t="str">
        <f>VLOOKUP(B17,'Školská zařízení'!A:J,4)</f>
        <v>Město Benešov</v>
      </c>
      <c r="E17" s="44">
        <f>VLOOKUP(B17,'Školská zařízení'!A:J,5)</f>
        <v>75033011</v>
      </c>
      <c r="F17" s="44">
        <f>VLOOKUP(B17,'Školská zařízení'!A:J,6)</f>
        <v>108002039</v>
      </c>
      <c r="G17" s="44">
        <f>VLOOKUP(B17,'Školská zařízení'!A:J,7)</f>
        <v>600041832</v>
      </c>
      <c r="H17" s="10" t="s">
        <v>1041</v>
      </c>
      <c r="I17" s="62" t="str">
        <f>VLOOKUP(B17,'Školská zařízení'!A:J,8)</f>
        <v>Středočeský</v>
      </c>
      <c r="J17" s="62" t="str">
        <f>VLOOKUP(B17,'Školská zařízení'!A:J,9)</f>
        <v>Benešov</v>
      </c>
      <c r="K17" s="62" t="str">
        <f>VLOOKUP(B17,'Školská zařízení'!A:J,10)</f>
        <v>Benešov</v>
      </c>
      <c r="L17" s="10" t="s">
        <v>1042</v>
      </c>
      <c r="M17" s="93">
        <v>45000</v>
      </c>
      <c r="N17" s="94">
        <f t="shared" si="0"/>
        <v>31499.999999999996</v>
      </c>
      <c r="O17" s="190">
        <v>2021</v>
      </c>
      <c r="P17" s="191">
        <v>2025</v>
      </c>
      <c r="Q17" s="164"/>
      <c r="R17" s="164"/>
      <c r="S17" s="166"/>
      <c r="T17" s="167"/>
    </row>
    <row r="18" spans="1:20" ht="48" x14ac:dyDescent="0.2">
      <c r="A18" s="61">
        <v>15</v>
      </c>
      <c r="B18" s="193" t="s">
        <v>159</v>
      </c>
      <c r="C18" s="139" t="str">
        <f>VLOOKUP(B18,'Školská zařízení'!A:J,2)</f>
        <v>Mateřská škola "Čtyřlístek" Benešov, Bezručova 1948 - příspěvková organizace</v>
      </c>
      <c r="D18" s="139" t="str">
        <f>VLOOKUP(B18,'Školská zařízení'!A:J,4)</f>
        <v>Město Benešov</v>
      </c>
      <c r="E18" s="140">
        <f>VLOOKUP(B18,'Školská zařízení'!A:J,5)</f>
        <v>75033011</v>
      </c>
      <c r="F18" s="140">
        <f>VLOOKUP(B18,'Školská zařízení'!A:J,6)</f>
        <v>108002039</v>
      </c>
      <c r="G18" s="140">
        <f>VLOOKUP(B18,'Školská zařízení'!A:J,7)</f>
        <v>600041832</v>
      </c>
      <c r="H18" s="153" t="s">
        <v>284</v>
      </c>
      <c r="I18" s="139" t="str">
        <f>VLOOKUP(B18,'Školská zařízení'!A:J,8)</f>
        <v>Středočeský</v>
      </c>
      <c r="J18" s="139" t="str">
        <f>VLOOKUP(B18,'Školská zařízení'!A:J,9)</f>
        <v>Benešov</v>
      </c>
      <c r="K18" s="139" t="str">
        <f>VLOOKUP(B18,'Školská zařízení'!A:J,10)</f>
        <v>Benešov</v>
      </c>
      <c r="L18" s="153" t="s">
        <v>285</v>
      </c>
      <c r="M18" s="154">
        <v>45000</v>
      </c>
      <c r="N18" s="155">
        <f t="shared" si="0"/>
        <v>31499.999999999996</v>
      </c>
      <c r="O18" s="194">
        <v>2021</v>
      </c>
      <c r="P18" s="195">
        <v>2025</v>
      </c>
      <c r="Q18" s="196"/>
      <c r="R18" s="196"/>
      <c r="S18" s="197" t="s">
        <v>1072</v>
      </c>
      <c r="T18" s="198"/>
    </row>
    <row r="19" spans="1:20" ht="16" x14ac:dyDescent="0.2">
      <c r="A19" s="44">
        <v>16</v>
      </c>
      <c r="B19" s="112" t="s">
        <v>159</v>
      </c>
      <c r="C19" s="62" t="str">
        <f>VLOOKUP(B19,'Školská zařízení'!A:J,2)</f>
        <v>Mateřská škola "Čtyřlístek" Benešov, Bezručova 1948 - příspěvková organizace</v>
      </c>
      <c r="D19" s="62" t="str">
        <f>VLOOKUP(B19,'Školská zařízení'!A:J,4)</f>
        <v>Město Benešov</v>
      </c>
      <c r="E19" s="44">
        <f>VLOOKUP(B19,'Školská zařízení'!A:J,5)</f>
        <v>75033011</v>
      </c>
      <c r="F19" s="44">
        <f>VLOOKUP(B19,'Školská zařízení'!A:J,6)</f>
        <v>108002039</v>
      </c>
      <c r="G19" s="44">
        <f>VLOOKUP(B19,'Školská zařízení'!A:J,7)</f>
        <v>600041832</v>
      </c>
      <c r="H19" s="10" t="s">
        <v>286</v>
      </c>
      <c r="I19" s="62" t="str">
        <f>VLOOKUP(B19,'Školská zařízení'!A:J,8)</f>
        <v>Středočeský</v>
      </c>
      <c r="J19" s="62" t="str">
        <f>VLOOKUP(B19,'Školská zařízení'!A:J,9)</f>
        <v>Benešov</v>
      </c>
      <c r="K19" s="62" t="str">
        <f>VLOOKUP(B19,'Školská zařízení'!A:J,10)</f>
        <v>Benešov</v>
      </c>
      <c r="L19" s="10" t="s">
        <v>287</v>
      </c>
      <c r="M19" s="93">
        <v>400000</v>
      </c>
      <c r="N19" s="94">
        <f t="shared" si="0"/>
        <v>280000</v>
      </c>
      <c r="O19" s="190">
        <v>2021</v>
      </c>
      <c r="P19" s="191">
        <v>2023</v>
      </c>
      <c r="Q19" s="164"/>
      <c r="R19" s="164"/>
      <c r="S19" s="166" t="s">
        <v>1040</v>
      </c>
      <c r="T19" s="167"/>
    </row>
    <row r="20" spans="1:20" ht="32" x14ac:dyDescent="0.2">
      <c r="A20" s="61">
        <v>17</v>
      </c>
      <c r="B20" s="112" t="s">
        <v>159</v>
      </c>
      <c r="C20" s="62" t="str">
        <f>VLOOKUP(B20,'Školská zařízení'!A:J,2)</f>
        <v>Mateřská škola "Čtyřlístek" Benešov, Bezručova 1948 - příspěvková organizace</v>
      </c>
      <c r="D20" s="62" t="str">
        <f>VLOOKUP(B20,'Školská zařízení'!A:J,4)</f>
        <v>Město Benešov</v>
      </c>
      <c r="E20" s="44">
        <f>VLOOKUP(B20,'Školská zařízení'!A:J,5)</f>
        <v>75033011</v>
      </c>
      <c r="F20" s="44">
        <f>VLOOKUP(B20,'Školská zařízení'!A:J,6)</f>
        <v>108002039</v>
      </c>
      <c r="G20" s="44">
        <f>VLOOKUP(B20,'Školská zařízení'!A:J,7)</f>
        <v>600041832</v>
      </c>
      <c r="H20" s="10" t="s">
        <v>779</v>
      </c>
      <c r="I20" s="62" t="str">
        <f>VLOOKUP(B20,'Školská zařízení'!A:J,8)</f>
        <v>Středočeský</v>
      </c>
      <c r="J20" s="62" t="str">
        <f>VLOOKUP(B20,'Školská zařízení'!A:J,9)</f>
        <v>Benešov</v>
      </c>
      <c r="K20" s="62" t="str">
        <f>VLOOKUP(B20,'Školská zařízení'!A:J,10)</f>
        <v>Benešov</v>
      </c>
      <c r="L20" s="10" t="s">
        <v>782</v>
      </c>
      <c r="M20" s="93">
        <v>550000</v>
      </c>
      <c r="N20" s="94">
        <f t="shared" si="0"/>
        <v>385000</v>
      </c>
      <c r="O20" s="190">
        <v>2021</v>
      </c>
      <c r="P20" s="191">
        <v>2023</v>
      </c>
      <c r="Q20" s="164"/>
      <c r="R20" s="164"/>
      <c r="S20" s="166"/>
      <c r="T20" s="167"/>
    </row>
    <row r="21" spans="1:20" ht="32" x14ac:dyDescent="0.2">
      <c r="A21" s="44">
        <v>18</v>
      </c>
      <c r="B21" s="112" t="s">
        <v>159</v>
      </c>
      <c r="C21" s="62" t="str">
        <f>VLOOKUP(B21,'Školská zařízení'!A:J,2)</f>
        <v>Mateřská škola "Čtyřlístek" Benešov, Bezručova 1948 - příspěvková organizace</v>
      </c>
      <c r="D21" s="62" t="str">
        <f>VLOOKUP(B21,'Školská zařízení'!A:J,4)</f>
        <v>Město Benešov</v>
      </c>
      <c r="E21" s="44">
        <f>VLOOKUP(B21,'Školská zařízení'!A:J,5)</f>
        <v>75033011</v>
      </c>
      <c r="F21" s="44">
        <f>VLOOKUP(B21,'Školská zařízení'!A:J,6)</f>
        <v>108002039</v>
      </c>
      <c r="G21" s="44">
        <f>VLOOKUP(B21,'Školská zařízení'!A:J,7)</f>
        <v>600041832</v>
      </c>
      <c r="H21" s="10" t="s">
        <v>780</v>
      </c>
      <c r="I21" s="62" t="str">
        <f>VLOOKUP(B21,'Školská zařízení'!A:J,8)</f>
        <v>Středočeský</v>
      </c>
      <c r="J21" s="62" t="str">
        <f>VLOOKUP(B21,'Školská zařízení'!A:J,9)</f>
        <v>Benešov</v>
      </c>
      <c r="K21" s="62" t="str">
        <f>VLOOKUP(B21,'Školská zařízení'!A:J,10)</f>
        <v>Benešov</v>
      </c>
      <c r="L21" s="10" t="s">
        <v>783</v>
      </c>
      <c r="M21" s="93">
        <v>240000</v>
      </c>
      <c r="N21" s="94">
        <f t="shared" si="0"/>
        <v>168000</v>
      </c>
      <c r="O21" s="190">
        <v>2021</v>
      </c>
      <c r="P21" s="191">
        <v>2023</v>
      </c>
      <c r="Q21" s="164"/>
      <c r="R21" s="164"/>
      <c r="S21" s="166"/>
      <c r="T21" s="167"/>
    </row>
    <row r="22" spans="1:20" ht="48" x14ac:dyDescent="0.2">
      <c r="A22" s="61">
        <v>19</v>
      </c>
      <c r="B22" s="112" t="s">
        <v>159</v>
      </c>
      <c r="C22" s="62" t="str">
        <f>VLOOKUP(B22,'Školská zařízení'!A:J,2)</f>
        <v>Mateřská škola "Čtyřlístek" Benešov, Bezručova 1948 - příspěvková organizace</v>
      </c>
      <c r="D22" s="62" t="str">
        <f>VLOOKUP(B22,'Školská zařízení'!A:J,4)</f>
        <v>Město Benešov</v>
      </c>
      <c r="E22" s="44">
        <f>VLOOKUP(B22,'Školská zařízení'!A:J,5)</f>
        <v>75033011</v>
      </c>
      <c r="F22" s="44">
        <f>VLOOKUP(B22,'Školská zařízení'!A:J,6)</f>
        <v>108002039</v>
      </c>
      <c r="G22" s="44">
        <f>VLOOKUP(B22,'Školská zařízení'!A:J,7)</f>
        <v>600041832</v>
      </c>
      <c r="H22" s="10" t="s">
        <v>781</v>
      </c>
      <c r="I22" s="62" t="str">
        <f>VLOOKUP(B22,'Školská zařízení'!A:J,8)</f>
        <v>Středočeský</v>
      </c>
      <c r="J22" s="62" t="str">
        <f>VLOOKUP(B22,'Školská zařízení'!A:J,9)</f>
        <v>Benešov</v>
      </c>
      <c r="K22" s="62" t="str">
        <f>VLOOKUP(B22,'Školská zařízení'!A:J,10)</f>
        <v>Benešov</v>
      </c>
      <c r="L22" s="10" t="s">
        <v>784</v>
      </c>
      <c r="M22" s="93">
        <v>100000</v>
      </c>
      <c r="N22" s="94">
        <f t="shared" si="0"/>
        <v>70000</v>
      </c>
      <c r="O22" s="190">
        <v>2021</v>
      </c>
      <c r="P22" s="191">
        <v>2023</v>
      </c>
      <c r="Q22" s="164"/>
      <c r="R22" s="164"/>
      <c r="S22" s="166"/>
      <c r="T22" s="167"/>
    </row>
    <row r="23" spans="1:20" ht="80" x14ac:dyDescent="0.2">
      <c r="A23" s="44">
        <v>20</v>
      </c>
      <c r="B23" s="112" t="s">
        <v>159</v>
      </c>
      <c r="C23" s="62" t="str">
        <f>VLOOKUP(B23,'Školská zařízení'!A:J,2)</f>
        <v>Mateřská škola "Čtyřlístek" Benešov, Bezručova 1948 - příspěvková organizace</v>
      </c>
      <c r="D23" s="62" t="str">
        <f>VLOOKUP(B23,'Školská zařízení'!A:J,4)</f>
        <v>Město Benešov</v>
      </c>
      <c r="E23" s="44">
        <f>VLOOKUP(B23,'Školská zařízení'!A:J,5)</f>
        <v>75033011</v>
      </c>
      <c r="F23" s="44">
        <f>VLOOKUP(B23,'Školská zařízení'!A:J,6)</f>
        <v>108002039</v>
      </c>
      <c r="G23" s="44">
        <f>VLOOKUP(B23,'Školská zařízení'!A:J,7)</f>
        <v>600041832</v>
      </c>
      <c r="H23" s="10" t="s">
        <v>288</v>
      </c>
      <c r="I23" s="62" t="str">
        <f>VLOOKUP(B23,'Školská zařízení'!A:J,8)</f>
        <v>Středočeský</v>
      </c>
      <c r="J23" s="62" t="str">
        <f>VLOOKUP(B23,'Školská zařízení'!A:J,9)</f>
        <v>Benešov</v>
      </c>
      <c r="K23" s="62" t="str">
        <f>VLOOKUP(B23,'Školská zařízení'!A:J,10)</f>
        <v>Benešov</v>
      </c>
      <c r="L23" s="10" t="s">
        <v>289</v>
      </c>
      <c r="M23" s="93">
        <v>500000</v>
      </c>
      <c r="N23" s="94">
        <f t="shared" si="0"/>
        <v>350000</v>
      </c>
      <c r="O23" s="190">
        <v>2021</v>
      </c>
      <c r="P23" s="191">
        <v>2023</v>
      </c>
      <c r="Q23" s="164"/>
      <c r="R23" s="164"/>
      <c r="S23" s="166"/>
      <c r="T23" s="167"/>
    </row>
    <row r="24" spans="1:20" ht="32" x14ac:dyDescent="0.2">
      <c r="A24" s="61">
        <v>21</v>
      </c>
      <c r="B24" s="112" t="s">
        <v>159</v>
      </c>
      <c r="C24" s="62" t="str">
        <f>VLOOKUP(B24,'Školská zařízení'!A:J,2)</f>
        <v>Mateřská škola "Čtyřlístek" Benešov, Bezručova 1948 - příspěvková organizace</v>
      </c>
      <c r="D24" s="62" t="str">
        <f>VLOOKUP(B24,'Školská zařízení'!A:J,4)</f>
        <v>Město Benešov</v>
      </c>
      <c r="E24" s="44">
        <f>VLOOKUP(B24,'Školská zařízení'!A:J,5)</f>
        <v>75033011</v>
      </c>
      <c r="F24" s="44">
        <f>VLOOKUP(B24,'Školská zařízení'!A:J,6)</f>
        <v>108002039</v>
      </c>
      <c r="G24" s="44">
        <f>VLOOKUP(B24,'Školská zařízení'!A:J,7)</f>
        <v>600041832</v>
      </c>
      <c r="H24" s="10" t="s">
        <v>923</v>
      </c>
      <c r="I24" s="62" t="str">
        <f>VLOOKUP(B24,'Školská zařízení'!A:J,8)</f>
        <v>Středočeský</v>
      </c>
      <c r="J24" s="62" t="str">
        <f>VLOOKUP(B24,'Školská zařízení'!A:J,9)</f>
        <v>Benešov</v>
      </c>
      <c r="K24" s="62" t="str">
        <f>VLOOKUP(B24,'Školská zařízení'!A:J,10)</f>
        <v>Benešov</v>
      </c>
      <c r="L24" s="10" t="s">
        <v>924</v>
      </c>
      <c r="M24" s="93">
        <v>20000000</v>
      </c>
      <c r="N24" s="94">
        <f t="shared" si="0"/>
        <v>14000000</v>
      </c>
      <c r="O24" s="190">
        <v>2023</v>
      </c>
      <c r="P24" s="191">
        <v>2025</v>
      </c>
      <c r="Q24" s="164" t="s">
        <v>873</v>
      </c>
      <c r="R24" s="164" t="s">
        <v>873</v>
      </c>
      <c r="S24" s="166" t="s">
        <v>874</v>
      </c>
      <c r="T24" s="167" t="s">
        <v>875</v>
      </c>
    </row>
    <row r="25" spans="1:20" ht="16" x14ac:dyDescent="0.2">
      <c r="A25" s="44">
        <v>22</v>
      </c>
      <c r="B25" s="112" t="s">
        <v>169</v>
      </c>
      <c r="C25" s="62" t="str">
        <f>VLOOKUP(B25,'Školská zařízení'!A:J,2)</f>
        <v>Základní škola a mateřská škola Benešov, Na Karlově 372</v>
      </c>
      <c r="D25" s="62" t="str">
        <f>VLOOKUP(B25,'Školská zařízení'!A:J,4)</f>
        <v>Město Benešov</v>
      </c>
      <c r="E25" s="76">
        <f>VLOOKUP(B25,'Školská zařízení'!A:J,5)</f>
        <v>75033054</v>
      </c>
      <c r="F25" s="76" t="str">
        <f>VLOOKUP(B25,'Školská zařízení'!A:J,6)</f>
        <v> 150015984</v>
      </c>
      <c r="G25" s="76">
        <f>VLOOKUP(B25,'Školská zařízení'!A:J,7)</f>
        <v>650015959</v>
      </c>
      <c r="H25" s="10" t="s">
        <v>504</v>
      </c>
      <c r="I25" s="62" t="str">
        <f>VLOOKUP(B25,'Školská zařízení'!A:J,8)</f>
        <v>Středočeský</v>
      </c>
      <c r="J25" s="62" t="str">
        <f>VLOOKUP(B25,'Školská zařízení'!A:J,9)</f>
        <v>Benešov</v>
      </c>
      <c r="K25" s="62" t="str">
        <f>VLOOKUP(B25,'Školská zařízení'!A:J,10)</f>
        <v>Benešov</v>
      </c>
      <c r="L25" s="10" t="s">
        <v>928</v>
      </c>
      <c r="M25" s="93">
        <v>2000000</v>
      </c>
      <c r="N25" s="94">
        <f t="shared" si="0"/>
        <v>1400000</v>
      </c>
      <c r="O25" s="190">
        <v>2021</v>
      </c>
      <c r="P25" s="191">
        <v>2025</v>
      </c>
      <c r="Q25" s="164"/>
      <c r="R25" s="164"/>
      <c r="S25" s="164"/>
      <c r="T25" s="165"/>
    </row>
    <row r="26" spans="1:20" ht="32" x14ac:dyDescent="0.2">
      <c r="A26" s="61">
        <v>23</v>
      </c>
      <c r="B26" s="112" t="s">
        <v>171</v>
      </c>
      <c r="C26" s="62" t="str">
        <f>VLOOKUP(B26,'Školská zařízení'!A:J,2)</f>
        <v>Mateřská škola "U kohoutka Sedmipírka" Benešov, Dukelská 1546</v>
      </c>
      <c r="D26" s="62" t="str">
        <f>VLOOKUP(B26,'Školská zařízení'!A:J,4)</f>
        <v>Město Benešov</v>
      </c>
      <c r="E26" s="44">
        <f>VLOOKUP(B26,'Školská zařízení'!A:J,5)</f>
        <v>75033038</v>
      </c>
      <c r="F26" s="44">
        <f>VLOOKUP(B26,'Školská zařízení'!A:J,6)</f>
        <v>107510588</v>
      </c>
      <c r="G26" s="44">
        <f>VLOOKUP(B26,'Školská zařízení'!A:J,7)</f>
        <v>662000137</v>
      </c>
      <c r="H26" s="10" t="s">
        <v>293</v>
      </c>
      <c r="I26" s="62" t="str">
        <f>VLOOKUP(B26,'Školská zařízení'!A:J,8)</f>
        <v>Středočeský</v>
      </c>
      <c r="J26" s="62" t="str">
        <f>VLOOKUP(B26,'Školská zařízení'!A:J,9)</f>
        <v>Benešov</v>
      </c>
      <c r="K26" s="62" t="str">
        <f>VLOOKUP(B26,'Školská zařízení'!A:J,10)</f>
        <v>Benešov</v>
      </c>
      <c r="L26" s="10" t="s">
        <v>749</v>
      </c>
      <c r="M26" s="93">
        <v>1000000</v>
      </c>
      <c r="N26" s="94">
        <f t="shared" si="0"/>
        <v>700000</v>
      </c>
      <c r="O26" s="190">
        <v>2021</v>
      </c>
      <c r="P26" s="191">
        <v>2025</v>
      </c>
      <c r="Q26" s="164"/>
      <c r="R26" s="164"/>
      <c r="S26" s="166" t="s">
        <v>874</v>
      </c>
      <c r="T26" s="167"/>
    </row>
    <row r="27" spans="1:20" ht="32" x14ac:dyDescent="0.2">
      <c r="A27" s="44">
        <v>24</v>
      </c>
      <c r="B27" s="112" t="s">
        <v>171</v>
      </c>
      <c r="C27" s="62" t="str">
        <f>VLOOKUP(B27,'Školská zařízení'!A:J,2)</f>
        <v>Mateřská škola "U kohoutka Sedmipírka" Benešov, Dukelská 1546</v>
      </c>
      <c r="D27" s="62" t="str">
        <f>VLOOKUP(B27,'Školská zařízení'!A:J,4)</f>
        <v>Město Benešov</v>
      </c>
      <c r="E27" s="44">
        <f>VLOOKUP(B27,'Školská zařízení'!A:J,5)</f>
        <v>75033038</v>
      </c>
      <c r="F27" s="44">
        <f>VLOOKUP(B27,'Školská zařízení'!A:J,6)</f>
        <v>107510588</v>
      </c>
      <c r="G27" s="44">
        <f>VLOOKUP(B27,'Školská zařízení'!A:J,7)</f>
        <v>662000137</v>
      </c>
      <c r="H27" s="10" t="s">
        <v>292</v>
      </c>
      <c r="I27" s="62" t="str">
        <f>VLOOKUP(B27,'Školská zařízení'!A:J,8)</f>
        <v>Středočeský</v>
      </c>
      <c r="J27" s="62" t="str">
        <f>VLOOKUP(B27,'Školská zařízení'!A:J,9)</f>
        <v>Benešov</v>
      </c>
      <c r="K27" s="62" t="str">
        <f>VLOOKUP(B27,'Školská zařízení'!A:J,10)</f>
        <v>Benešov</v>
      </c>
      <c r="L27" s="10" t="s">
        <v>785</v>
      </c>
      <c r="M27" s="93">
        <v>150000</v>
      </c>
      <c r="N27" s="94">
        <f t="shared" si="0"/>
        <v>105000</v>
      </c>
      <c r="O27" s="190">
        <v>2021</v>
      </c>
      <c r="P27" s="191">
        <v>2023</v>
      </c>
      <c r="Q27" s="164"/>
      <c r="R27" s="164"/>
      <c r="S27" s="166"/>
      <c r="T27" s="167"/>
    </row>
    <row r="28" spans="1:20" ht="16" x14ac:dyDescent="0.2">
      <c r="A28" s="61">
        <v>25</v>
      </c>
      <c r="B28" s="112" t="s">
        <v>171</v>
      </c>
      <c r="C28" s="62" t="str">
        <f>VLOOKUP(B28,'Školská zařízení'!A:J,2)</f>
        <v>Mateřská škola "U kohoutka Sedmipírka" Benešov, Dukelská 1546</v>
      </c>
      <c r="D28" s="62" t="str">
        <f>VLOOKUP(B28,'Školská zařízení'!A:J,4)</f>
        <v>Město Benešov</v>
      </c>
      <c r="E28" s="44">
        <f>VLOOKUP(B28,'Školská zařízení'!A:J,5)</f>
        <v>75033038</v>
      </c>
      <c r="F28" s="44">
        <f>VLOOKUP(B28,'Školská zařízení'!A:J,6)</f>
        <v>107510588</v>
      </c>
      <c r="G28" s="44">
        <f>VLOOKUP(B28,'Školská zařízení'!A:J,7)</f>
        <v>662000137</v>
      </c>
      <c r="H28" s="10" t="s">
        <v>295</v>
      </c>
      <c r="I28" s="62" t="str">
        <f>VLOOKUP(B28,'Školská zařízení'!A:J,8)</f>
        <v>Středočeský</v>
      </c>
      <c r="J28" s="62" t="str">
        <f>VLOOKUP(B28,'Školská zařízení'!A:J,9)</f>
        <v>Benešov</v>
      </c>
      <c r="K28" s="62" t="str">
        <f>VLOOKUP(B28,'Školská zařízení'!A:J,10)</f>
        <v>Benešov</v>
      </c>
      <c r="L28" s="10" t="s">
        <v>296</v>
      </c>
      <c r="M28" s="93">
        <v>200000</v>
      </c>
      <c r="N28" s="94">
        <f t="shared" si="0"/>
        <v>140000</v>
      </c>
      <c r="O28" s="190">
        <v>2021</v>
      </c>
      <c r="P28" s="191">
        <v>2023</v>
      </c>
      <c r="Q28" s="164"/>
      <c r="R28" s="164"/>
      <c r="S28" s="166"/>
      <c r="T28" s="167"/>
    </row>
    <row r="29" spans="1:20" ht="52" customHeight="1" x14ac:dyDescent="0.2">
      <c r="A29" s="44">
        <v>26</v>
      </c>
      <c r="B29" s="112" t="s">
        <v>171</v>
      </c>
      <c r="C29" s="62" t="str">
        <f>VLOOKUP(B29,'Školská zařízení'!A:J,2)</f>
        <v>Mateřská škola "U kohoutka Sedmipírka" Benešov, Dukelská 1546</v>
      </c>
      <c r="D29" s="62" t="str">
        <f>VLOOKUP(B29,'Školská zařízení'!A:J,4)</f>
        <v>Město Benešov</v>
      </c>
      <c r="E29" s="44">
        <f>VLOOKUP(B29,'Školská zařízení'!A:J,5)</f>
        <v>75033038</v>
      </c>
      <c r="F29" s="44">
        <f>VLOOKUP(B29,'Školská zařízení'!A:J,6)</f>
        <v>107510588</v>
      </c>
      <c r="G29" s="44">
        <f>VLOOKUP(B29,'Školská zařízení'!A:J,7)</f>
        <v>662000137</v>
      </c>
      <c r="H29" s="10" t="s">
        <v>786</v>
      </c>
      <c r="I29" s="62" t="str">
        <f>VLOOKUP(B29,'Školská zařízení'!A:J,8)</f>
        <v>Středočeský</v>
      </c>
      <c r="J29" s="62" t="str">
        <f>VLOOKUP(B29,'Školská zařízení'!A:J,9)</f>
        <v>Benešov</v>
      </c>
      <c r="K29" s="62" t="str">
        <f>VLOOKUP(B29,'Školská zařízení'!A:J,10)</f>
        <v>Benešov</v>
      </c>
      <c r="L29" s="10" t="s">
        <v>928</v>
      </c>
      <c r="M29" s="93">
        <v>2000000</v>
      </c>
      <c r="N29" s="94">
        <f t="shared" si="0"/>
        <v>1400000</v>
      </c>
      <c r="O29" s="190">
        <v>2022</v>
      </c>
      <c r="P29" s="191">
        <v>2025</v>
      </c>
      <c r="Q29" s="164"/>
      <c r="R29" s="164"/>
      <c r="S29" s="166"/>
      <c r="T29" s="167"/>
    </row>
    <row r="30" spans="1:20" s="53" customFormat="1" ht="52" customHeight="1" x14ac:dyDescent="0.2">
      <c r="A30" s="61">
        <v>27</v>
      </c>
      <c r="B30" s="112" t="s">
        <v>171</v>
      </c>
      <c r="C30" s="62" t="str">
        <f>VLOOKUP(B30,'Školská zařízení'!A:J,2)</f>
        <v>Mateřská škola "U kohoutka Sedmipírka" Benešov, Dukelská 1546</v>
      </c>
      <c r="D30" s="62" t="str">
        <f>VLOOKUP(B30,'Školská zařízení'!A:J,4)</f>
        <v>Město Benešov</v>
      </c>
      <c r="E30" s="44">
        <f>VLOOKUP(B30,'Školská zařízení'!A:J,5)</f>
        <v>75033038</v>
      </c>
      <c r="F30" s="44">
        <f>VLOOKUP(B30,'Školská zařízení'!A:J,6)</f>
        <v>107510588</v>
      </c>
      <c r="G30" s="44">
        <f>VLOOKUP(B30,'Školská zařízení'!A:J,7)</f>
        <v>662000137</v>
      </c>
      <c r="H30" s="10" t="s">
        <v>987</v>
      </c>
      <c r="I30" s="62" t="str">
        <f>VLOOKUP(B30,'Školská zařízení'!A:J,8)</f>
        <v>Středočeský</v>
      </c>
      <c r="J30" s="62" t="str">
        <f>VLOOKUP(B30,'Školská zařízení'!A:J,9)</f>
        <v>Benešov</v>
      </c>
      <c r="K30" s="62" t="str">
        <f>VLOOKUP(B30,'Školská zařízení'!A:J,10)</f>
        <v>Benešov</v>
      </c>
      <c r="L30" s="10" t="s">
        <v>988</v>
      </c>
      <c r="M30" s="93">
        <v>1000000</v>
      </c>
      <c r="N30" s="94">
        <f t="shared" si="0"/>
        <v>700000</v>
      </c>
      <c r="O30" s="190">
        <v>2024</v>
      </c>
      <c r="P30" s="191">
        <v>2027</v>
      </c>
      <c r="Q30" s="164"/>
      <c r="R30" s="164"/>
      <c r="S30" s="166" t="s">
        <v>874</v>
      </c>
      <c r="T30" s="167" t="s">
        <v>875</v>
      </c>
    </row>
    <row r="31" spans="1:20" s="53" customFormat="1" ht="52" customHeight="1" x14ac:dyDescent="0.2">
      <c r="A31" s="44">
        <v>28</v>
      </c>
      <c r="B31" s="112" t="s">
        <v>171</v>
      </c>
      <c r="C31" s="62" t="str">
        <f>VLOOKUP(B31,'Školská zařízení'!A:J,2)</f>
        <v>Mateřská škola "U kohoutka Sedmipírka" Benešov, Dukelská 1546</v>
      </c>
      <c r="D31" s="62" t="str">
        <f>VLOOKUP(B31,'Školská zařízení'!A:J,4)</f>
        <v>Město Benešov</v>
      </c>
      <c r="E31" s="44">
        <f>VLOOKUP(B31,'Školská zařízení'!A:J,5)</f>
        <v>75033038</v>
      </c>
      <c r="F31" s="44">
        <f>VLOOKUP(B31,'Školská zařízení'!A:J,6)</f>
        <v>107510588</v>
      </c>
      <c r="G31" s="44">
        <f>VLOOKUP(B31,'Školská zařízení'!A:J,7)</f>
        <v>662000137</v>
      </c>
      <c r="H31" s="10" t="s">
        <v>1024</v>
      </c>
      <c r="I31" s="62" t="str">
        <f>VLOOKUP(B31,'Školská zařízení'!A:J,8)</f>
        <v>Středočeský</v>
      </c>
      <c r="J31" s="62" t="str">
        <f>VLOOKUP(B31,'Školská zařízení'!A:J,9)</f>
        <v>Benešov</v>
      </c>
      <c r="K31" s="62" t="str">
        <f>VLOOKUP(B31,'Školská zařízení'!A:J,10)</f>
        <v>Benešov</v>
      </c>
      <c r="L31" s="10" t="s">
        <v>1025</v>
      </c>
      <c r="M31" s="93">
        <v>30000000</v>
      </c>
      <c r="N31" s="94">
        <f t="shared" si="0"/>
        <v>21000000</v>
      </c>
      <c r="O31" s="190">
        <v>2023</v>
      </c>
      <c r="P31" s="191">
        <v>2027</v>
      </c>
      <c r="Q31" s="164" t="s">
        <v>873</v>
      </c>
      <c r="R31" s="164"/>
      <c r="S31" s="166"/>
      <c r="T31" s="167"/>
    </row>
    <row r="32" spans="1:20" ht="64" x14ac:dyDescent="0.2">
      <c r="A32" s="61">
        <v>29</v>
      </c>
      <c r="B32" s="112" t="s">
        <v>158</v>
      </c>
      <c r="C32" s="62" t="str">
        <f>VLOOKUP(B32,'Školská zařízení'!A:J,2)</f>
        <v>Mateřská škola "Úsměv" Benešov, Pražského povstání 1711</v>
      </c>
      <c r="D32" s="62" t="str">
        <f>VLOOKUP(B32,'Školská zařízení'!A:J,4)</f>
        <v>Město Benešov</v>
      </c>
      <c r="E32" s="44">
        <f>VLOOKUP(B32,'Školská zařízení'!A:J,5)</f>
        <v>75033020</v>
      </c>
      <c r="F32" s="44">
        <f>VLOOKUP(B32,'Školská zařízení'!A:J,6)</f>
        <v>107510596</v>
      </c>
      <c r="G32" s="44">
        <f>VLOOKUP(B32,'Školská zařízení'!A:J,7)</f>
        <v>600041816</v>
      </c>
      <c r="H32" s="10" t="s">
        <v>787</v>
      </c>
      <c r="I32" s="62" t="str">
        <f>VLOOKUP(B32,'Školská zařízení'!A:J,8)</f>
        <v>Středočeský</v>
      </c>
      <c r="J32" s="62" t="str">
        <f>VLOOKUP(B32,'Školská zařízení'!A:J,9)</f>
        <v>Benešov</v>
      </c>
      <c r="K32" s="62" t="str">
        <f>VLOOKUP(B32,'Školská zařízení'!A:J,10)</f>
        <v>Benešov</v>
      </c>
      <c r="L32" s="10" t="s">
        <v>788</v>
      </c>
      <c r="M32" s="93">
        <v>500000</v>
      </c>
      <c r="N32" s="94">
        <f t="shared" si="0"/>
        <v>350000</v>
      </c>
      <c r="O32" s="190">
        <v>2022</v>
      </c>
      <c r="P32" s="191">
        <v>2023</v>
      </c>
      <c r="Q32" s="164"/>
      <c r="R32" s="164"/>
      <c r="S32" s="166"/>
      <c r="T32" s="167"/>
    </row>
    <row r="33" spans="1:20" ht="32" x14ac:dyDescent="0.2">
      <c r="A33" s="44">
        <v>30</v>
      </c>
      <c r="B33" s="112" t="s">
        <v>158</v>
      </c>
      <c r="C33" s="62" t="str">
        <f>VLOOKUP(B33,'Školská zařízení'!A:J,2)</f>
        <v>Mateřská škola "Úsměv" Benešov, Pražského povstání 1711</v>
      </c>
      <c r="D33" s="62" t="str">
        <f>VLOOKUP(B33,'Školská zařízení'!A:J,4)</f>
        <v>Město Benešov</v>
      </c>
      <c r="E33" s="44">
        <f>VLOOKUP(B33,'Školská zařízení'!A:J,5)</f>
        <v>75033020</v>
      </c>
      <c r="F33" s="44">
        <f>VLOOKUP(B33,'Školská zařízení'!A:J,6)</f>
        <v>107510596</v>
      </c>
      <c r="G33" s="44">
        <f>VLOOKUP(B33,'Školská zařízení'!A:J,7)</f>
        <v>600041816</v>
      </c>
      <c r="H33" s="10" t="s">
        <v>297</v>
      </c>
      <c r="I33" s="62" t="str">
        <f>VLOOKUP(B33,'Školská zařízení'!A:J,8)</f>
        <v>Středočeský</v>
      </c>
      <c r="J33" s="62" t="str">
        <f>VLOOKUP(B33,'Školská zařízení'!A:J,9)</f>
        <v>Benešov</v>
      </c>
      <c r="K33" s="62" t="str">
        <f>VLOOKUP(B33,'Školská zařízení'!A:J,10)</f>
        <v>Benešov</v>
      </c>
      <c r="L33" s="10" t="s">
        <v>298</v>
      </c>
      <c r="M33" s="93">
        <v>500000</v>
      </c>
      <c r="N33" s="94">
        <f t="shared" si="0"/>
        <v>350000</v>
      </c>
      <c r="O33" s="190">
        <v>2022</v>
      </c>
      <c r="P33" s="191">
        <v>2023</v>
      </c>
      <c r="Q33" s="164"/>
      <c r="R33" s="164"/>
      <c r="S33" s="166"/>
      <c r="T33" s="167"/>
    </row>
    <row r="34" spans="1:20" ht="16" x14ac:dyDescent="0.2">
      <c r="A34" s="61">
        <v>31</v>
      </c>
      <c r="B34" s="112" t="s">
        <v>160</v>
      </c>
      <c r="C34" s="62" t="str">
        <f>VLOOKUP(B34,'Školská zařízení'!A:J,2)</f>
        <v>Mateřská škola "Čtyřlístek" Benešov, Bezručova 1948 - příspěvková organizace</v>
      </c>
      <c r="D34" s="62" t="str">
        <f>VLOOKUP(B34,'Školská zařízení'!A:J,4)</f>
        <v>Město Benešov</v>
      </c>
      <c r="E34" s="44">
        <f>VLOOKUP(B34,'Školská zařízení'!A:J,5)</f>
        <v>75033011</v>
      </c>
      <c r="F34" s="44">
        <f>VLOOKUP(B34,'Školská zařízení'!A:J,6)</f>
        <v>108002047</v>
      </c>
      <c r="G34" s="44">
        <f>VLOOKUP(B34,'Školská zařízení'!A:J,7)</f>
        <v>600041832</v>
      </c>
      <c r="H34" s="10" t="s">
        <v>290</v>
      </c>
      <c r="I34" s="62" t="str">
        <f>VLOOKUP(B34,'Školská zařízení'!A:J,8)</f>
        <v>Středočeský</v>
      </c>
      <c r="J34" s="62" t="str">
        <f>VLOOKUP(B34,'Školská zařízení'!A:J,9)</f>
        <v>Benešov</v>
      </c>
      <c r="K34" s="62" t="str">
        <f>VLOOKUP(B34,'Školská zařízení'!A:J,10)</f>
        <v>Benešov</v>
      </c>
      <c r="L34" s="10"/>
      <c r="M34" s="93"/>
      <c r="N34" s="94">
        <f t="shared" si="0"/>
        <v>0</v>
      </c>
      <c r="O34" s="190">
        <v>2022</v>
      </c>
      <c r="P34" s="191">
        <v>2027</v>
      </c>
      <c r="Q34" s="164"/>
      <c r="R34" s="164"/>
      <c r="S34" s="166"/>
      <c r="T34" s="167"/>
    </row>
    <row r="35" spans="1:20" ht="32" x14ac:dyDescent="0.2">
      <c r="A35" s="44">
        <v>32</v>
      </c>
      <c r="B35" s="112" t="s">
        <v>173</v>
      </c>
      <c r="C35" s="62" t="str">
        <f>VLOOKUP(B35,'Školská zařízení'!A:J,2)</f>
        <v>Mateřská škola Bystřice, okres Benešov, příspěvková organizace</v>
      </c>
      <c r="D35" s="62" t="str">
        <f>VLOOKUP(B35,'Školská zařízení'!A:J,4)</f>
        <v>Město Bystřice</v>
      </c>
      <c r="E35" s="44">
        <f>VLOOKUP(B35,'Školská zařízení'!A:J,5)</f>
        <v>75034492</v>
      </c>
      <c r="F35" s="44">
        <f>VLOOKUP(B35,'Školská zařízení'!A:J,6)</f>
        <v>107510481</v>
      </c>
      <c r="G35" s="44">
        <f>VLOOKUP(B35,'Školská zařízení'!A:J,7)</f>
        <v>600041875</v>
      </c>
      <c r="H35" s="10" t="s">
        <v>879</v>
      </c>
      <c r="I35" s="62" t="str">
        <f>VLOOKUP(B35,'Školská zařízení'!A:J,8)</f>
        <v>Středočeský</v>
      </c>
      <c r="J35" s="62" t="str">
        <f>VLOOKUP(B35,'Školská zařízení'!A:J,9)</f>
        <v>Benešov</v>
      </c>
      <c r="K35" s="62" t="str">
        <f>VLOOKUP(B35,'Školská zařízení'!A:J,10)</f>
        <v>Bystřice</v>
      </c>
      <c r="L35" s="10" t="s">
        <v>750</v>
      </c>
      <c r="M35" s="93">
        <v>3000000</v>
      </c>
      <c r="N35" s="94">
        <f t="shared" si="0"/>
        <v>2100000</v>
      </c>
      <c r="O35" s="190">
        <v>2024</v>
      </c>
      <c r="P35" s="191">
        <v>2025</v>
      </c>
      <c r="Q35" s="164"/>
      <c r="R35" s="164"/>
      <c r="S35" s="166" t="s">
        <v>882</v>
      </c>
      <c r="T35" s="167" t="s">
        <v>875</v>
      </c>
    </row>
    <row r="36" spans="1:20" ht="52" customHeight="1" x14ac:dyDescent="0.2">
      <c r="A36" s="61">
        <v>33</v>
      </c>
      <c r="B36" s="252" t="s">
        <v>173</v>
      </c>
      <c r="C36" s="253" t="str">
        <f>VLOOKUP(B36,'Školská zařízení'!A:J,2)</f>
        <v>Mateřská škola Bystřice, okres Benešov, příspěvková organizace</v>
      </c>
      <c r="D36" s="253" t="str">
        <f>VLOOKUP(B36,'Školská zařízení'!A:J,4)</f>
        <v>Město Bystřice</v>
      </c>
      <c r="E36" s="164">
        <f>VLOOKUP(B36,'Školská zařízení'!A:J,5)</f>
        <v>75034492</v>
      </c>
      <c r="F36" s="164">
        <f>VLOOKUP(B36,'Školská zařízení'!A:J,6)</f>
        <v>107510481</v>
      </c>
      <c r="G36" s="164">
        <f>VLOOKUP(B36,'Školská zařízení'!A:J,7)</f>
        <v>600041875</v>
      </c>
      <c r="H36" s="254" t="s">
        <v>883</v>
      </c>
      <c r="I36" s="253" t="str">
        <f>VLOOKUP(B36,'Školská zařízení'!A:J,8)</f>
        <v>Středočeský</v>
      </c>
      <c r="J36" s="253" t="str">
        <f>VLOOKUP(B36,'Školská zařízení'!A:J,9)</f>
        <v>Benešov</v>
      </c>
      <c r="K36" s="253" t="str">
        <f>VLOOKUP(B36,'Školská zařízení'!A:J,10)</f>
        <v>Bystřice</v>
      </c>
      <c r="L36" s="205" t="s">
        <v>1136</v>
      </c>
      <c r="M36" s="255">
        <v>3000000</v>
      </c>
      <c r="N36" s="218">
        <f t="shared" si="0"/>
        <v>2100000</v>
      </c>
      <c r="O36" s="192">
        <v>2023</v>
      </c>
      <c r="P36" s="191">
        <v>2024</v>
      </c>
      <c r="Q36" s="164" t="s">
        <v>272</v>
      </c>
      <c r="R36" s="164"/>
      <c r="S36" s="166"/>
      <c r="T36" s="167" t="s">
        <v>884</v>
      </c>
    </row>
    <row r="37" spans="1:20" ht="48" x14ac:dyDescent="0.2">
      <c r="A37" s="44">
        <v>34</v>
      </c>
      <c r="B37" s="112" t="s">
        <v>173</v>
      </c>
      <c r="C37" s="62" t="str">
        <f>VLOOKUP(B37,'Školská zařízení'!A:J,2)</f>
        <v>Mateřská škola Bystřice, okres Benešov, příspěvková organizace</v>
      </c>
      <c r="D37" s="62" t="str">
        <f>VLOOKUP(B37,'Školská zařízení'!A:J,4)</f>
        <v>Město Bystřice</v>
      </c>
      <c r="E37" s="44">
        <f>VLOOKUP(B37,'Školská zařízení'!A:J,5)</f>
        <v>75034492</v>
      </c>
      <c r="F37" s="44">
        <f>VLOOKUP(B37,'Školská zařízení'!A:J,6)</f>
        <v>107510481</v>
      </c>
      <c r="G37" s="44">
        <f>VLOOKUP(B37,'Školská zařízení'!A:J,7)</f>
        <v>600041875</v>
      </c>
      <c r="H37" s="10" t="s">
        <v>299</v>
      </c>
      <c r="I37" s="62" t="str">
        <f>VLOOKUP(B37,'Školská zařízení'!A:J,8)</f>
        <v>Středočeský</v>
      </c>
      <c r="J37" s="62" t="str">
        <f>VLOOKUP(B37,'Školská zařízení'!A:J,9)</f>
        <v>Benešov</v>
      </c>
      <c r="K37" s="62" t="str">
        <f>VLOOKUP(B37,'Školská zařízení'!A:J,10)</f>
        <v>Bystřice</v>
      </c>
      <c r="L37" s="10" t="s">
        <v>300</v>
      </c>
      <c r="M37" s="93">
        <v>1500000</v>
      </c>
      <c r="N37" s="94">
        <f t="shared" si="0"/>
        <v>1050000</v>
      </c>
      <c r="O37" s="190">
        <v>2024</v>
      </c>
      <c r="P37" s="191">
        <v>2025</v>
      </c>
      <c r="Q37" s="164"/>
      <c r="R37" s="164"/>
      <c r="S37" s="166" t="s">
        <v>882</v>
      </c>
      <c r="T37" s="167" t="s">
        <v>885</v>
      </c>
    </row>
    <row r="38" spans="1:20" s="136" customFormat="1" ht="32" x14ac:dyDescent="0.2">
      <c r="A38" s="61">
        <v>35</v>
      </c>
      <c r="B38" s="193" t="s">
        <v>173</v>
      </c>
      <c r="C38" s="139" t="str">
        <f>VLOOKUP(B38,'Školská zařízení'!A:J,2)</f>
        <v>Mateřská škola Bystřice, okres Benešov, příspěvková organizace</v>
      </c>
      <c r="D38" s="139" t="str">
        <f>VLOOKUP(B38,'Školská zařízení'!A:J,4)</f>
        <v>Město Bystřice</v>
      </c>
      <c r="E38" s="140">
        <f>VLOOKUP(B38,'Školská zařízení'!A:J,5)</f>
        <v>75034492</v>
      </c>
      <c r="F38" s="140">
        <f>VLOOKUP(B38,'Školská zařízení'!A:J,6)</f>
        <v>107510481</v>
      </c>
      <c r="G38" s="140">
        <f>VLOOKUP(B38,'Školská zařízení'!A:J,7)</f>
        <v>600041875</v>
      </c>
      <c r="H38" s="153" t="s">
        <v>886</v>
      </c>
      <c r="I38" s="139" t="str">
        <f>VLOOKUP(B38,'Školská zařízení'!A:J,8)</f>
        <v>Středočeský</v>
      </c>
      <c r="J38" s="139" t="str">
        <f>VLOOKUP(B38,'Školská zařízení'!A:J,9)</f>
        <v>Benešov</v>
      </c>
      <c r="K38" s="139" t="str">
        <f>VLOOKUP(B38,'Školská zařízení'!A:J,10)</f>
        <v>Bystřice</v>
      </c>
      <c r="L38" s="153" t="s">
        <v>301</v>
      </c>
      <c r="M38" s="154">
        <v>500000</v>
      </c>
      <c r="N38" s="155">
        <f t="shared" si="0"/>
        <v>350000</v>
      </c>
      <c r="O38" s="194">
        <v>2021</v>
      </c>
      <c r="P38" s="195">
        <v>2022</v>
      </c>
      <c r="Q38" s="196"/>
      <c r="R38" s="196"/>
      <c r="S38" s="166" t="s">
        <v>1043</v>
      </c>
      <c r="T38" s="198" t="s">
        <v>885</v>
      </c>
    </row>
    <row r="39" spans="1:20" ht="32" x14ac:dyDescent="0.2">
      <c r="A39" s="44">
        <v>36</v>
      </c>
      <c r="B39" s="217" t="s">
        <v>173</v>
      </c>
      <c r="C39" s="176" t="str">
        <f>VLOOKUP(B39,'Školská zařízení'!A:J,2)</f>
        <v>Mateřská škola Bystřice, okres Benešov, příspěvková organizace</v>
      </c>
      <c r="D39" s="176" t="str">
        <f>VLOOKUP(B39,'Školská zařízení'!A:J,4)</f>
        <v>Město Bystřice</v>
      </c>
      <c r="E39" s="177">
        <f>VLOOKUP(B39,'Školská zařízení'!A:J,5)</f>
        <v>75034492</v>
      </c>
      <c r="F39" s="177">
        <f>VLOOKUP(B39,'Školská zařízení'!A:J,6)</f>
        <v>107510481</v>
      </c>
      <c r="G39" s="177">
        <f>VLOOKUP(B39,'Školská zařízení'!A:J,7)</f>
        <v>600041875</v>
      </c>
      <c r="H39" s="181" t="s">
        <v>302</v>
      </c>
      <c r="I39" s="176" t="str">
        <f>VLOOKUP(B39,'Školská zařízení'!A:J,8)</f>
        <v>Středočeský</v>
      </c>
      <c r="J39" s="176" t="str">
        <f>VLOOKUP(B39,'Školská zařízení'!A:J,9)</f>
        <v>Benešov</v>
      </c>
      <c r="K39" s="176" t="str">
        <f>VLOOKUP(B39,'Školská zařízení'!A:J,10)</f>
        <v>Bystřice</v>
      </c>
      <c r="L39" s="181" t="s">
        <v>303</v>
      </c>
      <c r="M39" s="182">
        <v>100000</v>
      </c>
      <c r="N39" s="183">
        <f t="shared" si="0"/>
        <v>70000</v>
      </c>
      <c r="O39" s="200">
        <v>2021</v>
      </c>
      <c r="P39" s="180">
        <v>2022</v>
      </c>
      <c r="Q39" s="177"/>
      <c r="R39" s="177"/>
      <c r="S39" s="210" t="s">
        <v>1130</v>
      </c>
      <c r="T39" s="250"/>
    </row>
    <row r="40" spans="1:20" s="136" customFormat="1" ht="48" x14ac:dyDescent="0.2">
      <c r="A40" s="61">
        <v>37</v>
      </c>
      <c r="B40" s="217" t="s">
        <v>173</v>
      </c>
      <c r="C40" s="176" t="str">
        <f>VLOOKUP(B40,'Školská zařízení'!A:J,2)</f>
        <v>Mateřská škola Bystřice, okres Benešov, příspěvková organizace</v>
      </c>
      <c r="D40" s="176" t="str">
        <f>VLOOKUP(B40,'Školská zařízení'!A:J,4)</f>
        <v>Město Bystřice</v>
      </c>
      <c r="E40" s="177">
        <f>VLOOKUP(B40,'Školská zařízení'!A:J,5)</f>
        <v>75034492</v>
      </c>
      <c r="F40" s="177">
        <f>VLOOKUP(B40,'Školská zařízení'!A:J,6)</f>
        <v>107510481</v>
      </c>
      <c r="G40" s="177">
        <f>VLOOKUP(B40,'Školská zařízení'!A:J,7)</f>
        <v>600041875</v>
      </c>
      <c r="H40" s="181" t="s">
        <v>304</v>
      </c>
      <c r="I40" s="176" t="str">
        <f>VLOOKUP(B40,'Školská zařízení'!A:J,8)</f>
        <v>Středočeský</v>
      </c>
      <c r="J40" s="176" t="str">
        <f>VLOOKUP(B40,'Školská zařízení'!A:J,9)</f>
        <v>Benešov</v>
      </c>
      <c r="K40" s="176" t="str">
        <f>VLOOKUP(B40,'Školská zařízení'!A:J,10)</f>
        <v>Bystřice</v>
      </c>
      <c r="L40" s="181" t="s">
        <v>305</v>
      </c>
      <c r="M40" s="182">
        <v>200000</v>
      </c>
      <c r="N40" s="183">
        <f t="shared" ref="N40:N76" si="1">M40*0.7</f>
        <v>140000</v>
      </c>
      <c r="O40" s="200">
        <v>2021</v>
      </c>
      <c r="P40" s="180">
        <v>2022</v>
      </c>
      <c r="Q40" s="177"/>
      <c r="R40" s="177"/>
      <c r="S40" s="210" t="s">
        <v>1130</v>
      </c>
      <c r="T40" s="250" t="s">
        <v>875</v>
      </c>
    </row>
    <row r="41" spans="1:20" ht="64" x14ac:dyDescent="0.2">
      <c r="A41" s="44">
        <v>38</v>
      </c>
      <c r="B41" s="217" t="s">
        <v>173</v>
      </c>
      <c r="C41" s="176" t="str">
        <f>VLOOKUP(B41,'Školská zařízení'!A:J,2)</f>
        <v>Mateřská škola Bystřice, okres Benešov, příspěvková organizace</v>
      </c>
      <c r="D41" s="176" t="str">
        <f>VLOOKUP(B41,'Školská zařízení'!A:J,4)</f>
        <v>Město Bystřice</v>
      </c>
      <c r="E41" s="177">
        <f>VLOOKUP(B41,'Školská zařízení'!A:J,5)</f>
        <v>75034492</v>
      </c>
      <c r="F41" s="177">
        <f>VLOOKUP(B41,'Školská zařízení'!A:J,6)</f>
        <v>107510481</v>
      </c>
      <c r="G41" s="177">
        <f>VLOOKUP(B41,'Školská zařízení'!A:J,7)</f>
        <v>600041875</v>
      </c>
      <c r="H41" s="181" t="s">
        <v>887</v>
      </c>
      <c r="I41" s="176" t="str">
        <f>VLOOKUP(B41,'Školská zařízení'!A:J,8)</f>
        <v>Středočeský</v>
      </c>
      <c r="J41" s="176" t="str">
        <f>VLOOKUP(B41,'Školská zařízení'!A:J,9)</f>
        <v>Benešov</v>
      </c>
      <c r="K41" s="176" t="str">
        <f>VLOOKUP(B41,'Školská zařízení'!A:J,10)</f>
        <v>Bystřice</v>
      </c>
      <c r="L41" s="181" t="s">
        <v>306</v>
      </c>
      <c r="M41" s="182">
        <v>5000000</v>
      </c>
      <c r="N41" s="183">
        <f t="shared" si="1"/>
        <v>3500000</v>
      </c>
      <c r="O41" s="200">
        <v>2021</v>
      </c>
      <c r="P41" s="180">
        <v>2022</v>
      </c>
      <c r="Q41" s="177"/>
      <c r="R41" s="177"/>
      <c r="S41" s="210" t="s">
        <v>1043</v>
      </c>
      <c r="T41" s="250" t="s">
        <v>875</v>
      </c>
    </row>
    <row r="42" spans="1:20" ht="32" x14ac:dyDescent="0.2">
      <c r="A42" s="61">
        <v>39</v>
      </c>
      <c r="B42" s="112" t="s">
        <v>173</v>
      </c>
      <c r="C42" s="62" t="str">
        <f>VLOOKUP(B42,'Školská zařízení'!A:J,2)</f>
        <v>Mateřská škola Bystřice, okres Benešov, příspěvková organizace</v>
      </c>
      <c r="D42" s="62" t="str">
        <f>VLOOKUP(B42,'Školská zařízení'!A:J,4)</f>
        <v>Město Bystřice</v>
      </c>
      <c r="E42" s="44">
        <f>VLOOKUP(B42,'Školská zařízení'!A:J,5)</f>
        <v>75034492</v>
      </c>
      <c r="F42" s="44">
        <f>VLOOKUP(B42,'Školská zařízení'!A:J,6)</f>
        <v>107510481</v>
      </c>
      <c r="G42" s="44">
        <f>VLOOKUP(B42,'Školská zařízení'!A:J,7)</f>
        <v>600041875</v>
      </c>
      <c r="H42" s="244" t="s">
        <v>1137</v>
      </c>
      <c r="I42" s="62" t="str">
        <f>VLOOKUP(B42,'Školská zařízení'!A:J,8)</f>
        <v>Středočeský</v>
      </c>
      <c r="J42" s="62" t="str">
        <f>VLOOKUP(B42,'Školská zařízení'!A:J,9)</f>
        <v>Benešov</v>
      </c>
      <c r="K42" s="62" t="str">
        <f>VLOOKUP(B42,'Školská zařízení'!A:J,10)</f>
        <v>Bystřice</v>
      </c>
      <c r="L42" s="10" t="s">
        <v>307</v>
      </c>
      <c r="M42" s="93">
        <v>6000000</v>
      </c>
      <c r="N42" s="94">
        <f t="shared" si="1"/>
        <v>4200000</v>
      </c>
      <c r="O42" s="190">
        <v>2023</v>
      </c>
      <c r="P42" s="191">
        <v>2024</v>
      </c>
      <c r="Q42" s="164"/>
      <c r="R42" s="164"/>
      <c r="S42" s="166" t="s">
        <v>874</v>
      </c>
      <c r="T42" s="167" t="s">
        <v>875</v>
      </c>
    </row>
    <row r="43" spans="1:20" ht="32" x14ac:dyDescent="0.2">
      <c r="A43" s="44">
        <v>40</v>
      </c>
      <c r="B43" s="112" t="s">
        <v>173</v>
      </c>
      <c r="C43" s="62" t="str">
        <f>VLOOKUP(B43,'Školská zařízení'!A:J,2)</f>
        <v>Mateřská škola Bystřice, okres Benešov, příspěvková organizace</v>
      </c>
      <c r="D43" s="62" t="str">
        <f>VLOOKUP(B43,'Školská zařízení'!A:J,4)</f>
        <v>Město Bystřice</v>
      </c>
      <c r="E43" s="44">
        <f>VLOOKUP(B43,'Školská zařízení'!A:J,5)</f>
        <v>75034492</v>
      </c>
      <c r="F43" s="44">
        <f>VLOOKUP(B43,'Školská zařízení'!A:J,6)</f>
        <v>107510481</v>
      </c>
      <c r="G43" s="44">
        <f>VLOOKUP(B43,'Školská zařízení'!A:J,7)</f>
        <v>600041875</v>
      </c>
      <c r="H43" s="10" t="s">
        <v>789</v>
      </c>
      <c r="I43" s="62" t="str">
        <f>VLOOKUP(B43,'Školská zařízení'!A:J,8)</f>
        <v>Středočeský</v>
      </c>
      <c r="J43" s="62" t="str">
        <f>VLOOKUP(B43,'Školská zařízení'!A:J,9)</f>
        <v>Benešov</v>
      </c>
      <c r="K43" s="62" t="str">
        <f>VLOOKUP(B43,'Školská zařízení'!A:J,10)</f>
        <v>Bystřice</v>
      </c>
      <c r="L43" s="10" t="s">
        <v>790</v>
      </c>
      <c r="M43" s="93">
        <v>500000</v>
      </c>
      <c r="N43" s="94">
        <f t="shared" si="1"/>
        <v>350000</v>
      </c>
      <c r="O43" s="190">
        <v>2023</v>
      </c>
      <c r="P43" s="191">
        <v>2024</v>
      </c>
      <c r="Q43" s="164"/>
      <c r="R43" s="164"/>
      <c r="S43" s="166" t="s">
        <v>882</v>
      </c>
      <c r="T43" s="167" t="s">
        <v>875</v>
      </c>
    </row>
    <row r="44" spans="1:20" ht="48" x14ac:dyDescent="0.2">
      <c r="A44" s="61">
        <v>41</v>
      </c>
      <c r="B44" s="112" t="s">
        <v>173</v>
      </c>
      <c r="C44" s="62" t="str">
        <f>VLOOKUP(B44,'Školská zařízení'!A:J,2)</f>
        <v>Mateřská škola Bystřice, okres Benešov, příspěvková organizace</v>
      </c>
      <c r="D44" s="62" t="str">
        <f>VLOOKUP(B44,'Školská zařízení'!A:J,4)</f>
        <v>Město Bystřice</v>
      </c>
      <c r="E44" s="44">
        <f>VLOOKUP(B44,'Školská zařízení'!A:J,5)</f>
        <v>75034492</v>
      </c>
      <c r="F44" s="44">
        <f>VLOOKUP(B44,'Školská zařízení'!A:J,6)</f>
        <v>107510481</v>
      </c>
      <c r="G44" s="44">
        <f>VLOOKUP(B44,'Školská zařízení'!A:J,7)</f>
        <v>600041875</v>
      </c>
      <c r="H44" s="10" t="s">
        <v>888</v>
      </c>
      <c r="I44" s="62" t="str">
        <f>VLOOKUP(B44,'Školská zařízení'!A:J,8)</f>
        <v>Středočeský</v>
      </c>
      <c r="J44" s="62" t="str">
        <f>VLOOKUP(B44,'Školská zařízení'!A:J,9)</f>
        <v>Benešov</v>
      </c>
      <c r="K44" s="62" t="str">
        <f>VLOOKUP(B44,'Školská zařízení'!A:J,10)</f>
        <v>Bystřice</v>
      </c>
      <c r="L44" s="10" t="s">
        <v>889</v>
      </c>
      <c r="M44" s="93">
        <v>4000000</v>
      </c>
      <c r="N44" s="94">
        <f t="shared" si="1"/>
        <v>2800000</v>
      </c>
      <c r="O44" s="190">
        <v>2024</v>
      </c>
      <c r="P44" s="191">
        <v>2026</v>
      </c>
      <c r="Q44" s="164" t="s">
        <v>272</v>
      </c>
      <c r="R44" s="164"/>
      <c r="S44" s="166" t="s">
        <v>882</v>
      </c>
      <c r="T44" s="167" t="s">
        <v>875</v>
      </c>
    </row>
    <row r="45" spans="1:20" s="53" customFormat="1" ht="32" x14ac:dyDescent="0.2">
      <c r="A45" s="44">
        <v>42</v>
      </c>
      <c r="B45" s="112" t="s">
        <v>173</v>
      </c>
      <c r="C45" s="62" t="str">
        <f>VLOOKUP(B45,'Školská zařízení'!A:J,2)</f>
        <v>Mateřská škola Bystřice, okres Benešov, příspěvková organizace</v>
      </c>
      <c r="D45" s="62" t="str">
        <f>VLOOKUP(B45,'Školská zařízení'!A:J,4)</f>
        <v>Město Bystřice</v>
      </c>
      <c r="E45" s="44">
        <f>VLOOKUP(B45,'Školská zařízení'!A:J,5)</f>
        <v>75034492</v>
      </c>
      <c r="F45" s="44">
        <f>VLOOKUP(B45,'Školská zařízení'!A:J,6)</f>
        <v>107510481</v>
      </c>
      <c r="G45" s="44">
        <f>VLOOKUP(B45,'Školská zařízení'!A:J,7)</f>
        <v>600041875</v>
      </c>
      <c r="H45" s="10" t="s">
        <v>1044</v>
      </c>
      <c r="I45" s="62" t="str">
        <f>VLOOKUP(B45,'Školská zařízení'!A:J,8)</f>
        <v>Středočeský</v>
      </c>
      <c r="J45" s="62" t="str">
        <f>VLOOKUP(B45,'Školská zařízení'!A:J,9)</f>
        <v>Benešov</v>
      </c>
      <c r="K45" s="62" t="str">
        <f>VLOOKUP(B45,'Školská zařízení'!A:J,10)</f>
        <v>Bystřice</v>
      </c>
      <c r="L45" s="135" t="s">
        <v>1131</v>
      </c>
      <c r="M45" s="93">
        <v>12000000</v>
      </c>
      <c r="N45" s="94">
        <f t="shared" si="1"/>
        <v>8400000</v>
      </c>
      <c r="O45" s="190">
        <v>2024</v>
      </c>
      <c r="P45" s="191">
        <v>2026</v>
      </c>
      <c r="Q45" s="164" t="s">
        <v>873</v>
      </c>
      <c r="R45" s="164"/>
      <c r="S45" s="166" t="s">
        <v>1045</v>
      </c>
      <c r="T45" s="167" t="s">
        <v>875</v>
      </c>
    </row>
    <row r="46" spans="1:20" ht="16" x14ac:dyDescent="0.2">
      <c r="A46" s="61">
        <v>43</v>
      </c>
      <c r="B46" s="112" t="s">
        <v>202</v>
      </c>
      <c r="C46" s="62" t="str">
        <f>VLOOKUP(B46,'Školská zařízení'!A:J,2)</f>
        <v>Mateřská škola Čerčany</v>
      </c>
      <c r="D46" s="62" t="str">
        <f>VLOOKUP(B46,'Školská zařízení'!A:J,4)</f>
        <v>Obec Čerčany</v>
      </c>
      <c r="E46" s="44">
        <f>VLOOKUP(B46,'Školská zařízení'!A:J,5)</f>
        <v>71001085</v>
      </c>
      <c r="F46" s="44" t="str">
        <f>VLOOKUP(B46,'Školská zařízení'!A:J,6)</f>
        <v> 107510073</v>
      </c>
      <c r="G46" s="44">
        <f>VLOOKUP(B46,'Školská zařízení'!A:J,7)</f>
        <v>600041506</v>
      </c>
      <c r="H46" s="10" t="s">
        <v>308</v>
      </c>
      <c r="I46" s="62" t="str">
        <f>VLOOKUP(B46,'Školská zařízení'!A:J,8)</f>
        <v>Středočeský</v>
      </c>
      <c r="J46" s="62" t="str">
        <f>VLOOKUP(B46,'Školská zařízení'!A:J,9)</f>
        <v>Benešov</v>
      </c>
      <c r="K46" s="62" t="str">
        <f>VLOOKUP(B46,'Školská zařízení'!A:J,10)</f>
        <v>Čerčany</v>
      </c>
      <c r="L46" s="10" t="s">
        <v>309</v>
      </c>
      <c r="M46" s="93">
        <v>100000</v>
      </c>
      <c r="N46" s="94">
        <f t="shared" si="1"/>
        <v>70000</v>
      </c>
      <c r="O46" s="190">
        <v>2021</v>
      </c>
      <c r="P46" s="191">
        <v>2022</v>
      </c>
      <c r="Q46" s="164"/>
      <c r="R46" s="164"/>
      <c r="S46" s="166"/>
      <c r="T46" s="167"/>
    </row>
    <row r="47" spans="1:20" ht="32" x14ac:dyDescent="0.2">
      <c r="A47" s="44">
        <v>44</v>
      </c>
      <c r="B47" s="112" t="s">
        <v>202</v>
      </c>
      <c r="C47" s="62" t="str">
        <f>VLOOKUP(B47,'Školská zařízení'!A:J,2)</f>
        <v>Mateřská škola Čerčany</v>
      </c>
      <c r="D47" s="62" t="str">
        <f>VLOOKUP(B47,'Školská zařízení'!A:J,4)</f>
        <v>Obec Čerčany</v>
      </c>
      <c r="E47" s="44">
        <f>VLOOKUP(B47,'Školská zařízení'!A:J,5)</f>
        <v>71001085</v>
      </c>
      <c r="F47" s="44" t="str">
        <f>VLOOKUP(B47,'Školská zařízení'!A:J,6)</f>
        <v> 107510073</v>
      </c>
      <c r="G47" s="44">
        <f>VLOOKUP(B47,'Školská zařízení'!A:J,7)</f>
        <v>600041506</v>
      </c>
      <c r="H47" s="10" t="s">
        <v>280</v>
      </c>
      <c r="I47" s="62" t="str">
        <f>VLOOKUP(B47,'Školská zařízení'!A:J,8)</f>
        <v>Středočeský</v>
      </c>
      <c r="J47" s="62" t="str">
        <f>VLOOKUP(B47,'Školská zařízení'!A:J,9)</f>
        <v>Benešov</v>
      </c>
      <c r="K47" s="62" t="str">
        <f>VLOOKUP(B47,'Školská zařízení'!A:J,10)</f>
        <v>Čerčany</v>
      </c>
      <c r="L47" s="10" t="s">
        <v>310</v>
      </c>
      <c r="M47" s="93">
        <v>500000</v>
      </c>
      <c r="N47" s="94">
        <f t="shared" si="1"/>
        <v>350000</v>
      </c>
      <c r="O47" s="190">
        <v>2021</v>
      </c>
      <c r="P47" s="191">
        <v>2022</v>
      </c>
      <c r="Q47" s="164"/>
      <c r="R47" s="164"/>
      <c r="S47" s="166"/>
      <c r="T47" s="167"/>
    </row>
    <row r="48" spans="1:20" s="53" customFormat="1" ht="48" x14ac:dyDescent="0.2">
      <c r="A48" s="61">
        <v>45</v>
      </c>
      <c r="B48" s="204" t="s">
        <v>202</v>
      </c>
      <c r="C48" s="187" t="str">
        <f>VLOOKUP(B48,'Školská zařízení'!A:J,2)</f>
        <v>Mateřská škola Čerčany</v>
      </c>
      <c r="D48" s="187" t="str">
        <f>VLOOKUP(B48,'Školská zařízení'!A:J,4)</f>
        <v>Obec Čerčany</v>
      </c>
      <c r="E48" s="188">
        <f>VLOOKUP(B48,'Školská zařízení'!A:J,5)</f>
        <v>71001085</v>
      </c>
      <c r="F48" s="188" t="str">
        <f>VLOOKUP(B48,'Školská zařízení'!A:J,6)</f>
        <v> 107510073</v>
      </c>
      <c r="G48" s="188">
        <f>VLOOKUP(B48,'Školská zařízení'!A:J,7)</f>
        <v>600041506</v>
      </c>
      <c r="H48" s="249" t="s">
        <v>1138</v>
      </c>
      <c r="I48" s="187" t="str">
        <f>VLOOKUP(B48,'Školská zařízení'!A:J,8)</f>
        <v>Středočeský</v>
      </c>
      <c r="J48" s="187" t="str">
        <f>VLOOKUP(B48,'Školská zařízení'!A:J,9)</f>
        <v>Benešov</v>
      </c>
      <c r="K48" s="187" t="str">
        <f>VLOOKUP(B48,'Školská zařízení'!A:J,10)</f>
        <v>Čerčany</v>
      </c>
      <c r="L48" s="249" t="s">
        <v>1138</v>
      </c>
      <c r="M48" s="245">
        <v>30000000</v>
      </c>
      <c r="N48" s="246">
        <f t="shared" si="1"/>
        <v>21000000</v>
      </c>
      <c r="O48" s="247">
        <v>2024</v>
      </c>
      <c r="P48" s="248">
        <v>2026</v>
      </c>
      <c r="Q48" s="256"/>
      <c r="R48" s="257"/>
      <c r="S48" s="245" t="s">
        <v>1144</v>
      </c>
      <c r="T48" s="258"/>
    </row>
    <row r="49" spans="1:20" s="53" customFormat="1" ht="64" x14ac:dyDescent="0.2">
      <c r="A49" s="44">
        <v>46</v>
      </c>
      <c r="B49" s="204" t="s">
        <v>202</v>
      </c>
      <c r="C49" s="187" t="str">
        <f>VLOOKUP(B49,'Školská zařízení'!A:J,2)</f>
        <v>Mateřská škola Čerčany</v>
      </c>
      <c r="D49" s="187" t="str">
        <f>VLOOKUP(B49,'Školská zařízení'!A:J,4)</f>
        <v>Obec Čerčany</v>
      </c>
      <c r="E49" s="188">
        <f>VLOOKUP(B49,'Školská zařízení'!A:J,5)</f>
        <v>71001085</v>
      </c>
      <c r="F49" s="188" t="str">
        <f>VLOOKUP(B49,'Školská zařízení'!A:J,6)</f>
        <v> 107510073</v>
      </c>
      <c r="G49" s="188">
        <f>VLOOKUP(B49,'Školská zařízení'!A:J,7)</f>
        <v>600041506</v>
      </c>
      <c r="H49" s="249" t="s">
        <v>1139</v>
      </c>
      <c r="I49" s="187" t="str">
        <f>VLOOKUP(B49,'Školská zařízení'!A:J,8)</f>
        <v>Středočeský</v>
      </c>
      <c r="J49" s="187" t="str">
        <f>VLOOKUP(B49,'Školská zařízení'!A:J,9)</f>
        <v>Benešov</v>
      </c>
      <c r="K49" s="187" t="str">
        <f>VLOOKUP(B49,'Školská zařízení'!A:J,10)</f>
        <v>Čerčany</v>
      </c>
      <c r="L49" s="249" t="s">
        <v>1145</v>
      </c>
      <c r="M49" s="245">
        <v>20000000</v>
      </c>
      <c r="N49" s="246">
        <f t="shared" si="1"/>
        <v>14000000</v>
      </c>
      <c r="O49" s="247">
        <v>2024</v>
      </c>
      <c r="P49" s="248">
        <v>2027</v>
      </c>
      <c r="Q49" s="256"/>
      <c r="R49" s="257"/>
      <c r="S49" s="245" t="s">
        <v>1144</v>
      </c>
      <c r="T49" s="258"/>
    </row>
    <row r="50" spans="1:20" s="53" customFormat="1" ht="64" x14ac:dyDescent="0.2">
      <c r="A50" s="61">
        <v>47</v>
      </c>
      <c r="B50" s="204" t="s">
        <v>202</v>
      </c>
      <c r="C50" s="187" t="str">
        <f>VLOOKUP(B50,'Školská zařízení'!A:J,2)</f>
        <v>Mateřská škola Čerčany</v>
      </c>
      <c r="D50" s="187" t="str">
        <f>VLOOKUP(B50,'Školská zařízení'!A:J,4)</f>
        <v>Obec Čerčany</v>
      </c>
      <c r="E50" s="188">
        <f>VLOOKUP(B50,'Školská zařízení'!A:J,5)</f>
        <v>71001085</v>
      </c>
      <c r="F50" s="188" t="str">
        <f>VLOOKUP(B50,'Školská zařízení'!A:J,6)</f>
        <v> 107510073</v>
      </c>
      <c r="G50" s="188">
        <f>VLOOKUP(B50,'Školská zařízení'!A:J,7)</f>
        <v>600041506</v>
      </c>
      <c r="H50" s="249" t="s">
        <v>1140</v>
      </c>
      <c r="I50" s="187" t="str">
        <f>VLOOKUP(B50,'Školská zařízení'!A:J,8)</f>
        <v>Středočeský</v>
      </c>
      <c r="J50" s="187" t="str">
        <f>VLOOKUP(B50,'Školská zařízení'!A:J,9)</f>
        <v>Benešov</v>
      </c>
      <c r="K50" s="187" t="str">
        <f>VLOOKUP(B50,'Školská zařízení'!A:J,10)</f>
        <v>Čerčany</v>
      </c>
      <c r="L50" s="249" t="s">
        <v>1146</v>
      </c>
      <c r="M50" s="245">
        <v>30000000</v>
      </c>
      <c r="N50" s="246">
        <f t="shared" si="1"/>
        <v>21000000</v>
      </c>
      <c r="O50" s="247">
        <v>2024</v>
      </c>
      <c r="P50" s="248">
        <v>2027</v>
      </c>
      <c r="Q50" s="256"/>
      <c r="R50" s="257"/>
      <c r="S50" s="245" t="s">
        <v>882</v>
      </c>
      <c r="T50" s="258"/>
    </row>
    <row r="51" spans="1:20" s="53" customFormat="1" ht="64" x14ac:dyDescent="0.2">
      <c r="A51" s="44">
        <v>48</v>
      </c>
      <c r="B51" s="204" t="s">
        <v>202</v>
      </c>
      <c r="C51" s="187" t="str">
        <f>VLOOKUP(B51,'Školská zařízení'!A:J,2)</f>
        <v>Mateřská škola Čerčany</v>
      </c>
      <c r="D51" s="187" t="str">
        <f>VLOOKUP(B51,'Školská zařízení'!A:J,4)</f>
        <v>Obec Čerčany</v>
      </c>
      <c r="E51" s="188">
        <f>VLOOKUP(B51,'Školská zařízení'!A:J,5)</f>
        <v>71001085</v>
      </c>
      <c r="F51" s="188" t="str">
        <f>VLOOKUP(B51,'Školská zařízení'!A:J,6)</f>
        <v> 107510073</v>
      </c>
      <c r="G51" s="188">
        <f>VLOOKUP(B51,'Školská zařízení'!A:J,7)</f>
        <v>600041506</v>
      </c>
      <c r="H51" s="249" t="s">
        <v>1141</v>
      </c>
      <c r="I51" s="187" t="str">
        <f>VLOOKUP(B51,'Školská zařízení'!A:J,8)</f>
        <v>Středočeský</v>
      </c>
      <c r="J51" s="187" t="str">
        <f>VLOOKUP(B51,'Školská zařízení'!A:J,9)</f>
        <v>Benešov</v>
      </c>
      <c r="K51" s="187" t="str">
        <f>VLOOKUP(B51,'Školská zařízení'!A:J,10)</f>
        <v>Čerčany</v>
      </c>
      <c r="L51" s="249" t="s">
        <v>1147</v>
      </c>
      <c r="M51" s="245">
        <v>10000000</v>
      </c>
      <c r="N51" s="246">
        <f t="shared" si="1"/>
        <v>7000000</v>
      </c>
      <c r="O51" s="247">
        <v>2024</v>
      </c>
      <c r="P51" s="248">
        <v>2027</v>
      </c>
      <c r="Q51" s="256"/>
      <c r="R51" s="257"/>
      <c r="S51" s="245" t="s">
        <v>882</v>
      </c>
      <c r="T51" s="258"/>
    </row>
    <row r="52" spans="1:20" s="53" customFormat="1" ht="80" x14ac:dyDescent="0.2">
      <c r="A52" s="61">
        <v>49</v>
      </c>
      <c r="B52" s="204" t="s">
        <v>202</v>
      </c>
      <c r="C52" s="187" t="str">
        <f>VLOOKUP(B52,'Školská zařízení'!A:J,2)</f>
        <v>Mateřská škola Čerčany</v>
      </c>
      <c r="D52" s="187" t="str">
        <f>VLOOKUP(B52,'Školská zařízení'!A:J,4)</f>
        <v>Obec Čerčany</v>
      </c>
      <c r="E52" s="188">
        <f>VLOOKUP(B52,'Školská zařízení'!A:J,5)</f>
        <v>71001085</v>
      </c>
      <c r="F52" s="188" t="str">
        <f>VLOOKUP(B52,'Školská zařízení'!A:J,6)</f>
        <v> 107510073</v>
      </c>
      <c r="G52" s="188">
        <f>VLOOKUP(B52,'Školská zařízení'!A:J,7)</f>
        <v>600041506</v>
      </c>
      <c r="H52" s="249" t="s">
        <v>1142</v>
      </c>
      <c r="I52" s="187" t="str">
        <f>VLOOKUP(B52,'Školská zařízení'!A:J,8)</f>
        <v>Středočeský</v>
      </c>
      <c r="J52" s="187" t="str">
        <f>VLOOKUP(B52,'Školská zařízení'!A:J,9)</f>
        <v>Benešov</v>
      </c>
      <c r="K52" s="187" t="str">
        <f>VLOOKUP(B52,'Školská zařízení'!A:J,10)</f>
        <v>Čerčany</v>
      </c>
      <c r="L52" s="249" t="s">
        <v>1148</v>
      </c>
      <c r="M52" s="245">
        <v>5000000</v>
      </c>
      <c r="N52" s="246">
        <f t="shared" si="1"/>
        <v>3500000</v>
      </c>
      <c r="O52" s="247">
        <v>2024</v>
      </c>
      <c r="P52" s="248">
        <v>2027</v>
      </c>
      <c r="Q52" s="256"/>
      <c r="R52" s="257"/>
      <c r="S52" s="245" t="s">
        <v>882</v>
      </c>
      <c r="T52" s="258"/>
    </row>
    <row r="53" spans="1:20" s="53" customFormat="1" ht="48" x14ac:dyDescent="0.2">
      <c r="A53" s="44">
        <v>50</v>
      </c>
      <c r="B53" s="204" t="s">
        <v>202</v>
      </c>
      <c r="C53" s="187" t="str">
        <f>VLOOKUP(B53,'Školská zařízení'!A:J,2)</f>
        <v>Mateřská škola Čerčany</v>
      </c>
      <c r="D53" s="187" t="str">
        <f>VLOOKUP(B53,'Školská zařízení'!A:J,4)</f>
        <v>Obec Čerčany</v>
      </c>
      <c r="E53" s="188">
        <f>VLOOKUP(B53,'Školská zařízení'!A:J,5)</f>
        <v>71001085</v>
      </c>
      <c r="F53" s="188" t="str">
        <f>VLOOKUP(B53,'Školská zařízení'!A:J,6)</f>
        <v> 107510073</v>
      </c>
      <c r="G53" s="188">
        <f>VLOOKUP(B53,'Školská zařízení'!A:J,7)</f>
        <v>600041506</v>
      </c>
      <c r="H53" s="249" t="s">
        <v>1143</v>
      </c>
      <c r="I53" s="187" t="str">
        <f>VLOOKUP(B53,'Školská zařízení'!A:J,8)</f>
        <v>Středočeský</v>
      </c>
      <c r="J53" s="187" t="str">
        <f>VLOOKUP(B53,'Školská zařízení'!A:J,9)</f>
        <v>Benešov</v>
      </c>
      <c r="K53" s="187" t="str">
        <f>VLOOKUP(B53,'Školská zařízení'!A:J,10)</f>
        <v>Čerčany</v>
      </c>
      <c r="L53" s="249" t="s">
        <v>1149</v>
      </c>
      <c r="M53" s="245">
        <v>2000000</v>
      </c>
      <c r="N53" s="246">
        <f t="shared" si="1"/>
        <v>1400000</v>
      </c>
      <c r="O53" s="247">
        <v>2024</v>
      </c>
      <c r="P53" s="248">
        <v>2027</v>
      </c>
      <c r="Q53" s="256"/>
      <c r="R53" s="257"/>
      <c r="S53" s="245" t="s">
        <v>882</v>
      </c>
      <c r="T53" s="258"/>
    </row>
    <row r="54" spans="1:20" s="178" customFormat="1" ht="32" x14ac:dyDescent="0.2">
      <c r="A54" s="61">
        <v>51</v>
      </c>
      <c r="B54" s="193" t="s">
        <v>192</v>
      </c>
      <c r="C54" s="176" t="str">
        <f>VLOOKUP(B54,'Školská zařízení'!A:J,2)</f>
        <v>Mateřská škola Divišov, okres Benešov</v>
      </c>
      <c r="D54" s="176" t="str">
        <f>VLOOKUP(B54,'Školská zařízení'!A:J,4)</f>
        <v>Městys Divišov</v>
      </c>
      <c r="E54" s="177">
        <f>VLOOKUP(B54,'Školská zařízení'!A:J,5)</f>
        <v>70998523</v>
      </c>
      <c r="F54" s="177">
        <f>VLOOKUP(B54,'Školská zařízení'!A:J,6)</f>
        <v>107510120</v>
      </c>
      <c r="G54" s="177">
        <f>VLOOKUP(B54,'Školská zařízení'!A:J,7)</f>
        <v>600041522</v>
      </c>
      <c r="H54" s="181" t="s">
        <v>311</v>
      </c>
      <c r="I54" s="176" t="str">
        <f>VLOOKUP(B54,'Školská zařízení'!A:J,8)</f>
        <v>Středočeský</v>
      </c>
      <c r="J54" s="176" t="str">
        <f>VLOOKUP(B54,'Školská zařízení'!A:J,9)</f>
        <v>Benešov</v>
      </c>
      <c r="K54" s="176" t="str">
        <f>VLOOKUP(B54,'Školská zařízení'!A:J,10)</f>
        <v>Divišov</v>
      </c>
      <c r="L54" s="181" t="s">
        <v>426</v>
      </c>
      <c r="M54" s="182">
        <v>670000</v>
      </c>
      <c r="N54" s="183">
        <f t="shared" si="1"/>
        <v>468999.99999999994</v>
      </c>
      <c r="O54" s="200">
        <v>2021</v>
      </c>
      <c r="P54" s="180">
        <v>2022</v>
      </c>
      <c r="Q54" s="177"/>
      <c r="R54" s="177"/>
      <c r="S54" s="201"/>
      <c r="T54" s="202" t="s">
        <v>1092</v>
      </c>
    </row>
    <row r="55" spans="1:20" ht="16" x14ac:dyDescent="0.2">
      <c r="A55" s="44">
        <v>52</v>
      </c>
      <c r="B55" s="112" t="s">
        <v>192</v>
      </c>
      <c r="C55" s="62" t="str">
        <f>VLOOKUP(B55,'Školská zařízení'!A:J,2)</f>
        <v>Mateřská škola Divišov, okres Benešov</v>
      </c>
      <c r="D55" s="62" t="str">
        <f>VLOOKUP(B55,'Školská zařízení'!A:J,4)</f>
        <v>Městys Divišov</v>
      </c>
      <c r="E55" s="44">
        <f>VLOOKUP(B55,'Školská zařízení'!A:J,5)</f>
        <v>70998523</v>
      </c>
      <c r="F55" s="44">
        <f>VLOOKUP(B55,'Školská zařízení'!A:J,6)</f>
        <v>107510120</v>
      </c>
      <c r="G55" s="44">
        <f>VLOOKUP(B55,'Školská zařízení'!A:J,7)</f>
        <v>600041522</v>
      </c>
      <c r="H55" s="10" t="s">
        <v>791</v>
      </c>
      <c r="I55" s="62" t="str">
        <f>VLOOKUP(B55,'Školská zařízení'!A:J,8)</f>
        <v>Středočeský</v>
      </c>
      <c r="J55" s="62" t="str">
        <f>VLOOKUP(B55,'Školská zařízení'!A:J,9)</f>
        <v>Benešov</v>
      </c>
      <c r="K55" s="62" t="str">
        <f>VLOOKUP(B55,'Školská zařízení'!A:J,10)</f>
        <v>Divišov</v>
      </c>
      <c r="L55" s="10" t="s">
        <v>793</v>
      </c>
      <c r="M55" s="93">
        <v>300000</v>
      </c>
      <c r="N55" s="94">
        <f t="shared" si="1"/>
        <v>210000</v>
      </c>
      <c r="O55" s="190">
        <v>2022</v>
      </c>
      <c r="P55" s="191">
        <v>2023</v>
      </c>
      <c r="Q55" s="164"/>
      <c r="R55" s="164"/>
      <c r="S55" s="166"/>
      <c r="T55" s="167"/>
    </row>
    <row r="56" spans="1:20" ht="16" x14ac:dyDescent="0.2">
      <c r="A56" s="61">
        <v>53</v>
      </c>
      <c r="B56" s="112" t="s">
        <v>192</v>
      </c>
      <c r="C56" s="62" t="str">
        <f>VLOOKUP(B56,'Školská zařízení'!A:J,2)</f>
        <v>Mateřská škola Divišov, okres Benešov</v>
      </c>
      <c r="D56" s="62" t="str">
        <f>VLOOKUP(B56,'Školská zařízení'!A:J,4)</f>
        <v>Městys Divišov</v>
      </c>
      <c r="E56" s="44">
        <f>VLOOKUP(B56,'Školská zařízení'!A:J,5)</f>
        <v>70998523</v>
      </c>
      <c r="F56" s="44">
        <f>VLOOKUP(B56,'Školská zařízení'!A:J,6)</f>
        <v>107510120</v>
      </c>
      <c r="G56" s="44">
        <f>VLOOKUP(B56,'Školská zařízení'!A:J,7)</f>
        <v>600041522</v>
      </c>
      <c r="H56" s="10" t="s">
        <v>792</v>
      </c>
      <c r="I56" s="62" t="str">
        <f>VLOOKUP(B56,'Školská zařízení'!A:J,8)</f>
        <v>Středočeský</v>
      </c>
      <c r="J56" s="62" t="str">
        <f>VLOOKUP(B56,'Školská zařízení'!A:J,9)</f>
        <v>Benešov</v>
      </c>
      <c r="K56" s="62" t="str">
        <f>VLOOKUP(B56,'Školská zařízení'!A:J,10)</f>
        <v>Divišov</v>
      </c>
      <c r="L56" s="10" t="s">
        <v>794</v>
      </c>
      <c r="M56" s="93">
        <v>2000000</v>
      </c>
      <c r="N56" s="94">
        <f t="shared" si="1"/>
        <v>1400000</v>
      </c>
      <c r="O56" s="190">
        <v>2023</v>
      </c>
      <c r="P56" s="191">
        <v>2024</v>
      </c>
      <c r="Q56" s="164"/>
      <c r="R56" s="164"/>
      <c r="S56" s="166"/>
      <c r="T56" s="167"/>
    </row>
    <row r="57" spans="1:20" ht="16" x14ac:dyDescent="0.2">
      <c r="A57" s="44">
        <v>54</v>
      </c>
      <c r="B57" s="112" t="s">
        <v>151</v>
      </c>
      <c r="C57" s="62" t="str">
        <f>VLOOKUP(B57,'Školská zařízení'!A:J,2)</f>
        <v>Mateřská škola a základní škola GAIA</v>
      </c>
      <c r="D57" s="62" t="str">
        <f>VLOOKUP(B57,'Školská zařízení'!A:J,4)</f>
        <v>Bc. Jakub Svoboda</v>
      </c>
      <c r="E57" s="44" t="str">
        <f>VLOOKUP(B57,'Školská zařízení'!A:J,5)</f>
        <v>02043378</v>
      </c>
      <c r="F57" s="44">
        <f>VLOOKUP(B57,'Školská zařízení'!A:J,6)</f>
        <v>181048922</v>
      </c>
      <c r="G57" s="44">
        <f>VLOOKUP(B57,'Školská zařízení'!A:J,7)</f>
        <v>691005567</v>
      </c>
      <c r="H57" s="10" t="s">
        <v>404</v>
      </c>
      <c r="I57" s="62" t="str">
        <f>VLOOKUP(B57,'Školská zařízení'!A:J,8)</f>
        <v>Středočeský</v>
      </c>
      <c r="J57" s="62" t="str">
        <f>VLOOKUP(B57,'Školská zařízení'!A:J,9)</f>
        <v>Benešov</v>
      </c>
      <c r="K57" s="62" t="str">
        <f>VLOOKUP(B57,'Školská zařízení'!A:J,10)</f>
        <v>Týnec nad Sázavou</v>
      </c>
      <c r="L57" s="10" t="s">
        <v>405</v>
      </c>
      <c r="M57" s="93">
        <v>400000</v>
      </c>
      <c r="N57" s="94">
        <f t="shared" si="1"/>
        <v>280000</v>
      </c>
      <c r="O57" s="190">
        <v>2021</v>
      </c>
      <c r="P57" s="191">
        <v>2022</v>
      </c>
      <c r="Q57" s="164"/>
      <c r="R57" s="164"/>
      <c r="S57" s="166"/>
      <c r="T57" s="167"/>
    </row>
    <row r="58" spans="1:20" ht="32" x14ac:dyDescent="0.2">
      <c r="A58" s="61">
        <v>55</v>
      </c>
      <c r="B58" s="112" t="s">
        <v>151</v>
      </c>
      <c r="C58" s="62" t="str">
        <f>VLOOKUP(B58,'Školská zařízení'!A:J,2)</f>
        <v>Mateřská škola a základní škola GAIA</v>
      </c>
      <c r="D58" s="62" t="str">
        <f>VLOOKUP(B58,'Školská zařízení'!A:J,4)</f>
        <v>Bc. Jakub Svoboda</v>
      </c>
      <c r="E58" s="44" t="str">
        <f>VLOOKUP(B58,'Školská zařízení'!A:J,5)</f>
        <v>02043378</v>
      </c>
      <c r="F58" s="44">
        <f>VLOOKUP(B58,'Školská zařízení'!A:J,6)</f>
        <v>181048922</v>
      </c>
      <c r="G58" s="44">
        <f>VLOOKUP(B58,'Školská zařízení'!A:J,7)</f>
        <v>691005567</v>
      </c>
      <c r="H58" s="10" t="s">
        <v>406</v>
      </c>
      <c r="I58" s="62" t="str">
        <f>VLOOKUP(B58,'Školská zařízení'!A:J,8)</f>
        <v>Středočeský</v>
      </c>
      <c r="J58" s="62" t="str">
        <f>VLOOKUP(B58,'Školská zařízení'!A:J,9)</f>
        <v>Benešov</v>
      </c>
      <c r="K58" s="62" t="str">
        <f>VLOOKUP(B58,'Školská zařízení'!A:J,10)</f>
        <v>Týnec nad Sázavou</v>
      </c>
      <c r="L58" s="10" t="s">
        <v>407</v>
      </c>
      <c r="M58" s="93">
        <v>400000</v>
      </c>
      <c r="N58" s="94">
        <f t="shared" si="1"/>
        <v>280000</v>
      </c>
      <c r="O58" s="190">
        <v>2021</v>
      </c>
      <c r="P58" s="191">
        <v>2022</v>
      </c>
      <c r="Q58" s="164"/>
      <c r="R58" s="164"/>
      <c r="S58" s="166"/>
      <c r="T58" s="167"/>
    </row>
    <row r="59" spans="1:20" ht="16" x14ac:dyDescent="0.2">
      <c r="A59" s="44">
        <v>56</v>
      </c>
      <c r="B59" s="112" t="s">
        <v>151</v>
      </c>
      <c r="C59" s="62" t="str">
        <f>VLOOKUP(B59,'Školská zařízení'!A:J,2)</f>
        <v>Mateřská škola a základní škola GAIA</v>
      </c>
      <c r="D59" s="62" t="str">
        <f>VLOOKUP(B59,'Školská zařízení'!A:J,4)</f>
        <v>Bc. Jakub Svoboda</v>
      </c>
      <c r="E59" s="44" t="str">
        <f>VLOOKUP(B59,'Školská zařízení'!A:J,5)</f>
        <v>02043378</v>
      </c>
      <c r="F59" s="44">
        <f>VLOOKUP(B59,'Školská zařízení'!A:J,6)</f>
        <v>181048922</v>
      </c>
      <c r="G59" s="44">
        <f>VLOOKUP(B59,'Školská zařízení'!A:J,7)</f>
        <v>691005567</v>
      </c>
      <c r="H59" s="10" t="s">
        <v>399</v>
      </c>
      <c r="I59" s="62" t="str">
        <f>VLOOKUP(B59,'Školská zařízení'!A:J,8)</f>
        <v>Středočeský</v>
      </c>
      <c r="J59" s="62" t="str">
        <f>VLOOKUP(B59,'Školská zařízení'!A:J,9)</f>
        <v>Benešov</v>
      </c>
      <c r="K59" s="62" t="str">
        <f>VLOOKUP(B59,'Školská zařízení'!A:J,10)</f>
        <v>Týnec nad Sázavou</v>
      </c>
      <c r="L59" s="10" t="s">
        <v>408</v>
      </c>
      <c r="M59" s="93">
        <v>100000</v>
      </c>
      <c r="N59" s="94">
        <f t="shared" si="1"/>
        <v>70000</v>
      </c>
      <c r="O59" s="190">
        <v>2021</v>
      </c>
      <c r="P59" s="191">
        <v>2023</v>
      </c>
      <c r="Q59" s="164"/>
      <c r="R59" s="164"/>
      <c r="S59" s="166"/>
      <c r="T59" s="167"/>
    </row>
    <row r="60" spans="1:20" ht="16" x14ac:dyDescent="0.2">
      <c r="A60" s="61">
        <v>57</v>
      </c>
      <c r="B60" s="112" t="s">
        <v>207</v>
      </c>
      <c r="C60" s="62" t="str">
        <f>VLOOKUP(B60,'Školská zařízení'!A:J,2)</f>
        <v>Základní škola a Mateřská škola Chocerady 267, příspěvková organizace</v>
      </c>
      <c r="D60" s="62" t="str">
        <f>VLOOKUP(B60,'Školská zařízení'!A:J,4)</f>
        <v>Obec Chocerady</v>
      </c>
      <c r="E60" s="44">
        <f>VLOOKUP(B60,'Školská zařízení'!A:J,5)</f>
        <v>75002922</v>
      </c>
      <c r="F60" s="44">
        <f>VLOOKUP(B60,'Školská zařízení'!A:J,6)</f>
        <v>107510090</v>
      </c>
      <c r="G60" s="44">
        <f>VLOOKUP(B60,'Školská zařízení'!A:J,7)</f>
        <v>600042022</v>
      </c>
      <c r="H60" s="10" t="s">
        <v>312</v>
      </c>
      <c r="I60" s="62" t="str">
        <f>VLOOKUP(B60,'Školská zařízení'!A:J,8)</f>
        <v>Středočeský</v>
      </c>
      <c r="J60" s="62" t="str">
        <f>VLOOKUP(B60,'Školská zařízení'!A:J,9)</f>
        <v>Benešov</v>
      </c>
      <c r="K60" s="62" t="str">
        <f>VLOOKUP(B60,'Školská zařízení'!A:J,10)</f>
        <v>Chocerady</v>
      </c>
      <c r="L60" s="10" t="s">
        <v>313</v>
      </c>
      <c r="M60" s="93">
        <v>350000</v>
      </c>
      <c r="N60" s="94">
        <f t="shared" si="1"/>
        <v>244999.99999999997</v>
      </c>
      <c r="O60" s="190">
        <v>2021</v>
      </c>
      <c r="P60" s="191">
        <v>2025</v>
      </c>
      <c r="Q60" s="164"/>
      <c r="R60" s="164"/>
      <c r="S60" s="166"/>
      <c r="T60" s="167"/>
    </row>
    <row r="61" spans="1:20" ht="32" x14ac:dyDescent="0.2">
      <c r="A61" s="44">
        <v>58</v>
      </c>
      <c r="B61" s="112" t="s">
        <v>207</v>
      </c>
      <c r="C61" s="62" t="str">
        <f>VLOOKUP(B61,'Školská zařízení'!A:J,2)</f>
        <v>Základní škola a Mateřská škola Chocerady 267, příspěvková organizace</v>
      </c>
      <c r="D61" s="62" t="str">
        <f>VLOOKUP(B61,'Školská zařízení'!A:J,4)</f>
        <v>Obec Chocerady</v>
      </c>
      <c r="E61" s="44">
        <f>VLOOKUP(B61,'Školská zařízení'!A:J,5)</f>
        <v>75002922</v>
      </c>
      <c r="F61" s="44">
        <f>VLOOKUP(B61,'Školská zařízení'!A:J,6)</f>
        <v>107510090</v>
      </c>
      <c r="G61" s="44">
        <f>VLOOKUP(B61,'Školská zařízení'!A:J,7)</f>
        <v>600042022</v>
      </c>
      <c r="H61" s="10" t="s">
        <v>314</v>
      </c>
      <c r="I61" s="62" t="str">
        <f>VLOOKUP(B61,'Školská zařízení'!A:J,8)</f>
        <v>Středočeský</v>
      </c>
      <c r="J61" s="62" t="str">
        <f>VLOOKUP(B61,'Školská zařízení'!A:J,9)</f>
        <v>Benešov</v>
      </c>
      <c r="K61" s="62" t="str">
        <f>VLOOKUP(B61,'Školská zařízení'!A:J,10)</f>
        <v>Chocerady</v>
      </c>
      <c r="L61" s="244" t="s">
        <v>1126</v>
      </c>
      <c r="M61" s="245">
        <v>1500000</v>
      </c>
      <c r="N61" s="246">
        <f t="shared" si="1"/>
        <v>1050000</v>
      </c>
      <c r="O61" s="247">
        <v>2023</v>
      </c>
      <c r="P61" s="248">
        <v>2027</v>
      </c>
      <c r="Q61" s="164"/>
      <c r="R61" s="164"/>
      <c r="S61" s="166"/>
      <c r="T61" s="167"/>
    </row>
    <row r="62" spans="1:20" ht="16" x14ac:dyDescent="0.2">
      <c r="A62" s="61">
        <v>59</v>
      </c>
      <c r="B62" s="112" t="s">
        <v>207</v>
      </c>
      <c r="C62" s="62" t="str">
        <f>VLOOKUP(B62,'Školská zařízení'!A:J,2)</f>
        <v>Základní škola a Mateřská škola Chocerady 267, příspěvková organizace</v>
      </c>
      <c r="D62" s="62" t="str">
        <f>VLOOKUP(B62,'Školská zařízení'!A:J,4)</f>
        <v>Obec Chocerady</v>
      </c>
      <c r="E62" s="44">
        <f>VLOOKUP(B62,'Školská zařízení'!A:J,5)</f>
        <v>75002922</v>
      </c>
      <c r="F62" s="44">
        <f>VLOOKUP(B62,'Školská zařízení'!A:J,6)</f>
        <v>107510090</v>
      </c>
      <c r="G62" s="44">
        <f>VLOOKUP(B62,'Školská zařízení'!A:J,7)</f>
        <v>600042022</v>
      </c>
      <c r="H62" s="10" t="s">
        <v>315</v>
      </c>
      <c r="I62" s="62" t="str">
        <f>VLOOKUP(B62,'Školská zařízení'!A:J,8)</f>
        <v>Středočeský</v>
      </c>
      <c r="J62" s="62" t="str">
        <f>VLOOKUP(B62,'Školská zařízení'!A:J,9)</f>
        <v>Benešov</v>
      </c>
      <c r="K62" s="62" t="str">
        <f>VLOOKUP(B62,'Školská zařízení'!A:J,10)</f>
        <v>Chocerady</v>
      </c>
      <c r="L62" s="10" t="s">
        <v>316</v>
      </c>
      <c r="M62" s="93">
        <v>400000</v>
      </c>
      <c r="N62" s="94">
        <f t="shared" si="1"/>
        <v>280000</v>
      </c>
      <c r="O62" s="190">
        <v>2021</v>
      </c>
      <c r="P62" s="191">
        <v>2025</v>
      </c>
      <c r="Q62" s="164"/>
      <c r="R62" s="188" t="s">
        <v>873</v>
      </c>
      <c r="S62" s="166"/>
      <c r="T62" s="167"/>
    </row>
    <row r="63" spans="1:20" ht="32" x14ac:dyDescent="0.2">
      <c r="A63" s="44">
        <v>60</v>
      </c>
      <c r="B63" s="112" t="s">
        <v>207</v>
      </c>
      <c r="C63" s="62" t="str">
        <f>VLOOKUP(B63,'Školská zařízení'!A:J,2)</f>
        <v>Základní škola a Mateřská škola Chocerady 267, příspěvková organizace</v>
      </c>
      <c r="D63" s="62" t="str">
        <f>VLOOKUP(B63,'Školská zařízení'!A:J,4)</f>
        <v>Obec Chocerady</v>
      </c>
      <c r="E63" s="44">
        <f>VLOOKUP(B63,'Školská zařízení'!A:J,5)</f>
        <v>75002922</v>
      </c>
      <c r="F63" s="44">
        <f>VLOOKUP(B63,'Školská zařízení'!A:J,6)</f>
        <v>107510090</v>
      </c>
      <c r="G63" s="44">
        <f>VLOOKUP(B63,'Školská zařízení'!A:J,7)</f>
        <v>600042022</v>
      </c>
      <c r="H63" s="10" t="s">
        <v>317</v>
      </c>
      <c r="I63" s="62" t="str">
        <f>VLOOKUP(B63,'Školská zařízení'!A:J,8)</f>
        <v>Středočeský</v>
      </c>
      <c r="J63" s="62" t="str">
        <f>VLOOKUP(B63,'Školská zařízení'!A:J,9)</f>
        <v>Benešov</v>
      </c>
      <c r="K63" s="62" t="str">
        <f>VLOOKUP(B63,'Školská zařízení'!A:J,10)</f>
        <v>Chocerady</v>
      </c>
      <c r="L63" s="10" t="s">
        <v>318</v>
      </c>
      <c r="M63" s="93">
        <v>700000</v>
      </c>
      <c r="N63" s="94">
        <f t="shared" si="1"/>
        <v>489999.99999999994</v>
      </c>
      <c r="O63" s="190">
        <v>2021</v>
      </c>
      <c r="P63" s="191">
        <v>2025</v>
      </c>
      <c r="Q63" s="164"/>
      <c r="R63" s="164"/>
      <c r="S63" s="166"/>
      <c r="T63" s="167"/>
    </row>
    <row r="64" spans="1:20" ht="16" x14ac:dyDescent="0.2">
      <c r="A64" s="61">
        <v>61</v>
      </c>
      <c r="B64" s="112" t="s">
        <v>207</v>
      </c>
      <c r="C64" s="62" t="str">
        <f>VLOOKUP(B64,'Školská zařízení'!A:J,2)</f>
        <v>Základní škola a Mateřská škola Chocerady 267, příspěvková organizace</v>
      </c>
      <c r="D64" s="62" t="str">
        <f>VLOOKUP(B64,'Školská zařízení'!A:J,4)</f>
        <v>Obec Chocerady</v>
      </c>
      <c r="E64" s="44">
        <f>VLOOKUP(B64,'Školská zařízení'!A:J,5)</f>
        <v>75002922</v>
      </c>
      <c r="F64" s="44">
        <f>VLOOKUP(B64,'Školská zařízení'!A:J,6)</f>
        <v>107510090</v>
      </c>
      <c r="G64" s="44">
        <f>VLOOKUP(B64,'Školská zařízení'!A:J,7)</f>
        <v>600042022</v>
      </c>
      <c r="H64" s="10" t="s">
        <v>319</v>
      </c>
      <c r="I64" s="62" t="str">
        <f>VLOOKUP(B64,'Školská zařízení'!A:J,8)</f>
        <v>Středočeský</v>
      </c>
      <c r="J64" s="62" t="str">
        <f>VLOOKUP(B64,'Školská zařízení'!A:J,9)</f>
        <v>Benešov</v>
      </c>
      <c r="K64" s="62" t="str">
        <f>VLOOKUP(B64,'Školská zařízení'!A:J,10)</f>
        <v>Chocerady</v>
      </c>
      <c r="L64" s="10" t="s">
        <v>320</v>
      </c>
      <c r="M64" s="93">
        <v>500000</v>
      </c>
      <c r="N64" s="94">
        <f t="shared" si="1"/>
        <v>350000</v>
      </c>
      <c r="O64" s="190">
        <v>2021</v>
      </c>
      <c r="P64" s="191">
        <v>2025</v>
      </c>
      <c r="Q64" s="164"/>
      <c r="R64" s="164"/>
      <c r="S64" s="166"/>
      <c r="T64" s="167"/>
    </row>
    <row r="65" spans="1:20" ht="128" x14ac:dyDescent="0.2">
      <c r="A65" s="44">
        <v>62</v>
      </c>
      <c r="B65" s="112" t="s">
        <v>206</v>
      </c>
      <c r="C65" s="62" t="str">
        <f>VLOOKUP(B65,'Školská zařízení'!A:J,2)</f>
        <v>Základní škola a Mateřská škola Chocerady 267, příspěvková organizace</v>
      </c>
      <c r="D65" s="62" t="str">
        <f>VLOOKUP(B65,'Školská zařízení'!A:J,4)</f>
        <v>Obec Chocerady</v>
      </c>
      <c r="E65" s="44">
        <f>VLOOKUP(B65,'Školská zařízení'!A:J,5)</f>
        <v>75002922</v>
      </c>
      <c r="F65" s="44">
        <f>VLOOKUP(B65,'Školská zařízení'!A:J,6)</f>
        <v>102662452</v>
      </c>
      <c r="G65" s="44">
        <f>VLOOKUP(B65,'Školská zařízení'!A:J,7)</f>
        <v>600042022</v>
      </c>
      <c r="H65" s="10" t="s">
        <v>321</v>
      </c>
      <c r="I65" s="62" t="str">
        <f>VLOOKUP(B65,'Školská zařízení'!A:J,8)</f>
        <v>Středočeský</v>
      </c>
      <c r="J65" s="62" t="str">
        <f>VLOOKUP(B65,'Školská zařízení'!A:J,9)</f>
        <v>Benešov</v>
      </c>
      <c r="K65" s="62" t="str">
        <f>VLOOKUP(B65,'Školská zařízení'!A:J,10)</f>
        <v>Chocerady</v>
      </c>
      <c r="L65" s="10" t="s">
        <v>322</v>
      </c>
      <c r="M65" s="93">
        <v>10000000</v>
      </c>
      <c r="N65" s="94">
        <f t="shared" si="1"/>
        <v>7000000</v>
      </c>
      <c r="O65" s="190">
        <v>2021</v>
      </c>
      <c r="P65" s="191">
        <v>2025</v>
      </c>
      <c r="Q65" s="164"/>
      <c r="R65" s="164"/>
      <c r="S65" s="166"/>
      <c r="T65" s="167"/>
    </row>
    <row r="66" spans="1:20" ht="64" x14ac:dyDescent="0.2">
      <c r="A66" s="61">
        <v>63</v>
      </c>
      <c r="B66" s="112" t="s">
        <v>206</v>
      </c>
      <c r="C66" s="62" t="str">
        <f>VLOOKUP(B66,'Školská zařízení'!A:J,2)</f>
        <v>Základní škola a Mateřská škola Chocerady 267, příspěvková organizace</v>
      </c>
      <c r="D66" s="62" t="str">
        <f>VLOOKUP(B66,'Školská zařízení'!A:J,4)</f>
        <v>Obec Chocerady</v>
      </c>
      <c r="E66" s="44">
        <f>VLOOKUP(B66,'Školská zařízení'!A:J,5)</f>
        <v>75002922</v>
      </c>
      <c r="F66" s="44">
        <f>VLOOKUP(B66,'Školská zařízení'!A:J,6)</f>
        <v>102662452</v>
      </c>
      <c r="G66" s="44">
        <f>VLOOKUP(B66,'Školská zařízení'!A:J,7)</f>
        <v>600042022</v>
      </c>
      <c r="H66" s="10" t="s">
        <v>323</v>
      </c>
      <c r="I66" s="62" t="str">
        <f>VLOOKUP(B66,'Školská zařízení'!A:J,8)</f>
        <v>Středočeský</v>
      </c>
      <c r="J66" s="62" t="str">
        <f>VLOOKUP(B66,'Školská zařízení'!A:J,9)</f>
        <v>Benešov</v>
      </c>
      <c r="K66" s="62" t="str">
        <f>VLOOKUP(B66,'Školská zařízení'!A:J,10)</f>
        <v>Chocerady</v>
      </c>
      <c r="L66" s="10" t="s">
        <v>324</v>
      </c>
      <c r="M66" s="93">
        <v>2000000</v>
      </c>
      <c r="N66" s="94">
        <f t="shared" si="1"/>
        <v>1400000</v>
      </c>
      <c r="O66" s="190">
        <v>2021</v>
      </c>
      <c r="P66" s="191">
        <v>2025</v>
      </c>
      <c r="Q66" s="164"/>
      <c r="R66" s="164"/>
      <c r="S66" s="166"/>
      <c r="T66" s="167"/>
    </row>
    <row r="67" spans="1:20" s="53" customFormat="1" ht="32" x14ac:dyDescent="0.2">
      <c r="A67" s="44">
        <v>64</v>
      </c>
      <c r="B67" s="204" t="s">
        <v>207</v>
      </c>
      <c r="C67" s="187" t="str">
        <f>VLOOKUP(B67,'Školská zařízení'!A:J,2)</f>
        <v>Základní škola a Mateřská škola Chocerady 267, příspěvková organizace</v>
      </c>
      <c r="D67" s="187" t="str">
        <f>VLOOKUP(B67,'Školská zařízení'!A:J,4)</f>
        <v>Obec Chocerady</v>
      </c>
      <c r="E67" s="188">
        <f>VLOOKUP(B67,'Školská zařízení'!A:J,5)</f>
        <v>75002922</v>
      </c>
      <c r="F67" s="188">
        <f>VLOOKUP(B67,'Školská zařízení'!A:J,6)</f>
        <v>107510090</v>
      </c>
      <c r="G67" s="188">
        <f>VLOOKUP(B67,'Školská zařízení'!A:J,7)</f>
        <v>600042022</v>
      </c>
      <c r="H67" s="249" t="s">
        <v>1127</v>
      </c>
      <c r="I67" s="187" t="str">
        <f>VLOOKUP(B67,'Školská zařízení'!A:J,8)</f>
        <v>Středočeský</v>
      </c>
      <c r="J67" s="187" t="str">
        <f>VLOOKUP(B67,'Školská zařízení'!A:J,9)</f>
        <v>Benešov</v>
      </c>
      <c r="K67" s="187" t="str">
        <f>VLOOKUP(B67,'Školská zařízení'!A:J,10)</f>
        <v>Chocerady</v>
      </c>
      <c r="L67" s="249" t="s">
        <v>1127</v>
      </c>
      <c r="M67" s="245">
        <v>1000000</v>
      </c>
      <c r="N67" s="246">
        <f t="shared" si="1"/>
        <v>700000</v>
      </c>
      <c r="O67" s="247">
        <v>2024</v>
      </c>
      <c r="P67" s="248">
        <v>2027</v>
      </c>
      <c r="Q67" s="188"/>
      <c r="R67" s="188" t="s">
        <v>873</v>
      </c>
      <c r="S67" s="210"/>
      <c r="T67" s="202"/>
    </row>
    <row r="68" spans="1:20" ht="16" x14ac:dyDescent="0.2">
      <c r="A68" s="61">
        <v>65</v>
      </c>
      <c r="B68" s="112" t="s">
        <v>211</v>
      </c>
      <c r="C68" s="62" t="str">
        <f>VLOOKUP(B68,'Školská zařízení'!A:J,2)</f>
        <v>Základní škola a Mateřská škola, Chotýšany, okres Benešov</v>
      </c>
      <c r="D68" s="62" t="str">
        <f>VLOOKUP(B68,'Školská zařízení'!A:J,4)</f>
        <v>Obec Chotýšany</v>
      </c>
      <c r="E68" s="44">
        <f>VLOOKUP(B68,'Školská zařízení'!A:J,5)</f>
        <v>71006559</v>
      </c>
      <c r="F68" s="44">
        <f>VLOOKUP(B68,'Školská zařízení'!A:J,6)</f>
        <v>107510111</v>
      </c>
      <c r="G68" s="44">
        <f>VLOOKUP(B68,'Školská zařízení'!A:J,7)</f>
        <v>600042235</v>
      </c>
      <c r="H68" s="10" t="s">
        <v>813</v>
      </c>
      <c r="I68" s="62" t="str">
        <f>VLOOKUP(B68,'Školská zařízení'!A:J,8)</f>
        <v>Středočeský</v>
      </c>
      <c r="J68" s="62" t="str">
        <f>VLOOKUP(B68,'Školská zařízení'!A:J,9)</f>
        <v>Benešov</v>
      </c>
      <c r="K68" s="62" t="str">
        <f>VLOOKUP(B68,'Školská zařízení'!A:J,10)</f>
        <v>Chotýšany</v>
      </c>
      <c r="L68" s="10" t="s">
        <v>814</v>
      </c>
      <c r="M68" s="93">
        <v>5000000</v>
      </c>
      <c r="N68" s="94">
        <f t="shared" si="1"/>
        <v>3500000</v>
      </c>
      <c r="O68" s="190">
        <v>2022</v>
      </c>
      <c r="P68" s="191">
        <v>2027</v>
      </c>
      <c r="Q68" s="164" t="s">
        <v>272</v>
      </c>
      <c r="R68" s="164"/>
      <c r="S68" s="166"/>
      <c r="T68" s="167" t="s">
        <v>875</v>
      </c>
    </row>
    <row r="69" spans="1:20" ht="32" x14ac:dyDescent="0.2">
      <c r="A69" s="44">
        <v>66</v>
      </c>
      <c r="B69" s="112" t="s">
        <v>211</v>
      </c>
      <c r="C69" s="62" t="str">
        <f>VLOOKUP(B69,'Školská zařízení'!A:J,2)</f>
        <v>Základní škola a Mateřská škola, Chotýšany, okres Benešov</v>
      </c>
      <c r="D69" s="62" t="str">
        <f>VLOOKUP(B69,'Školská zařízení'!A:J,4)</f>
        <v>Obec Chotýšany</v>
      </c>
      <c r="E69" s="44">
        <f>VLOOKUP(B69,'Školská zařízení'!A:J,5)</f>
        <v>71006559</v>
      </c>
      <c r="F69" s="44">
        <f>VLOOKUP(B69,'Školská zařízení'!A:J,6)</f>
        <v>107510111</v>
      </c>
      <c r="G69" s="44">
        <f>VLOOKUP(B69,'Školská zařízení'!A:J,7)</f>
        <v>600042235</v>
      </c>
      <c r="H69" s="10" t="s">
        <v>815</v>
      </c>
      <c r="I69" s="62" t="str">
        <f>VLOOKUP(B69,'Školská zařízení'!A:J,8)</f>
        <v>Středočeský</v>
      </c>
      <c r="J69" s="62" t="str">
        <f>VLOOKUP(B69,'Školská zařízení'!A:J,9)</f>
        <v>Benešov</v>
      </c>
      <c r="K69" s="62" t="str">
        <f>VLOOKUP(B69,'Školská zařízení'!A:J,10)</f>
        <v>Chotýšany</v>
      </c>
      <c r="L69" s="10" t="s">
        <v>816</v>
      </c>
      <c r="M69" s="93">
        <v>250000</v>
      </c>
      <c r="N69" s="94">
        <f t="shared" si="1"/>
        <v>175000</v>
      </c>
      <c r="O69" s="190">
        <v>2022</v>
      </c>
      <c r="P69" s="191">
        <v>2025</v>
      </c>
      <c r="Q69" s="164"/>
      <c r="R69" s="164"/>
      <c r="S69" s="166"/>
      <c r="T69" s="167"/>
    </row>
    <row r="70" spans="1:20" ht="32" x14ac:dyDescent="0.2">
      <c r="A70" s="61">
        <v>67</v>
      </c>
      <c r="B70" s="112" t="s">
        <v>211</v>
      </c>
      <c r="C70" s="62" t="str">
        <f>VLOOKUP(B70,'Školská zařízení'!A:J,2)</f>
        <v>Základní škola a Mateřská škola, Chotýšany, okres Benešov</v>
      </c>
      <c r="D70" s="62" t="str">
        <f>VLOOKUP(B70,'Školská zařízení'!A:J,4)</f>
        <v>Obec Chotýšany</v>
      </c>
      <c r="E70" s="44">
        <f>VLOOKUP(B70,'Školská zařízení'!A:J,5)</f>
        <v>71006559</v>
      </c>
      <c r="F70" s="44">
        <f>VLOOKUP(B70,'Školská zařízení'!A:J,6)</f>
        <v>107510111</v>
      </c>
      <c r="G70" s="44">
        <f>VLOOKUP(B70,'Školská zařízení'!A:J,7)</f>
        <v>600042235</v>
      </c>
      <c r="H70" s="10" t="s">
        <v>425</v>
      </c>
      <c r="I70" s="62" t="str">
        <f>VLOOKUP(B70,'Školská zařízení'!A:J,8)</f>
        <v>Středočeský</v>
      </c>
      <c r="J70" s="62" t="str">
        <f>VLOOKUP(B70,'Školská zařízení'!A:J,9)</f>
        <v>Benešov</v>
      </c>
      <c r="K70" s="62" t="str">
        <f>VLOOKUP(B70,'Školská zařízení'!A:J,10)</f>
        <v>Chotýšany</v>
      </c>
      <c r="L70" s="10" t="s">
        <v>817</v>
      </c>
      <c r="M70" s="93">
        <v>300000</v>
      </c>
      <c r="N70" s="94">
        <f t="shared" si="1"/>
        <v>210000</v>
      </c>
      <c r="O70" s="190">
        <v>2022</v>
      </c>
      <c r="P70" s="191">
        <v>2025</v>
      </c>
      <c r="Q70" s="164"/>
      <c r="R70" s="164"/>
      <c r="S70" s="166"/>
      <c r="T70" s="167"/>
    </row>
    <row r="71" spans="1:20" ht="32" x14ac:dyDescent="0.2">
      <c r="A71" s="44">
        <v>68</v>
      </c>
      <c r="B71" s="112" t="s">
        <v>211</v>
      </c>
      <c r="C71" s="62" t="str">
        <f>VLOOKUP(B71,'Školská zařízení'!A:J,2)</f>
        <v>Základní škola a Mateřská škola, Chotýšany, okres Benešov</v>
      </c>
      <c r="D71" s="62" t="str">
        <f>VLOOKUP(B71,'Školská zařízení'!A:J,4)</f>
        <v>Obec Chotýšany</v>
      </c>
      <c r="E71" s="44">
        <f>VLOOKUP(B71,'Školská zařízení'!A:J,5)</f>
        <v>71006559</v>
      </c>
      <c r="F71" s="44">
        <f>VLOOKUP(B71,'Školská zařízení'!A:J,6)</f>
        <v>107510111</v>
      </c>
      <c r="G71" s="44">
        <f>VLOOKUP(B71,'Školská zařízení'!A:J,7)</f>
        <v>600042235</v>
      </c>
      <c r="H71" s="10" t="s">
        <v>437</v>
      </c>
      <c r="I71" s="62" t="str">
        <f>VLOOKUP(B71,'Školská zařízení'!A:J,8)</f>
        <v>Středočeský</v>
      </c>
      <c r="J71" s="62" t="str">
        <f>VLOOKUP(B71,'Školská zařízení'!A:J,9)</f>
        <v>Benešov</v>
      </c>
      <c r="K71" s="62" t="str">
        <f>VLOOKUP(B71,'Školská zařízení'!A:J,10)</f>
        <v>Chotýšany</v>
      </c>
      <c r="L71" s="10" t="s">
        <v>818</v>
      </c>
      <c r="M71" s="93">
        <v>200000</v>
      </c>
      <c r="N71" s="94">
        <f t="shared" si="1"/>
        <v>140000</v>
      </c>
      <c r="O71" s="190">
        <v>2022</v>
      </c>
      <c r="P71" s="191">
        <v>2025</v>
      </c>
      <c r="Q71" s="164"/>
      <c r="R71" s="164"/>
      <c r="S71" s="166"/>
      <c r="T71" s="167"/>
    </row>
    <row r="72" spans="1:20" ht="16" x14ac:dyDescent="0.2">
      <c r="A72" s="61">
        <v>69</v>
      </c>
      <c r="B72" s="112" t="s">
        <v>213</v>
      </c>
      <c r="C72" s="62" t="str">
        <f>VLOOKUP(B72,'Školská zařízení'!A:J,2)</f>
        <v>Mateřská škola Krhanice, okres Benešov</v>
      </c>
      <c r="D72" s="62" t="str">
        <f>VLOOKUP(B72,'Školská zařízení'!A:J,4)</f>
        <v>Obec Krhanice</v>
      </c>
      <c r="E72" s="44">
        <f>VLOOKUP(B72,'Školská zařízení'!A:J,5)</f>
        <v>75033445</v>
      </c>
      <c r="F72" s="44">
        <f>VLOOKUP(B72,'Školská zařízení'!A:J,6)</f>
        <v>107510197</v>
      </c>
      <c r="G72" s="44">
        <f>VLOOKUP(B72,'Školská zařízení'!A:J,7)</f>
        <v>600041573</v>
      </c>
      <c r="H72" s="10" t="s">
        <v>325</v>
      </c>
      <c r="I72" s="62" t="str">
        <f>VLOOKUP(B72,'Školská zařízení'!A:J,8)</f>
        <v>Středočeský</v>
      </c>
      <c r="J72" s="62" t="str">
        <f>VLOOKUP(B72,'Školská zařízení'!A:J,9)</f>
        <v>Benešov</v>
      </c>
      <c r="K72" s="62" t="str">
        <f>VLOOKUP(B72,'Školská zařízení'!A:J,10)</f>
        <v>Krhanice</v>
      </c>
      <c r="L72" s="10" t="s">
        <v>326</v>
      </c>
      <c r="M72" s="93">
        <v>40000</v>
      </c>
      <c r="N72" s="94">
        <f t="shared" si="1"/>
        <v>28000</v>
      </c>
      <c r="O72" s="190">
        <v>2021</v>
      </c>
      <c r="P72" s="191">
        <v>2025</v>
      </c>
      <c r="Q72" s="164"/>
      <c r="R72" s="164"/>
      <c r="S72" s="166"/>
      <c r="T72" s="167"/>
    </row>
    <row r="73" spans="1:20" ht="39" customHeight="1" x14ac:dyDescent="0.2">
      <c r="A73" s="44">
        <v>70</v>
      </c>
      <c r="B73" s="112" t="s">
        <v>213</v>
      </c>
      <c r="C73" s="62" t="str">
        <f>VLOOKUP(B73,'Školská zařízení'!A:J,2)</f>
        <v>Mateřská škola Krhanice, okres Benešov</v>
      </c>
      <c r="D73" s="62" t="str">
        <f>VLOOKUP(B73,'Školská zařízení'!A:J,4)</f>
        <v>Obec Krhanice</v>
      </c>
      <c r="E73" s="44">
        <f>VLOOKUP(B73,'Školská zařízení'!A:J,5)</f>
        <v>75033445</v>
      </c>
      <c r="F73" s="44">
        <f>VLOOKUP(B73,'Školská zařízení'!A:J,6)</f>
        <v>107510197</v>
      </c>
      <c r="G73" s="44">
        <f>VLOOKUP(B73,'Školská zařízení'!A:J,7)</f>
        <v>600041573</v>
      </c>
      <c r="H73" s="10" t="s">
        <v>327</v>
      </c>
      <c r="I73" s="62" t="str">
        <f>VLOOKUP(B73,'Školská zařízení'!A:J,8)</f>
        <v>Středočeský</v>
      </c>
      <c r="J73" s="62" t="str">
        <f>VLOOKUP(B73,'Školská zařízení'!A:J,9)</f>
        <v>Benešov</v>
      </c>
      <c r="K73" s="62" t="str">
        <f>VLOOKUP(B73,'Školská zařízení'!A:J,10)</f>
        <v>Krhanice</v>
      </c>
      <c r="L73" s="10" t="s">
        <v>328</v>
      </c>
      <c r="M73" s="93">
        <v>30000</v>
      </c>
      <c r="N73" s="94">
        <f t="shared" si="1"/>
        <v>21000</v>
      </c>
      <c r="O73" s="190">
        <v>2021</v>
      </c>
      <c r="P73" s="191">
        <v>2025</v>
      </c>
      <c r="Q73" s="164"/>
      <c r="R73" s="164"/>
      <c r="S73" s="166"/>
      <c r="T73" s="167"/>
    </row>
    <row r="74" spans="1:20" ht="32" x14ac:dyDescent="0.2">
      <c r="A74" s="61">
        <v>71</v>
      </c>
      <c r="B74" s="112" t="s">
        <v>213</v>
      </c>
      <c r="C74" s="62" t="str">
        <f>VLOOKUP(B74,'Školská zařízení'!A:J,2)</f>
        <v>Mateřská škola Krhanice, okres Benešov</v>
      </c>
      <c r="D74" s="62" t="str">
        <f>VLOOKUP(B74,'Školská zařízení'!A:J,4)</f>
        <v>Obec Krhanice</v>
      </c>
      <c r="E74" s="44">
        <f>VLOOKUP(B74,'Školská zařízení'!A:J,5)</f>
        <v>75033445</v>
      </c>
      <c r="F74" s="44">
        <f>VLOOKUP(B74,'Školská zařízení'!A:J,6)</f>
        <v>107510197</v>
      </c>
      <c r="G74" s="44">
        <f>VLOOKUP(B74,'Školská zařízení'!A:J,7)</f>
        <v>600041573</v>
      </c>
      <c r="H74" s="10" t="s">
        <v>329</v>
      </c>
      <c r="I74" s="62" t="str">
        <f>VLOOKUP(B74,'Školská zařízení'!A:J,8)</f>
        <v>Středočeský</v>
      </c>
      <c r="J74" s="62" t="str">
        <f>VLOOKUP(B74,'Školská zařízení'!A:J,9)</f>
        <v>Benešov</v>
      </c>
      <c r="K74" s="62" t="str">
        <f>VLOOKUP(B74,'Školská zařízení'!A:J,10)</f>
        <v>Krhanice</v>
      </c>
      <c r="L74" s="10" t="s">
        <v>330</v>
      </c>
      <c r="M74" s="93">
        <v>50000</v>
      </c>
      <c r="N74" s="94">
        <f t="shared" si="1"/>
        <v>35000</v>
      </c>
      <c r="O74" s="190">
        <v>2021</v>
      </c>
      <c r="P74" s="191">
        <v>2025</v>
      </c>
      <c r="Q74" s="164"/>
      <c r="R74" s="164"/>
      <c r="S74" s="166"/>
      <c r="T74" s="167"/>
    </row>
    <row r="75" spans="1:20" ht="32" x14ac:dyDescent="0.2">
      <c r="A75" s="44">
        <v>72</v>
      </c>
      <c r="B75" s="112" t="s">
        <v>213</v>
      </c>
      <c r="C75" s="62" t="str">
        <f>VLOOKUP(B75,'Školská zařízení'!A:J,2)</f>
        <v>Mateřská škola Krhanice, okres Benešov</v>
      </c>
      <c r="D75" s="62" t="str">
        <f>VLOOKUP(B75,'Školská zařízení'!A:J,4)</f>
        <v>Obec Krhanice</v>
      </c>
      <c r="E75" s="44">
        <f>VLOOKUP(B75,'Školská zařízení'!A:J,5)</f>
        <v>75033445</v>
      </c>
      <c r="F75" s="44">
        <f>VLOOKUP(B75,'Školská zařízení'!A:J,6)</f>
        <v>107510197</v>
      </c>
      <c r="G75" s="44">
        <f>VLOOKUP(B75,'Školská zařízení'!A:J,7)</f>
        <v>600041573</v>
      </c>
      <c r="H75" s="10" t="s">
        <v>331</v>
      </c>
      <c r="I75" s="62" t="str">
        <f>VLOOKUP(B75,'Školská zařízení'!A:J,8)</f>
        <v>Středočeský</v>
      </c>
      <c r="J75" s="62" t="str">
        <f>VLOOKUP(B75,'Školská zařízení'!A:J,9)</f>
        <v>Benešov</v>
      </c>
      <c r="K75" s="62" t="str">
        <f>VLOOKUP(B75,'Školská zařízení'!A:J,10)</f>
        <v>Krhanice</v>
      </c>
      <c r="L75" s="10" t="s">
        <v>332</v>
      </c>
      <c r="M75" s="93">
        <v>30000</v>
      </c>
      <c r="N75" s="94">
        <f t="shared" si="1"/>
        <v>21000</v>
      </c>
      <c r="O75" s="190">
        <v>2021</v>
      </c>
      <c r="P75" s="191">
        <v>2025</v>
      </c>
      <c r="Q75" s="164"/>
      <c r="R75" s="164"/>
      <c r="S75" s="166"/>
      <c r="T75" s="167"/>
    </row>
    <row r="76" spans="1:20" ht="32" x14ac:dyDescent="0.2">
      <c r="A76" s="61">
        <v>73</v>
      </c>
      <c r="B76" s="112" t="s">
        <v>213</v>
      </c>
      <c r="C76" s="62" t="str">
        <f>VLOOKUP(B76,'Školská zařízení'!A:J,2)</f>
        <v>Mateřská škola Krhanice, okres Benešov</v>
      </c>
      <c r="D76" s="62" t="str">
        <f>VLOOKUP(B76,'Školská zařízení'!A:J,4)</f>
        <v>Obec Krhanice</v>
      </c>
      <c r="E76" s="44">
        <f>VLOOKUP(B76,'Školská zařízení'!A:J,5)</f>
        <v>75033445</v>
      </c>
      <c r="F76" s="44">
        <f>VLOOKUP(B76,'Školská zařízení'!A:J,6)</f>
        <v>107510197</v>
      </c>
      <c r="G76" s="44">
        <f>VLOOKUP(B76,'Školská zařízení'!A:J,7)</f>
        <v>600041573</v>
      </c>
      <c r="H76" s="10" t="s">
        <v>333</v>
      </c>
      <c r="I76" s="62" t="str">
        <f>VLOOKUP(B76,'Školská zařízení'!A:J,8)</f>
        <v>Středočeský</v>
      </c>
      <c r="J76" s="62" t="str">
        <f>VLOOKUP(B76,'Školská zařízení'!A:J,9)</f>
        <v>Benešov</v>
      </c>
      <c r="K76" s="62" t="str">
        <f>VLOOKUP(B76,'Školská zařízení'!A:J,10)</f>
        <v>Krhanice</v>
      </c>
      <c r="L76" s="10" t="s">
        <v>334</v>
      </c>
      <c r="M76" s="93">
        <v>30000</v>
      </c>
      <c r="N76" s="94">
        <f t="shared" si="1"/>
        <v>21000</v>
      </c>
      <c r="O76" s="190">
        <v>2021</v>
      </c>
      <c r="P76" s="191">
        <v>2025</v>
      </c>
      <c r="Q76" s="164"/>
      <c r="R76" s="164"/>
      <c r="S76" s="166"/>
      <c r="T76" s="167"/>
    </row>
    <row r="77" spans="1:20" ht="16" x14ac:dyDescent="0.2">
      <c r="A77" s="44">
        <v>74</v>
      </c>
      <c r="B77" s="112" t="s">
        <v>219</v>
      </c>
      <c r="C77" s="62" t="str">
        <f>VLOOKUP(B77,'Školská zařízení'!A:J,2)</f>
        <v xml:space="preserve">Základní škola Josefa Suka a mateřská škola Křečovice </v>
      </c>
      <c r="D77" s="62" t="str">
        <f>VLOOKUP(B77,'Školská zařízení'!A:J,4)</f>
        <v>Obec Křečovice</v>
      </c>
      <c r="E77" s="44">
        <f>VLOOKUP(B77,'Školská zařízení'!A:J,5)</f>
        <v>75034794</v>
      </c>
      <c r="F77" s="44" t="str">
        <f>VLOOKUP(B77,'Školská zařízení'!A:J,6)</f>
        <v> 107510162</v>
      </c>
      <c r="G77" s="44">
        <f>VLOOKUP(B77,'Školská zařízení'!A:J,7)</f>
        <v>600041891</v>
      </c>
      <c r="H77" s="10" t="s">
        <v>427</v>
      </c>
      <c r="I77" s="62" t="str">
        <f>VLOOKUP(B77,'Školská zařízení'!A:J,8)</f>
        <v>Středočeský</v>
      </c>
      <c r="J77" s="62" t="str">
        <f>VLOOKUP(B77,'Školská zařízení'!A:J,9)</f>
        <v>Benešov</v>
      </c>
      <c r="K77" s="62" t="str">
        <f>VLOOKUP(B77,'Školská zařízení'!A:J,10)</f>
        <v>Křečovice</v>
      </c>
      <c r="L77" s="10" t="s">
        <v>336</v>
      </c>
      <c r="M77" s="93">
        <v>100000</v>
      </c>
      <c r="N77" s="94">
        <f t="shared" ref="N77:N112" si="2">M77*0.7</f>
        <v>70000</v>
      </c>
      <c r="O77" s="190">
        <v>2021</v>
      </c>
      <c r="P77" s="191">
        <v>2025</v>
      </c>
      <c r="Q77" s="164"/>
      <c r="R77" s="164"/>
      <c r="S77" s="166"/>
      <c r="T77" s="167"/>
    </row>
    <row r="78" spans="1:20" ht="80" x14ac:dyDescent="0.2">
      <c r="A78" s="61">
        <v>75</v>
      </c>
      <c r="B78" s="112" t="s">
        <v>222</v>
      </c>
      <c r="C78" s="62" t="str">
        <f>VLOOKUP(B78,'Školská zařízení'!A:J,2)</f>
        <v>Základní škola a mateřská škola Lešany</v>
      </c>
      <c r="D78" s="62" t="str">
        <f>VLOOKUP(B78,'Školská zařízení'!A:J,4)</f>
        <v>Obec Lešany</v>
      </c>
      <c r="E78" s="44">
        <f>VLOOKUP(B78,'Školská zařízení'!A:J,5)</f>
        <v>70990751</v>
      </c>
      <c r="F78" s="44">
        <f>VLOOKUP(B78,'Školská zařízení'!A:J,6)</f>
        <v>107516802</v>
      </c>
      <c r="G78" s="44">
        <f>VLOOKUP(B78,'Školská zařízení'!A:J,7)</f>
        <v>600041883</v>
      </c>
      <c r="H78" s="244" t="s">
        <v>1132</v>
      </c>
      <c r="I78" s="251" t="str">
        <f>VLOOKUP(B78,'[1]Školská zařízení'!A:J,8)</f>
        <v>Středočeský</v>
      </c>
      <c r="J78" s="251" t="str">
        <f>VLOOKUP(B78,'[1]Školská zařízení'!A:J,9)</f>
        <v>Benešov</v>
      </c>
      <c r="K78" s="251" t="str">
        <f>VLOOKUP(B78,'[1]Školská zařízení'!A:J,10)</f>
        <v>Lešany</v>
      </c>
      <c r="L78" s="244" t="s">
        <v>1133</v>
      </c>
      <c r="M78" s="245">
        <v>1000000</v>
      </c>
      <c r="N78" s="246">
        <f t="shared" si="2"/>
        <v>700000</v>
      </c>
      <c r="O78" s="247">
        <v>2024</v>
      </c>
      <c r="P78" s="248">
        <v>2026</v>
      </c>
      <c r="Q78" s="164"/>
      <c r="R78" s="164"/>
      <c r="S78" s="166"/>
      <c r="T78" s="167"/>
    </row>
    <row r="79" spans="1:20" ht="96" x14ac:dyDescent="0.2">
      <c r="A79" s="44">
        <v>76</v>
      </c>
      <c r="B79" s="112" t="s">
        <v>196</v>
      </c>
      <c r="C79" s="62" t="str">
        <f>VLOOKUP(B79,'Školská zařízení'!A:J,2)</f>
        <v>Mateřská škola Maršovice, okres Benešov, příspěvková organizace</v>
      </c>
      <c r="D79" s="62" t="str">
        <f>VLOOKUP(B79,'Školská zařízení'!A:J,4)</f>
        <v>Městys Maršovice</v>
      </c>
      <c r="E79" s="44">
        <f>VLOOKUP(B79,'Školská zařízení'!A:J,5)</f>
        <v>70993432</v>
      </c>
      <c r="F79" s="44">
        <f>VLOOKUP(B79,'Školská zařízení'!A:J,6)</f>
        <v>107510227</v>
      </c>
      <c r="G79" s="44">
        <f>VLOOKUP(B79,'Školská zařízení'!A:J,7)</f>
        <v>600042197</v>
      </c>
      <c r="H79" s="10" t="s">
        <v>337</v>
      </c>
      <c r="I79" s="62" t="str">
        <f>VLOOKUP(B79,'Školská zařízení'!A:J,8)</f>
        <v>Středočeský</v>
      </c>
      <c r="J79" s="62" t="str">
        <f>VLOOKUP(B79,'Školská zařízení'!A:J,9)</f>
        <v>Benešov</v>
      </c>
      <c r="K79" s="62" t="str">
        <f>VLOOKUP(B79,'Školská zařízení'!A:J,10)</f>
        <v>Maršovice</v>
      </c>
      <c r="L79" s="10" t="s">
        <v>1093</v>
      </c>
      <c r="M79" s="93">
        <v>600000</v>
      </c>
      <c r="N79" s="94">
        <f t="shared" si="2"/>
        <v>420000</v>
      </c>
      <c r="O79" s="190">
        <v>2021</v>
      </c>
      <c r="P79" s="191">
        <v>2025</v>
      </c>
      <c r="Q79" s="164"/>
      <c r="R79" s="164"/>
      <c r="S79" s="166"/>
      <c r="T79" s="167"/>
    </row>
    <row r="80" spans="1:20" ht="32" x14ac:dyDescent="0.2">
      <c r="A80" s="61">
        <v>77</v>
      </c>
      <c r="B80" s="112" t="s">
        <v>196</v>
      </c>
      <c r="C80" s="62" t="str">
        <f>VLOOKUP(B80,'Školská zařízení'!A:J,2)</f>
        <v>Mateřská škola Maršovice, okres Benešov, příspěvková organizace</v>
      </c>
      <c r="D80" s="62" t="str">
        <f>VLOOKUP(B80,'Školská zařízení'!A:J,4)</f>
        <v>Městys Maršovice</v>
      </c>
      <c r="E80" s="44">
        <f>VLOOKUP(B80,'Školská zařízení'!A:J,5)</f>
        <v>70993432</v>
      </c>
      <c r="F80" s="44">
        <f>VLOOKUP(B80,'Školská zařízení'!A:J,6)</f>
        <v>107510227</v>
      </c>
      <c r="G80" s="44">
        <f>VLOOKUP(B80,'Školská zařízení'!A:J,7)</f>
        <v>600042197</v>
      </c>
      <c r="H80" s="10" t="s">
        <v>338</v>
      </c>
      <c r="I80" s="62" t="str">
        <f>VLOOKUP(B80,'Školská zařízení'!A:J,8)</f>
        <v>Středočeský</v>
      </c>
      <c r="J80" s="62" t="str">
        <f>VLOOKUP(B80,'Školská zařízení'!A:J,9)</f>
        <v>Benešov</v>
      </c>
      <c r="K80" s="62" t="str">
        <f>VLOOKUP(B80,'Školská zařízení'!A:J,10)</f>
        <v>Maršovice</v>
      </c>
      <c r="L80" s="10" t="s">
        <v>1094</v>
      </c>
      <c r="M80" s="93">
        <v>500000</v>
      </c>
      <c r="N80" s="94">
        <f t="shared" si="2"/>
        <v>350000</v>
      </c>
      <c r="O80" s="190">
        <v>2021</v>
      </c>
      <c r="P80" s="191">
        <v>2025</v>
      </c>
      <c r="Q80" s="164"/>
      <c r="R80" s="164"/>
      <c r="S80" s="166"/>
      <c r="T80" s="167"/>
    </row>
    <row r="81" spans="1:20" ht="48" x14ac:dyDescent="0.2">
      <c r="A81" s="44">
        <v>78</v>
      </c>
      <c r="B81" s="112" t="s">
        <v>196</v>
      </c>
      <c r="C81" s="62" t="str">
        <f>VLOOKUP(B81,'Školská zařízení'!A:J,2)</f>
        <v>Mateřská škola Maršovice, okres Benešov, příspěvková organizace</v>
      </c>
      <c r="D81" s="62" t="str">
        <f>VLOOKUP(B81,'Školská zařízení'!A:J,4)</f>
        <v>Městys Maršovice</v>
      </c>
      <c r="E81" s="44">
        <f>VLOOKUP(B81,'Školská zařízení'!A:J,5)</f>
        <v>70993432</v>
      </c>
      <c r="F81" s="44">
        <f>VLOOKUP(B81,'Školská zařízení'!A:J,6)</f>
        <v>107510227</v>
      </c>
      <c r="G81" s="44">
        <f>VLOOKUP(B81,'Školská zařízení'!A:J,7)</f>
        <v>600042197</v>
      </c>
      <c r="H81" s="10" t="s">
        <v>339</v>
      </c>
      <c r="I81" s="62" t="str">
        <f>VLOOKUP(B81,'Školská zařízení'!A:J,8)</f>
        <v>Středočeský</v>
      </c>
      <c r="J81" s="62" t="str">
        <f>VLOOKUP(B81,'Školská zařízení'!A:J,9)</f>
        <v>Benešov</v>
      </c>
      <c r="K81" s="62" t="str">
        <f>VLOOKUP(B81,'Školská zařízení'!A:J,10)</f>
        <v>Maršovice</v>
      </c>
      <c r="L81" s="10" t="s">
        <v>340</v>
      </c>
      <c r="M81" s="93">
        <v>500000</v>
      </c>
      <c r="N81" s="94">
        <f t="shared" si="2"/>
        <v>350000</v>
      </c>
      <c r="O81" s="190">
        <v>2021</v>
      </c>
      <c r="P81" s="191">
        <v>2022</v>
      </c>
      <c r="Q81" s="164"/>
      <c r="R81" s="164"/>
      <c r="S81" s="166"/>
      <c r="T81" s="167"/>
    </row>
    <row r="82" spans="1:20" ht="32" x14ac:dyDescent="0.2">
      <c r="A82" s="61">
        <v>79</v>
      </c>
      <c r="B82" s="112" t="s">
        <v>196</v>
      </c>
      <c r="C82" s="62" t="str">
        <f>VLOOKUP(B82,'Školská zařízení'!A:J,2)</f>
        <v>Mateřská škola Maršovice, okres Benešov, příspěvková organizace</v>
      </c>
      <c r="D82" s="62" t="str">
        <f>VLOOKUP(B82,'Školská zařízení'!A:J,4)</f>
        <v>Městys Maršovice</v>
      </c>
      <c r="E82" s="44">
        <f>VLOOKUP(B82,'Školská zařízení'!A:J,5)</f>
        <v>70993432</v>
      </c>
      <c r="F82" s="44">
        <f>VLOOKUP(B82,'Školská zařízení'!A:J,6)</f>
        <v>107510227</v>
      </c>
      <c r="G82" s="44">
        <f>VLOOKUP(B82,'Školská zařízení'!A:J,7)</f>
        <v>600042197</v>
      </c>
      <c r="H82" s="10" t="s">
        <v>341</v>
      </c>
      <c r="I82" s="62" t="str">
        <f>VLOOKUP(B82,'Školská zařízení'!A:J,8)</f>
        <v>Středočeský</v>
      </c>
      <c r="J82" s="62" t="str">
        <f>VLOOKUP(B82,'Školská zařízení'!A:J,9)</f>
        <v>Benešov</v>
      </c>
      <c r="K82" s="62" t="str">
        <f>VLOOKUP(B82,'Školská zařízení'!A:J,10)</f>
        <v>Maršovice</v>
      </c>
      <c r="L82" s="203" t="s">
        <v>1095</v>
      </c>
      <c r="M82" s="93">
        <v>500000</v>
      </c>
      <c r="N82" s="94">
        <f t="shared" si="2"/>
        <v>350000</v>
      </c>
      <c r="O82" s="190">
        <v>2021</v>
      </c>
      <c r="P82" s="191">
        <v>2025</v>
      </c>
      <c r="Q82" s="164"/>
      <c r="R82" s="164"/>
      <c r="S82" s="166"/>
      <c r="T82" s="167"/>
    </row>
    <row r="83" spans="1:20" ht="48" x14ac:dyDescent="0.2">
      <c r="A83" s="44">
        <v>80</v>
      </c>
      <c r="B83" s="112" t="s">
        <v>196</v>
      </c>
      <c r="C83" s="62" t="str">
        <f>VLOOKUP(B83,'Školská zařízení'!A:J,2)</f>
        <v>Mateřská škola Maršovice, okres Benešov, příspěvková organizace</v>
      </c>
      <c r="D83" s="62" t="str">
        <f>VLOOKUP(B83,'Školská zařízení'!A:J,4)</f>
        <v>Městys Maršovice</v>
      </c>
      <c r="E83" s="44">
        <f>VLOOKUP(B83,'Školská zařízení'!A:J,5)</f>
        <v>70993432</v>
      </c>
      <c r="F83" s="44">
        <f>VLOOKUP(B83,'Školská zařízení'!A:J,6)</f>
        <v>107510227</v>
      </c>
      <c r="G83" s="44">
        <f>VLOOKUP(B83,'Školská zařízení'!A:J,7)</f>
        <v>600042197</v>
      </c>
      <c r="H83" s="10" t="s">
        <v>342</v>
      </c>
      <c r="I83" s="62" t="str">
        <f>VLOOKUP(B83,'Školská zařízení'!A:J,8)</f>
        <v>Středočeský</v>
      </c>
      <c r="J83" s="62" t="str">
        <f>VLOOKUP(B83,'Školská zařízení'!A:J,9)</f>
        <v>Benešov</v>
      </c>
      <c r="K83" s="62" t="str">
        <f>VLOOKUP(B83,'Školská zařízení'!A:J,10)</f>
        <v>Maršovice</v>
      </c>
      <c r="L83" s="10" t="s">
        <v>1096</v>
      </c>
      <c r="M83" s="93">
        <v>1000000</v>
      </c>
      <c r="N83" s="94">
        <f t="shared" si="2"/>
        <v>700000</v>
      </c>
      <c r="O83" s="190">
        <v>2021</v>
      </c>
      <c r="P83" s="191">
        <v>2025</v>
      </c>
      <c r="Q83" s="164"/>
      <c r="R83" s="164"/>
      <c r="S83" s="166"/>
      <c r="T83" s="167"/>
    </row>
    <row r="84" spans="1:20" ht="32" x14ac:dyDescent="0.2">
      <c r="A84" s="61">
        <v>81</v>
      </c>
      <c r="B84" s="112" t="s">
        <v>196</v>
      </c>
      <c r="C84" s="62" t="str">
        <f>VLOOKUP(B84,'Školská zařízení'!A:J,2)</f>
        <v>Mateřská škola Maršovice, okres Benešov, příspěvková organizace</v>
      </c>
      <c r="D84" s="62" t="str">
        <f>VLOOKUP(B84,'Školská zařízení'!A:J,4)</f>
        <v>Městys Maršovice</v>
      </c>
      <c r="E84" s="44">
        <f>VLOOKUP(B84,'Školská zařízení'!A:J,5)</f>
        <v>70993432</v>
      </c>
      <c r="F84" s="44">
        <f>VLOOKUP(B84,'Školská zařízení'!A:J,6)</f>
        <v>107510227</v>
      </c>
      <c r="G84" s="44">
        <f>VLOOKUP(B84,'Školská zařízení'!A:J,7)</f>
        <v>600042197</v>
      </c>
      <c r="H84" s="10" t="s">
        <v>343</v>
      </c>
      <c r="I84" s="62" t="str">
        <f>VLOOKUP(B84,'Školská zařízení'!A:J,8)</f>
        <v>Středočeský</v>
      </c>
      <c r="J84" s="62" t="str">
        <f>VLOOKUP(B84,'Školská zařízení'!A:J,9)</f>
        <v>Benešov</v>
      </c>
      <c r="K84" s="62" t="str">
        <f>VLOOKUP(B84,'Školská zařízení'!A:J,10)</f>
        <v>Maršovice</v>
      </c>
      <c r="L84" s="10" t="s">
        <v>344</v>
      </c>
      <c r="M84" s="93">
        <v>70000</v>
      </c>
      <c r="N84" s="94">
        <f t="shared" si="2"/>
        <v>49000</v>
      </c>
      <c r="O84" s="190">
        <v>2021</v>
      </c>
      <c r="P84" s="191">
        <v>2025</v>
      </c>
      <c r="Q84" s="164"/>
      <c r="R84" s="164"/>
      <c r="S84" s="166"/>
      <c r="T84" s="167"/>
    </row>
    <row r="85" spans="1:20" ht="48" x14ac:dyDescent="0.2">
      <c r="A85" s="44">
        <v>82</v>
      </c>
      <c r="B85" s="112" t="s">
        <v>196</v>
      </c>
      <c r="C85" s="62" t="str">
        <f>VLOOKUP(B85,'Školská zařízení'!A:J,2)</f>
        <v>Mateřská škola Maršovice, okres Benešov, příspěvková organizace</v>
      </c>
      <c r="D85" s="62" t="str">
        <f>VLOOKUP(B85,'Školská zařízení'!A:J,4)</f>
        <v>Městys Maršovice</v>
      </c>
      <c r="E85" s="44">
        <f>VLOOKUP(B85,'Školská zařízení'!A:J,5)</f>
        <v>70993432</v>
      </c>
      <c r="F85" s="44">
        <f>VLOOKUP(B85,'Školská zařízení'!A:J,6)</f>
        <v>107510227</v>
      </c>
      <c r="G85" s="44">
        <f>VLOOKUP(B85,'Školská zařízení'!A:J,7)</f>
        <v>600042197</v>
      </c>
      <c r="H85" s="10" t="s">
        <v>931</v>
      </c>
      <c r="I85" s="62" t="str">
        <f>VLOOKUP(B85,'Školská zařízení'!A:J,8)</f>
        <v>Středočeský</v>
      </c>
      <c r="J85" s="62" t="str">
        <f>VLOOKUP(B85,'Školská zařízení'!A:J,9)</f>
        <v>Benešov</v>
      </c>
      <c r="K85" s="62" t="str">
        <f>VLOOKUP(B85,'Školská zařízení'!A:J,10)</f>
        <v>Maršovice</v>
      </c>
      <c r="L85" s="10" t="s">
        <v>1097</v>
      </c>
      <c r="M85" s="93">
        <v>350000</v>
      </c>
      <c r="N85" s="94">
        <f t="shared" si="2"/>
        <v>244999.99999999997</v>
      </c>
      <c r="O85" s="190">
        <v>2021</v>
      </c>
      <c r="P85" s="191">
        <v>2025</v>
      </c>
      <c r="Q85" s="164"/>
      <c r="R85" s="164"/>
      <c r="S85" s="166"/>
      <c r="T85" s="167"/>
    </row>
    <row r="86" spans="1:20" ht="80" x14ac:dyDescent="0.2">
      <c r="A86" s="61">
        <v>83</v>
      </c>
      <c r="B86" s="112" t="s">
        <v>196</v>
      </c>
      <c r="C86" s="62" t="str">
        <f>VLOOKUP(B86,'Školská zařízení'!A:J,2)</f>
        <v>Mateřská škola Maršovice, okres Benešov, příspěvková organizace</v>
      </c>
      <c r="D86" s="62" t="str">
        <f>VLOOKUP(B86,'Školská zařízení'!A:J,4)</f>
        <v>Městys Maršovice</v>
      </c>
      <c r="E86" s="44">
        <f>VLOOKUP(B86,'Školská zařízení'!A:J,5)</f>
        <v>70993432</v>
      </c>
      <c r="F86" s="44">
        <f>VLOOKUP(B86,'Školská zařízení'!A:J,6)</f>
        <v>107510227</v>
      </c>
      <c r="G86" s="44">
        <f>VLOOKUP(B86,'Školská zařízení'!A:J,7)</f>
        <v>600042197</v>
      </c>
      <c r="H86" s="10" t="s">
        <v>932</v>
      </c>
      <c r="I86" s="62" t="str">
        <f>VLOOKUP(B86,'Školská zařízení'!A:J,8)</f>
        <v>Středočeský</v>
      </c>
      <c r="J86" s="62" t="str">
        <f>VLOOKUP(B86,'Školská zařízení'!A:J,9)</f>
        <v>Benešov</v>
      </c>
      <c r="K86" s="62" t="str">
        <f>VLOOKUP(B86,'Školská zařízení'!A:J,10)</f>
        <v>Maršovice</v>
      </c>
      <c r="L86" s="10" t="s">
        <v>933</v>
      </c>
      <c r="M86" s="93">
        <v>4000000</v>
      </c>
      <c r="N86" s="94">
        <f t="shared" si="2"/>
        <v>2800000</v>
      </c>
      <c r="O86" s="190">
        <v>2024</v>
      </c>
      <c r="P86" s="191">
        <v>2025</v>
      </c>
      <c r="Q86" s="164" t="s">
        <v>873</v>
      </c>
      <c r="R86" s="164"/>
      <c r="S86" s="166"/>
      <c r="T86" s="167"/>
    </row>
    <row r="87" spans="1:20" s="53" customFormat="1" ht="32" x14ac:dyDescent="0.2">
      <c r="A87" s="44">
        <v>84</v>
      </c>
      <c r="B87" s="204" t="s">
        <v>196</v>
      </c>
      <c r="C87" s="187" t="str">
        <f>VLOOKUP(B87,'Školská zařízení'!A:J,2)</f>
        <v>Mateřská škola Maršovice, okres Benešov, příspěvková organizace</v>
      </c>
      <c r="D87" s="187" t="str">
        <f>VLOOKUP(B87,'Školská zařízení'!A:J,4)</f>
        <v>Městys Maršovice</v>
      </c>
      <c r="E87" s="188">
        <f>VLOOKUP(B87,'Školská zařízení'!A:J,5)</f>
        <v>70993432</v>
      </c>
      <c r="F87" s="188">
        <f>VLOOKUP(B87,'Školská zařízení'!A:J,6)</f>
        <v>107510227</v>
      </c>
      <c r="G87" s="188">
        <f>VLOOKUP(B87,'Školská zařízení'!A:J,7)</f>
        <v>600042197</v>
      </c>
      <c r="H87" s="205" t="s">
        <v>1098</v>
      </c>
      <c r="I87" s="187" t="str">
        <f>VLOOKUP(B87,'Školská zařízení'!A:J,8)</f>
        <v>Středočeský</v>
      </c>
      <c r="J87" s="187" t="str">
        <f>VLOOKUP(B87,'Školská zařízení'!A:J,9)</f>
        <v>Benešov</v>
      </c>
      <c r="K87" s="187" t="str">
        <f>VLOOKUP(B87,'Školská zařízení'!A:J,10)</f>
        <v>Maršovice</v>
      </c>
      <c r="L87" s="205" t="s">
        <v>1100</v>
      </c>
      <c r="M87" s="206">
        <v>700000</v>
      </c>
      <c r="N87" s="207">
        <f t="shared" si="2"/>
        <v>489999.99999999994</v>
      </c>
      <c r="O87" s="208">
        <v>2024</v>
      </c>
      <c r="P87" s="209">
        <v>2025</v>
      </c>
      <c r="Q87" s="188"/>
      <c r="R87" s="188"/>
      <c r="S87" s="210"/>
      <c r="T87" s="202"/>
    </row>
    <row r="88" spans="1:20" s="53" customFormat="1" ht="16" x14ac:dyDescent="0.2">
      <c r="A88" s="61">
        <v>85</v>
      </c>
      <c r="B88" s="204" t="s">
        <v>196</v>
      </c>
      <c r="C88" s="187" t="str">
        <f>VLOOKUP(B88,'Školská zařízení'!A:J,2)</f>
        <v>Mateřská škola Maršovice, okres Benešov, příspěvková organizace</v>
      </c>
      <c r="D88" s="187" t="str">
        <f>VLOOKUP(B88,'Školská zařízení'!A:J,4)</f>
        <v>Městys Maršovice</v>
      </c>
      <c r="E88" s="188">
        <f>VLOOKUP(B88,'Školská zařízení'!A:J,5)</f>
        <v>70993432</v>
      </c>
      <c r="F88" s="188">
        <f>VLOOKUP(B88,'Školská zařízení'!A:J,6)</f>
        <v>107510227</v>
      </c>
      <c r="G88" s="188">
        <f>VLOOKUP(B88,'Školská zařízení'!A:J,7)</f>
        <v>600042197</v>
      </c>
      <c r="H88" s="211" t="s">
        <v>1099</v>
      </c>
      <c r="I88" s="187" t="str">
        <f>VLOOKUP(B88,'Školská zařízení'!A:J,8)</f>
        <v>Středočeský</v>
      </c>
      <c r="J88" s="187" t="str">
        <f>VLOOKUP(B88,'Školská zařízení'!A:J,9)</f>
        <v>Benešov</v>
      </c>
      <c r="K88" s="187" t="str">
        <f>VLOOKUP(B88,'Školská zařízení'!A:J,10)</f>
        <v>Maršovice</v>
      </c>
      <c r="L88" s="212" t="s">
        <v>1101</v>
      </c>
      <c r="M88" s="207">
        <v>2000000</v>
      </c>
      <c r="N88" s="207">
        <f t="shared" si="2"/>
        <v>1400000</v>
      </c>
      <c r="O88" s="209">
        <v>2025</v>
      </c>
      <c r="P88" s="209">
        <v>2027</v>
      </c>
      <c r="Q88" s="188"/>
      <c r="R88" s="188"/>
      <c r="S88" s="210"/>
      <c r="T88" s="202"/>
    </row>
    <row r="89" spans="1:20" ht="32" x14ac:dyDescent="0.2">
      <c r="A89" s="44">
        <v>86</v>
      </c>
      <c r="B89" s="112" t="s">
        <v>154</v>
      </c>
      <c r="C89" s="62" t="str">
        <f>VLOOKUP(B89,'Školská zařízení'!A:J,2)</f>
        <v>Mateřská škola MiniSvět Mrač s.r.o.</v>
      </c>
      <c r="D89" s="62" t="str">
        <f>VLOOKUP(B89,'Školská zařízení'!A:J,4)</f>
        <v>Mateřská škola MiniSvět Mrač s.r.o.</v>
      </c>
      <c r="E89" s="44">
        <f>VLOOKUP(B89,'Školská zařízení'!A:J,5)</f>
        <v>28391357</v>
      </c>
      <c r="F89" s="44">
        <f>VLOOKUP(B89,'Školská zařízení'!A:J,6)</f>
        <v>181005239</v>
      </c>
      <c r="G89" s="44">
        <f>VLOOKUP(B89,'Školská zařízení'!A:J,7)</f>
        <v>691000328</v>
      </c>
      <c r="H89" s="10" t="s">
        <v>345</v>
      </c>
      <c r="I89" s="62" t="str">
        <f>VLOOKUP(B89,'Školská zařízení'!A:J,8)</f>
        <v>Středočeský</v>
      </c>
      <c r="J89" s="62" t="str">
        <f>VLOOKUP(B89,'Školská zařízení'!A:J,9)</f>
        <v>Benešov</v>
      </c>
      <c r="K89" s="62" t="str">
        <f>VLOOKUP(B89,'Školská zařízení'!A:J,10)</f>
        <v>Mrač</v>
      </c>
      <c r="L89" s="10" t="s">
        <v>346</v>
      </c>
      <c r="M89" s="93">
        <v>240000</v>
      </c>
      <c r="N89" s="94">
        <f t="shared" si="2"/>
        <v>168000</v>
      </c>
      <c r="O89" s="190">
        <v>2022</v>
      </c>
      <c r="P89" s="191">
        <v>2022</v>
      </c>
      <c r="Q89" s="164"/>
      <c r="R89" s="164"/>
      <c r="S89" s="166"/>
      <c r="T89" s="167"/>
    </row>
    <row r="90" spans="1:20" ht="32" x14ac:dyDescent="0.2">
      <c r="A90" s="61">
        <v>87</v>
      </c>
      <c r="B90" s="112" t="s">
        <v>154</v>
      </c>
      <c r="C90" s="62" t="str">
        <f>VLOOKUP(B90,'Školská zařízení'!A:J,2)</f>
        <v>Mateřská škola MiniSvět Mrač s.r.o.</v>
      </c>
      <c r="D90" s="62" t="str">
        <f>VLOOKUP(B90,'Školská zařízení'!A:J,4)</f>
        <v>Mateřská škola MiniSvět Mrač s.r.o.</v>
      </c>
      <c r="E90" s="44">
        <f>VLOOKUP(B90,'Školská zařízení'!A:J,5)</f>
        <v>28391357</v>
      </c>
      <c r="F90" s="44">
        <f>VLOOKUP(B90,'Školská zařízení'!A:J,6)</f>
        <v>181005239</v>
      </c>
      <c r="G90" s="44">
        <f>VLOOKUP(B90,'Školská zařízení'!A:J,7)</f>
        <v>691000328</v>
      </c>
      <c r="H90" s="10" t="s">
        <v>347</v>
      </c>
      <c r="I90" s="62" t="str">
        <f>VLOOKUP(B90,'Školská zařízení'!A:J,8)</f>
        <v>Středočeský</v>
      </c>
      <c r="J90" s="62" t="str">
        <f>VLOOKUP(B90,'Školská zařízení'!A:J,9)</f>
        <v>Benešov</v>
      </c>
      <c r="K90" s="62" t="str">
        <f>VLOOKUP(B90,'Školská zařízení'!A:J,10)</f>
        <v>Mrač</v>
      </c>
      <c r="L90" s="10" t="s">
        <v>348</v>
      </c>
      <c r="M90" s="93">
        <v>20000</v>
      </c>
      <c r="N90" s="94">
        <f t="shared" si="2"/>
        <v>14000</v>
      </c>
      <c r="O90" s="190">
        <v>2022</v>
      </c>
      <c r="P90" s="191">
        <v>2022</v>
      </c>
      <c r="Q90" s="164"/>
      <c r="R90" s="164"/>
      <c r="S90" s="166"/>
      <c r="T90" s="167"/>
    </row>
    <row r="91" spans="1:20" ht="32" x14ac:dyDescent="0.2">
      <c r="A91" s="44">
        <v>88</v>
      </c>
      <c r="B91" s="112" t="s">
        <v>154</v>
      </c>
      <c r="C91" s="62" t="str">
        <f>VLOOKUP(B91,'Školská zařízení'!A:J,2)</f>
        <v>Mateřská škola MiniSvět Mrač s.r.o.</v>
      </c>
      <c r="D91" s="62" t="str">
        <f>VLOOKUP(B91,'Školská zařízení'!A:J,4)</f>
        <v>Mateřská škola MiniSvět Mrač s.r.o.</v>
      </c>
      <c r="E91" s="44">
        <f>VLOOKUP(B91,'Školská zařízení'!A:J,5)</f>
        <v>28391357</v>
      </c>
      <c r="F91" s="44">
        <f>VLOOKUP(B91,'Školská zařízení'!A:J,6)</f>
        <v>181005239</v>
      </c>
      <c r="G91" s="44">
        <f>VLOOKUP(B91,'Školská zařízení'!A:J,7)</f>
        <v>691000328</v>
      </c>
      <c r="H91" s="10" t="s">
        <v>279</v>
      </c>
      <c r="I91" s="62" t="str">
        <f>VLOOKUP(B91,'Školská zařízení'!A:J,8)</f>
        <v>Středočeský</v>
      </c>
      <c r="J91" s="62" t="str">
        <f>VLOOKUP(B91,'Školská zařízení'!A:J,9)</f>
        <v>Benešov</v>
      </c>
      <c r="K91" s="62" t="str">
        <f>VLOOKUP(B91,'Školská zařízení'!A:J,10)</f>
        <v>Mrač</v>
      </c>
      <c r="L91" s="10" t="s">
        <v>350</v>
      </c>
      <c r="M91" s="93">
        <v>60000</v>
      </c>
      <c r="N91" s="94">
        <f t="shared" si="2"/>
        <v>42000</v>
      </c>
      <c r="O91" s="190">
        <v>2022</v>
      </c>
      <c r="P91" s="191">
        <v>2023</v>
      </c>
      <c r="Q91" s="164"/>
      <c r="R91" s="164"/>
      <c r="S91" s="166"/>
      <c r="T91" s="167"/>
    </row>
    <row r="92" spans="1:20" ht="48" x14ac:dyDescent="0.2">
      <c r="A92" s="61">
        <v>89</v>
      </c>
      <c r="B92" s="112" t="s">
        <v>154</v>
      </c>
      <c r="C92" s="62" t="str">
        <f>VLOOKUP(B92,'Školská zařízení'!A:J,2)</f>
        <v>Mateřská škola MiniSvět Mrač s.r.o.</v>
      </c>
      <c r="D92" s="62" t="str">
        <f>VLOOKUP(B92,'Školská zařízení'!A:J,4)</f>
        <v>Mateřská škola MiniSvět Mrač s.r.o.</v>
      </c>
      <c r="E92" s="44">
        <f>VLOOKUP(B92,'Školská zařízení'!A:J,5)</f>
        <v>28391357</v>
      </c>
      <c r="F92" s="44">
        <f>VLOOKUP(B92,'Školská zařízení'!A:J,6)</f>
        <v>181005239</v>
      </c>
      <c r="G92" s="44">
        <f>VLOOKUP(B92,'Školská zařízení'!A:J,7)</f>
        <v>691000328</v>
      </c>
      <c r="H92" s="10" t="s">
        <v>351</v>
      </c>
      <c r="I92" s="62" t="str">
        <f>VLOOKUP(B92,'Školská zařízení'!A:J,8)</f>
        <v>Středočeský</v>
      </c>
      <c r="J92" s="62" t="str">
        <f>VLOOKUP(B92,'Školská zařízení'!A:J,9)</f>
        <v>Benešov</v>
      </c>
      <c r="K92" s="62" t="str">
        <f>VLOOKUP(B92,'Školská zařízení'!A:J,10)</f>
        <v>Mrač</v>
      </c>
      <c r="L92" s="10" t="s">
        <v>352</v>
      </c>
      <c r="M92" s="93">
        <v>500000</v>
      </c>
      <c r="N92" s="94">
        <f t="shared" si="2"/>
        <v>350000</v>
      </c>
      <c r="O92" s="190">
        <v>2022</v>
      </c>
      <c r="P92" s="191">
        <v>2025</v>
      </c>
      <c r="Q92" s="164"/>
      <c r="R92" s="164"/>
      <c r="S92" s="166"/>
      <c r="T92" s="167"/>
    </row>
    <row r="93" spans="1:20" ht="32" x14ac:dyDescent="0.2">
      <c r="A93" s="44">
        <v>90</v>
      </c>
      <c r="B93" s="112" t="s">
        <v>154</v>
      </c>
      <c r="C93" s="62" t="str">
        <f>VLOOKUP(B93,'Školská zařízení'!A:J,2)</f>
        <v>Mateřská škola MiniSvět Mrač s.r.o.</v>
      </c>
      <c r="D93" s="62" t="str">
        <f>VLOOKUP(B93,'Školská zařízení'!A:J,4)</f>
        <v>Mateřská škola MiniSvět Mrač s.r.o.</v>
      </c>
      <c r="E93" s="44">
        <f>VLOOKUP(B93,'Školská zařízení'!A:J,5)</f>
        <v>28391357</v>
      </c>
      <c r="F93" s="44">
        <f>VLOOKUP(B93,'Školská zařízení'!A:J,6)</f>
        <v>181005239</v>
      </c>
      <c r="G93" s="44">
        <f>VLOOKUP(B93,'Školská zařízení'!A:J,7)</f>
        <v>691000328</v>
      </c>
      <c r="H93" s="10" t="s">
        <v>353</v>
      </c>
      <c r="I93" s="62" t="str">
        <f>VLOOKUP(B93,'Školská zařízení'!A:J,8)</f>
        <v>Středočeský</v>
      </c>
      <c r="J93" s="62" t="str">
        <f>VLOOKUP(B93,'Školská zařízení'!A:J,9)</f>
        <v>Benešov</v>
      </c>
      <c r="K93" s="62" t="str">
        <f>VLOOKUP(B93,'Školská zařízení'!A:J,10)</f>
        <v>Mrač</v>
      </c>
      <c r="L93" s="10" t="s">
        <v>354</v>
      </c>
      <c r="M93" s="93">
        <v>150000</v>
      </c>
      <c r="N93" s="94">
        <f t="shared" si="2"/>
        <v>105000</v>
      </c>
      <c r="O93" s="190">
        <v>2021</v>
      </c>
      <c r="P93" s="191">
        <v>2022</v>
      </c>
      <c r="Q93" s="164"/>
      <c r="R93" s="164"/>
      <c r="S93" s="166"/>
      <c r="T93" s="167"/>
    </row>
    <row r="94" spans="1:20" ht="32" x14ac:dyDescent="0.2">
      <c r="A94" s="61">
        <v>91</v>
      </c>
      <c r="B94" s="112" t="s">
        <v>154</v>
      </c>
      <c r="C94" s="62" t="str">
        <f>VLOOKUP(B94,'Školská zařízení'!A:J,2)</f>
        <v>Mateřská škola MiniSvět Mrač s.r.o.</v>
      </c>
      <c r="D94" s="62" t="str">
        <f>VLOOKUP(B94,'Školská zařízení'!A:J,4)</f>
        <v>Mateřská škola MiniSvět Mrač s.r.o.</v>
      </c>
      <c r="E94" s="44">
        <f>VLOOKUP(B94,'Školská zařízení'!A:J,5)</f>
        <v>28391357</v>
      </c>
      <c r="F94" s="44">
        <f>VLOOKUP(B94,'Školská zařízení'!A:J,6)</f>
        <v>181005239</v>
      </c>
      <c r="G94" s="44">
        <f>VLOOKUP(B94,'Školská zařízení'!A:J,7)</f>
        <v>691000328</v>
      </c>
      <c r="H94" s="10" t="s">
        <v>355</v>
      </c>
      <c r="I94" s="62" t="str">
        <f>VLOOKUP(B94,'Školská zařízení'!A:J,8)</f>
        <v>Středočeský</v>
      </c>
      <c r="J94" s="62" t="str">
        <f>VLOOKUP(B94,'Školská zařízení'!A:J,9)</f>
        <v>Benešov</v>
      </c>
      <c r="K94" s="62" t="str">
        <f>VLOOKUP(B94,'Školská zařízení'!A:J,10)</f>
        <v>Mrač</v>
      </c>
      <c r="L94" s="10" t="s">
        <v>356</v>
      </c>
      <c r="M94" s="93">
        <v>100000</v>
      </c>
      <c r="N94" s="94">
        <f t="shared" si="2"/>
        <v>70000</v>
      </c>
      <c r="O94" s="190">
        <v>2021</v>
      </c>
      <c r="P94" s="191">
        <v>2022</v>
      </c>
      <c r="Q94" s="164"/>
      <c r="R94" s="164"/>
      <c r="S94" s="166"/>
      <c r="T94" s="167"/>
    </row>
    <row r="95" spans="1:20" ht="48" x14ac:dyDescent="0.2">
      <c r="A95" s="44">
        <v>92</v>
      </c>
      <c r="B95" s="112" t="s">
        <v>154</v>
      </c>
      <c r="C95" s="62" t="str">
        <f>VLOOKUP(B95,'Školská zařízení'!A:J,2)</f>
        <v>Mateřská škola MiniSvět Mrač s.r.o.</v>
      </c>
      <c r="D95" s="62" t="str">
        <f>VLOOKUP(B95,'Školská zařízení'!A:J,4)</f>
        <v>Mateřská škola MiniSvět Mrač s.r.o.</v>
      </c>
      <c r="E95" s="44">
        <f>VLOOKUP(B95,'Školská zařízení'!A:J,5)</f>
        <v>28391357</v>
      </c>
      <c r="F95" s="44">
        <f>VLOOKUP(B95,'Školská zařízení'!A:J,6)</f>
        <v>181005239</v>
      </c>
      <c r="G95" s="44">
        <f>VLOOKUP(B95,'Školská zařízení'!A:J,7)</f>
        <v>691000328</v>
      </c>
      <c r="H95" s="10" t="s">
        <v>349</v>
      </c>
      <c r="I95" s="62" t="str">
        <f>VLOOKUP(B95,'Školská zařízení'!A:J,8)</f>
        <v>Středočeský</v>
      </c>
      <c r="J95" s="62" t="str">
        <f>VLOOKUP(B95,'Školská zařízení'!A:J,9)</f>
        <v>Benešov</v>
      </c>
      <c r="K95" s="62" t="str">
        <f>VLOOKUP(B95,'Školská zařízení'!A:J,10)</f>
        <v>Mrač</v>
      </c>
      <c r="L95" s="10" t="s">
        <v>357</v>
      </c>
      <c r="M95" s="93">
        <v>450000</v>
      </c>
      <c r="N95" s="94">
        <f t="shared" si="2"/>
        <v>315000</v>
      </c>
      <c r="O95" s="190">
        <v>2021</v>
      </c>
      <c r="P95" s="191">
        <v>2025</v>
      </c>
      <c r="Q95" s="164"/>
      <c r="R95" s="164"/>
      <c r="S95" s="166"/>
      <c r="T95" s="167"/>
    </row>
    <row r="96" spans="1:20" ht="32" x14ac:dyDescent="0.2">
      <c r="A96" s="61">
        <v>93</v>
      </c>
      <c r="B96" s="112" t="s">
        <v>154</v>
      </c>
      <c r="C96" s="62" t="str">
        <f>VLOOKUP(B96,'Školská zařízení'!A:J,2)</f>
        <v>Mateřská škola MiniSvět Mrač s.r.o.</v>
      </c>
      <c r="D96" s="62" t="str">
        <f>VLOOKUP(B96,'Školská zařízení'!A:J,4)</f>
        <v>Mateřská škola MiniSvět Mrač s.r.o.</v>
      </c>
      <c r="E96" s="44">
        <f>VLOOKUP(B96,'Školská zařízení'!A:J,5)</f>
        <v>28391357</v>
      </c>
      <c r="F96" s="44">
        <f>VLOOKUP(B96,'Školská zařízení'!A:J,6)</f>
        <v>181005239</v>
      </c>
      <c r="G96" s="44">
        <f>VLOOKUP(B96,'Školská zařízení'!A:J,7)</f>
        <v>691000328</v>
      </c>
      <c r="H96" s="10" t="s">
        <v>358</v>
      </c>
      <c r="I96" s="62" t="str">
        <f>VLOOKUP(B96,'Školská zařízení'!A:J,8)</f>
        <v>Středočeský</v>
      </c>
      <c r="J96" s="62" t="str">
        <f>VLOOKUP(B96,'Školská zařízení'!A:J,9)</f>
        <v>Benešov</v>
      </c>
      <c r="K96" s="62" t="str">
        <f>VLOOKUP(B96,'Školská zařízení'!A:J,10)</f>
        <v>Mrač</v>
      </c>
      <c r="L96" s="10" t="s">
        <v>359</v>
      </c>
      <c r="M96" s="93">
        <v>150000</v>
      </c>
      <c r="N96" s="94">
        <f t="shared" si="2"/>
        <v>105000</v>
      </c>
      <c r="O96" s="190">
        <v>2022</v>
      </c>
      <c r="P96" s="191">
        <v>2023</v>
      </c>
      <c r="Q96" s="164"/>
      <c r="R96" s="164"/>
      <c r="S96" s="166"/>
      <c r="T96" s="167"/>
    </row>
    <row r="97" spans="1:20" ht="48" x14ac:dyDescent="0.2">
      <c r="A97" s="44">
        <v>94</v>
      </c>
      <c r="B97" s="112" t="s">
        <v>154</v>
      </c>
      <c r="C97" s="62" t="str">
        <f>VLOOKUP(B97,'Školská zařízení'!A:J,2)</f>
        <v>Mateřská škola MiniSvět Mrač s.r.o.</v>
      </c>
      <c r="D97" s="62" t="str">
        <f>VLOOKUP(B97,'Školská zařízení'!A:J,4)</f>
        <v>Mateřská škola MiniSvět Mrač s.r.o.</v>
      </c>
      <c r="E97" s="44">
        <f>VLOOKUP(B97,'Školská zařízení'!A:J,5)</f>
        <v>28391357</v>
      </c>
      <c r="F97" s="44">
        <f>VLOOKUP(B97,'Školská zařízení'!A:J,6)</f>
        <v>181005239</v>
      </c>
      <c r="G97" s="44">
        <f>VLOOKUP(B97,'Školská zařízení'!A:J,7)</f>
        <v>691000328</v>
      </c>
      <c r="H97" s="10" t="s">
        <v>360</v>
      </c>
      <c r="I97" s="62" t="str">
        <f>VLOOKUP(B97,'Školská zařízení'!A:J,8)</f>
        <v>Středočeský</v>
      </c>
      <c r="J97" s="62" t="str">
        <f>VLOOKUP(B97,'Školská zařízení'!A:J,9)</f>
        <v>Benešov</v>
      </c>
      <c r="K97" s="62" t="str">
        <f>VLOOKUP(B97,'Školská zařízení'!A:J,10)</f>
        <v>Mrač</v>
      </c>
      <c r="L97" s="10" t="s">
        <v>361</v>
      </c>
      <c r="M97" s="93">
        <v>1200000</v>
      </c>
      <c r="N97" s="94">
        <f t="shared" si="2"/>
        <v>840000</v>
      </c>
      <c r="O97" s="190">
        <v>2022</v>
      </c>
      <c r="P97" s="191">
        <v>2025</v>
      </c>
      <c r="Q97" s="164"/>
      <c r="R97" s="164"/>
      <c r="S97" s="166"/>
      <c r="T97" s="167"/>
    </row>
    <row r="98" spans="1:20" ht="32" x14ac:dyDescent="0.2">
      <c r="A98" s="61">
        <v>95</v>
      </c>
      <c r="B98" s="112" t="s">
        <v>154</v>
      </c>
      <c r="C98" s="62" t="str">
        <f>VLOOKUP(B98,'Školská zařízení'!A:J,2)</f>
        <v>Mateřská škola MiniSvět Mrač s.r.o.</v>
      </c>
      <c r="D98" s="62" t="str">
        <f>VLOOKUP(B98,'Školská zařízení'!A:J,4)</f>
        <v>Mateřská škola MiniSvět Mrač s.r.o.</v>
      </c>
      <c r="E98" s="44">
        <f>VLOOKUP(B98,'Školská zařízení'!A:J,5)</f>
        <v>28391357</v>
      </c>
      <c r="F98" s="44">
        <f>VLOOKUP(B98,'Školská zařízení'!A:J,6)</f>
        <v>181005239</v>
      </c>
      <c r="G98" s="44">
        <f>VLOOKUP(B98,'Školská zařízení'!A:J,7)</f>
        <v>691000328</v>
      </c>
      <c r="H98" s="10" t="s">
        <v>795</v>
      </c>
      <c r="I98" s="62" t="str">
        <f>VLOOKUP(B98,'Školská zařízení'!A:J,8)</f>
        <v>Středočeský</v>
      </c>
      <c r="J98" s="62" t="str">
        <f>VLOOKUP(B98,'Školská zařízení'!A:J,9)</f>
        <v>Benešov</v>
      </c>
      <c r="K98" s="62" t="str">
        <f>VLOOKUP(B98,'Školská zařízení'!A:J,10)</f>
        <v>Mrač</v>
      </c>
      <c r="L98" s="10" t="s">
        <v>796</v>
      </c>
      <c r="M98" s="93">
        <v>500000</v>
      </c>
      <c r="N98" s="94">
        <f t="shared" si="2"/>
        <v>350000</v>
      </c>
      <c r="O98" s="190">
        <v>2022</v>
      </c>
      <c r="P98" s="191">
        <v>2025</v>
      </c>
      <c r="Q98" s="164"/>
      <c r="R98" s="164"/>
      <c r="S98" s="166"/>
      <c r="T98" s="167"/>
    </row>
    <row r="99" spans="1:20" ht="48" x14ac:dyDescent="0.2">
      <c r="A99" s="44">
        <v>96</v>
      </c>
      <c r="B99" s="112" t="s">
        <v>154</v>
      </c>
      <c r="C99" s="62" t="str">
        <f>VLOOKUP(B99,'Školská zařízení'!A:J,2)</f>
        <v>Mateřská škola MiniSvět Mrač s.r.o.</v>
      </c>
      <c r="D99" s="62" t="str">
        <f>VLOOKUP(B99,'Školská zařízení'!A:J,4)</f>
        <v>Mateřská škola MiniSvět Mrač s.r.o.</v>
      </c>
      <c r="E99" s="44">
        <f>VLOOKUP(B99,'Školská zařízení'!A:J,5)</f>
        <v>28391357</v>
      </c>
      <c r="F99" s="44">
        <f>VLOOKUP(B99,'Školská zařízení'!A:J,6)</f>
        <v>181005239</v>
      </c>
      <c r="G99" s="44">
        <f>VLOOKUP(B99,'Školská zařízení'!A:J,7)</f>
        <v>691000328</v>
      </c>
      <c r="H99" s="10" t="s">
        <v>797</v>
      </c>
      <c r="I99" s="62" t="str">
        <f>VLOOKUP(B99,'Školská zařízení'!A:J,8)</f>
        <v>Středočeský</v>
      </c>
      <c r="J99" s="62" t="str">
        <f>VLOOKUP(B99,'Školská zařízení'!A:J,9)</f>
        <v>Benešov</v>
      </c>
      <c r="K99" s="62" t="str">
        <f>VLOOKUP(B99,'Školská zařízení'!A:J,10)</f>
        <v>Mrač</v>
      </c>
      <c r="L99" s="10" t="s">
        <v>798</v>
      </c>
      <c r="M99" s="93">
        <v>500000</v>
      </c>
      <c r="N99" s="94">
        <f t="shared" si="2"/>
        <v>350000</v>
      </c>
      <c r="O99" s="190">
        <v>2022</v>
      </c>
      <c r="P99" s="191">
        <v>2025</v>
      </c>
      <c r="Q99" s="164"/>
      <c r="R99" s="164"/>
      <c r="S99" s="166"/>
      <c r="T99" s="167"/>
    </row>
    <row r="100" spans="1:20" ht="32" x14ac:dyDescent="0.2">
      <c r="A100" s="61">
        <v>97</v>
      </c>
      <c r="B100" s="112" t="s">
        <v>154</v>
      </c>
      <c r="C100" s="62" t="str">
        <f>VLOOKUP(B100,'Školská zařízení'!A:J,2)</f>
        <v>Mateřská škola MiniSvět Mrač s.r.o.</v>
      </c>
      <c r="D100" s="62" t="str">
        <f>VLOOKUP(B100,'Školská zařízení'!A:J,4)</f>
        <v>Mateřská škola MiniSvět Mrač s.r.o.</v>
      </c>
      <c r="E100" s="44">
        <f>VLOOKUP(B100,'Školská zařízení'!A:J,5)</f>
        <v>28391357</v>
      </c>
      <c r="F100" s="44">
        <f>VLOOKUP(B100,'Školská zařízení'!A:J,6)</f>
        <v>181005239</v>
      </c>
      <c r="G100" s="44">
        <f>VLOOKUP(B100,'Školská zařízení'!A:J,7)</f>
        <v>691000328</v>
      </c>
      <c r="H100" s="10" t="s">
        <v>799</v>
      </c>
      <c r="I100" s="62" t="str">
        <f>VLOOKUP(B100,'Školská zařízení'!A:J,8)</f>
        <v>Středočeský</v>
      </c>
      <c r="J100" s="62" t="str">
        <f>VLOOKUP(B100,'Školská zařízení'!A:J,9)</f>
        <v>Benešov</v>
      </c>
      <c r="K100" s="62" t="str">
        <f>VLOOKUP(B100,'Školská zařízení'!A:J,10)</f>
        <v>Mrač</v>
      </c>
      <c r="L100" s="10" t="s">
        <v>804</v>
      </c>
      <c r="M100" s="93">
        <v>300000</v>
      </c>
      <c r="N100" s="94">
        <f t="shared" si="2"/>
        <v>210000</v>
      </c>
      <c r="O100" s="190">
        <v>2022</v>
      </c>
      <c r="P100" s="191">
        <v>2025</v>
      </c>
      <c r="Q100" s="164"/>
      <c r="R100" s="164"/>
      <c r="S100" s="166"/>
      <c r="T100" s="167"/>
    </row>
    <row r="101" spans="1:20" ht="48" x14ac:dyDescent="0.2">
      <c r="A101" s="44">
        <v>98</v>
      </c>
      <c r="B101" s="112" t="s">
        <v>154</v>
      </c>
      <c r="C101" s="62" t="str">
        <f>VLOOKUP(B101,'Školská zařízení'!A:J,2)</f>
        <v>Mateřská škola MiniSvět Mrač s.r.o.</v>
      </c>
      <c r="D101" s="62" t="str">
        <f>VLOOKUP(B101,'Školská zařízení'!A:J,4)</f>
        <v>Mateřská škola MiniSvět Mrač s.r.o.</v>
      </c>
      <c r="E101" s="44">
        <f>VLOOKUP(B101,'Školská zařízení'!A:J,5)</f>
        <v>28391357</v>
      </c>
      <c r="F101" s="44">
        <f>VLOOKUP(B101,'Školská zařízení'!A:J,6)</f>
        <v>181005239</v>
      </c>
      <c r="G101" s="44">
        <f>VLOOKUP(B101,'Školská zařízení'!A:J,7)</f>
        <v>691000328</v>
      </c>
      <c r="H101" s="10" t="s">
        <v>800</v>
      </c>
      <c r="I101" s="62" t="str">
        <f>VLOOKUP(B101,'Školská zařízení'!A:J,8)</f>
        <v>Středočeský</v>
      </c>
      <c r="J101" s="62" t="str">
        <f>VLOOKUP(B101,'Školská zařízení'!A:J,9)</f>
        <v>Benešov</v>
      </c>
      <c r="K101" s="62" t="str">
        <f>VLOOKUP(B101,'Školská zařízení'!A:J,10)</f>
        <v>Mrač</v>
      </c>
      <c r="L101" s="10" t="s">
        <v>805</v>
      </c>
      <c r="M101" s="93">
        <v>700000</v>
      </c>
      <c r="N101" s="94">
        <f t="shared" si="2"/>
        <v>489999.99999999994</v>
      </c>
      <c r="O101" s="190">
        <v>2022</v>
      </c>
      <c r="P101" s="191">
        <v>2025</v>
      </c>
      <c r="Q101" s="164"/>
      <c r="R101" s="164"/>
      <c r="S101" s="166"/>
      <c r="T101" s="167"/>
    </row>
    <row r="102" spans="1:20" ht="32" x14ac:dyDescent="0.2">
      <c r="A102" s="61">
        <v>99</v>
      </c>
      <c r="B102" s="112" t="s">
        <v>154</v>
      </c>
      <c r="C102" s="62" t="str">
        <f>VLOOKUP(B102,'Školská zařízení'!A:J,2)</f>
        <v>Mateřská škola MiniSvět Mrač s.r.o.</v>
      </c>
      <c r="D102" s="62" t="str">
        <f>VLOOKUP(B102,'Školská zařízení'!A:J,4)</f>
        <v>Mateřská škola MiniSvět Mrač s.r.o.</v>
      </c>
      <c r="E102" s="44">
        <f>VLOOKUP(B102,'Školská zařízení'!A:J,5)</f>
        <v>28391357</v>
      </c>
      <c r="F102" s="44">
        <f>VLOOKUP(B102,'Školská zařízení'!A:J,6)</f>
        <v>181005239</v>
      </c>
      <c r="G102" s="44">
        <f>VLOOKUP(B102,'Školská zařízení'!A:J,7)</f>
        <v>691000328</v>
      </c>
      <c r="H102" s="10" t="s">
        <v>801</v>
      </c>
      <c r="I102" s="62" t="str">
        <f>VLOOKUP(B102,'Školská zařízení'!A:J,8)</f>
        <v>Středočeský</v>
      </c>
      <c r="J102" s="62" t="str">
        <f>VLOOKUP(B102,'Školská zařízení'!A:J,9)</f>
        <v>Benešov</v>
      </c>
      <c r="K102" s="62" t="str">
        <f>VLOOKUP(B102,'Školská zařízení'!A:J,10)</f>
        <v>Mrač</v>
      </c>
      <c r="L102" s="10" t="s">
        <v>806</v>
      </c>
      <c r="M102" s="93">
        <v>120000</v>
      </c>
      <c r="N102" s="94">
        <f t="shared" si="2"/>
        <v>84000</v>
      </c>
      <c r="O102" s="190">
        <v>2022</v>
      </c>
      <c r="P102" s="191">
        <v>2025</v>
      </c>
      <c r="Q102" s="164"/>
      <c r="R102" s="164"/>
      <c r="S102" s="166"/>
      <c r="T102" s="167"/>
    </row>
    <row r="103" spans="1:20" ht="16" x14ac:dyDescent="0.2">
      <c r="A103" s="44">
        <v>100</v>
      </c>
      <c r="B103" s="112" t="s">
        <v>154</v>
      </c>
      <c r="C103" s="62" t="str">
        <f>VLOOKUP(B103,'Školská zařízení'!A:J,2)</f>
        <v>Mateřská škola MiniSvět Mrač s.r.o.</v>
      </c>
      <c r="D103" s="62" t="str">
        <f>VLOOKUP(B103,'Školská zařízení'!A:J,4)</f>
        <v>Mateřská škola MiniSvět Mrač s.r.o.</v>
      </c>
      <c r="E103" s="44">
        <f>VLOOKUP(B103,'Školská zařízení'!A:J,5)</f>
        <v>28391357</v>
      </c>
      <c r="F103" s="44">
        <f>VLOOKUP(B103,'Školská zařízení'!A:J,6)</f>
        <v>181005239</v>
      </c>
      <c r="G103" s="44">
        <f>VLOOKUP(B103,'Školská zařízení'!A:J,7)</f>
        <v>691000328</v>
      </c>
      <c r="H103" s="10" t="s">
        <v>802</v>
      </c>
      <c r="I103" s="62" t="str">
        <f>VLOOKUP(B103,'Školská zařízení'!A:J,8)</f>
        <v>Středočeský</v>
      </c>
      <c r="J103" s="62" t="str">
        <f>VLOOKUP(B103,'Školská zařízení'!A:J,9)</f>
        <v>Benešov</v>
      </c>
      <c r="K103" s="62" t="str">
        <f>VLOOKUP(B103,'Školská zařízení'!A:J,10)</f>
        <v>Mrač</v>
      </c>
      <c r="L103" s="10" t="s">
        <v>807</v>
      </c>
      <c r="M103" s="93">
        <v>60000</v>
      </c>
      <c r="N103" s="94">
        <f t="shared" si="2"/>
        <v>42000</v>
      </c>
      <c r="O103" s="190">
        <v>2022</v>
      </c>
      <c r="P103" s="191">
        <v>2025</v>
      </c>
      <c r="Q103" s="164"/>
      <c r="R103" s="164"/>
      <c r="S103" s="166"/>
      <c r="T103" s="167"/>
    </row>
    <row r="104" spans="1:20" ht="32" x14ac:dyDescent="0.2">
      <c r="A104" s="61">
        <v>101</v>
      </c>
      <c r="B104" s="112" t="s">
        <v>154</v>
      </c>
      <c r="C104" s="62" t="str">
        <f>VLOOKUP(B104,'Školská zařízení'!A:J,2)</f>
        <v>Mateřská škola MiniSvět Mrač s.r.o.</v>
      </c>
      <c r="D104" s="62" t="str">
        <f>VLOOKUP(B104,'Školská zařízení'!A:J,4)</f>
        <v>Mateřská škola MiniSvět Mrač s.r.o.</v>
      </c>
      <c r="E104" s="44">
        <f>VLOOKUP(B104,'Školská zařízení'!A:J,5)</f>
        <v>28391357</v>
      </c>
      <c r="F104" s="44">
        <f>VLOOKUP(B104,'Školská zařízení'!A:J,6)</f>
        <v>181005239</v>
      </c>
      <c r="G104" s="44">
        <f>VLOOKUP(B104,'Školská zařízení'!A:J,7)</f>
        <v>691000328</v>
      </c>
      <c r="H104" s="10" t="s">
        <v>803</v>
      </c>
      <c r="I104" s="62" t="str">
        <f>VLOOKUP(B104,'Školská zařízení'!A:J,8)</f>
        <v>Středočeský</v>
      </c>
      <c r="J104" s="62" t="str">
        <f>VLOOKUP(B104,'Školská zařízení'!A:J,9)</f>
        <v>Benešov</v>
      </c>
      <c r="K104" s="62" t="str">
        <f>VLOOKUP(B104,'Školská zařízení'!A:J,10)</f>
        <v>Mrač</v>
      </c>
      <c r="L104" s="10" t="s">
        <v>808</v>
      </c>
      <c r="M104" s="93">
        <v>120000</v>
      </c>
      <c r="N104" s="94">
        <f t="shared" si="2"/>
        <v>84000</v>
      </c>
      <c r="O104" s="190">
        <v>2022</v>
      </c>
      <c r="P104" s="191">
        <v>2025</v>
      </c>
      <c r="Q104" s="164"/>
      <c r="R104" s="164"/>
      <c r="S104" s="166"/>
      <c r="T104" s="167"/>
    </row>
    <row r="105" spans="1:20" ht="32" x14ac:dyDescent="0.2">
      <c r="A105" s="44">
        <v>102</v>
      </c>
      <c r="B105" s="112" t="s">
        <v>224</v>
      </c>
      <c r="C105" s="62" t="str">
        <f>VLOOKUP(B105,'Školská zařízení'!A:J,2)</f>
        <v>Mateřská škola Nespeky, příspěvková organizace</v>
      </c>
      <c r="D105" s="62" t="str">
        <f>VLOOKUP(B105,'Školská zařízení'!A:J,4)</f>
        <v>Obec Nespeky</v>
      </c>
      <c r="E105" s="44">
        <f>VLOOKUP(B105,'Školská zařízení'!A:J,5)</f>
        <v>72554215</v>
      </c>
      <c r="F105" s="44" t="str">
        <f>VLOOKUP(B105,'Školská zařízení'!A:J,6)</f>
        <v> 181035804</v>
      </c>
      <c r="G105" s="44">
        <f>VLOOKUP(B105,'Školská zařízení'!A:J,7)</f>
        <v>691004072</v>
      </c>
      <c r="H105" s="10" t="s">
        <v>362</v>
      </c>
      <c r="I105" s="62" t="str">
        <f>VLOOKUP(B105,'Školská zařízení'!A:J,8)</f>
        <v>Středočeský</v>
      </c>
      <c r="J105" s="62" t="str">
        <f>VLOOKUP(B105,'Školská zařízení'!A:J,9)</f>
        <v>Benešov</v>
      </c>
      <c r="K105" s="62" t="str">
        <f>VLOOKUP(B105,'Školská zařízení'!A:J,10)</f>
        <v>Nespeky</v>
      </c>
      <c r="L105" s="10" t="s">
        <v>363</v>
      </c>
      <c r="M105" s="93">
        <v>500000</v>
      </c>
      <c r="N105" s="94">
        <f t="shared" si="2"/>
        <v>350000</v>
      </c>
      <c r="O105" s="190">
        <v>2021</v>
      </c>
      <c r="P105" s="191">
        <v>2025</v>
      </c>
      <c r="Q105" s="164"/>
      <c r="R105" s="164"/>
      <c r="S105" s="166"/>
      <c r="T105" s="167"/>
    </row>
    <row r="106" spans="1:20" ht="16" x14ac:dyDescent="0.2">
      <c r="A106" s="61">
        <v>103</v>
      </c>
      <c r="B106" s="112" t="s">
        <v>224</v>
      </c>
      <c r="C106" s="62" t="str">
        <f>VLOOKUP(B106,'Školská zařízení'!A:J,2)</f>
        <v>Mateřská škola Nespeky, příspěvková organizace</v>
      </c>
      <c r="D106" s="62" t="str">
        <f>VLOOKUP(B106,'Školská zařízení'!A:J,4)</f>
        <v>Obec Nespeky</v>
      </c>
      <c r="E106" s="44">
        <f>VLOOKUP(B106,'Školská zařízení'!A:J,5)</f>
        <v>72554215</v>
      </c>
      <c r="F106" s="44" t="str">
        <f>VLOOKUP(B106,'Školská zařízení'!A:J,6)</f>
        <v> 181035804</v>
      </c>
      <c r="G106" s="44">
        <f>VLOOKUP(B106,'Školská zařízení'!A:J,7)</f>
        <v>691004072</v>
      </c>
      <c r="H106" s="10" t="s">
        <v>364</v>
      </c>
      <c r="I106" s="62" t="str">
        <f>VLOOKUP(B106,'Školská zařízení'!A:J,8)</f>
        <v>Středočeský</v>
      </c>
      <c r="J106" s="62" t="str">
        <f>VLOOKUP(B106,'Školská zařízení'!A:J,9)</f>
        <v>Benešov</v>
      </c>
      <c r="K106" s="62" t="str">
        <f>VLOOKUP(B106,'Školská zařízení'!A:J,10)</f>
        <v>Nespeky</v>
      </c>
      <c r="L106" s="10" t="s">
        <v>365</v>
      </c>
      <c r="M106" s="93">
        <v>1000000</v>
      </c>
      <c r="N106" s="94">
        <f t="shared" si="2"/>
        <v>700000</v>
      </c>
      <c r="O106" s="190">
        <v>2021</v>
      </c>
      <c r="P106" s="191">
        <v>2025</v>
      </c>
      <c r="Q106" s="164"/>
      <c r="R106" s="164"/>
      <c r="S106" s="166"/>
      <c r="T106" s="167"/>
    </row>
    <row r="107" spans="1:20" ht="64" x14ac:dyDescent="0.2">
      <c r="A107" s="44">
        <v>104</v>
      </c>
      <c r="B107" s="112" t="s">
        <v>198</v>
      </c>
      <c r="C107" s="62" t="str">
        <f>VLOOKUP(B107,'Školská zařízení'!A:J,2)</f>
        <v>Mateřská škola Netvořice, okres Benešov, příspěvková organizace</v>
      </c>
      <c r="D107" s="62" t="str">
        <f>VLOOKUP(B107,'Školská zařízení'!A:J,4)</f>
        <v>Městys Netvořice</v>
      </c>
      <c r="E107" s="44">
        <f>VLOOKUP(B107,'Školská zařízení'!A:J,5)</f>
        <v>70996857</v>
      </c>
      <c r="F107" s="44" t="str">
        <f>VLOOKUP(B107,'Školská zařízení'!A:J,6)</f>
        <v> 107510251</v>
      </c>
      <c r="G107" s="44">
        <f>VLOOKUP(B107,'Školská zařízení'!A:J,7)</f>
        <v>600041620</v>
      </c>
      <c r="H107" s="10" t="s">
        <v>278</v>
      </c>
      <c r="I107" s="62" t="str">
        <f>VLOOKUP(B107,'Školská zařízení'!A:J,8)</f>
        <v>Středočeský</v>
      </c>
      <c r="J107" s="62" t="str">
        <f>VLOOKUP(B107,'Školská zařízení'!A:J,9)</f>
        <v>Benešov</v>
      </c>
      <c r="K107" s="62" t="str">
        <f>VLOOKUP(B107,'Školská zařízení'!A:J,10)</f>
        <v>Netvořice</v>
      </c>
      <c r="L107" s="10" t="s">
        <v>366</v>
      </c>
      <c r="M107" s="93">
        <v>750000</v>
      </c>
      <c r="N107" s="94">
        <f t="shared" si="2"/>
        <v>525000</v>
      </c>
      <c r="O107" s="190">
        <v>2021</v>
      </c>
      <c r="P107" s="191">
        <v>2025</v>
      </c>
      <c r="Q107" s="164"/>
      <c r="R107" s="164"/>
      <c r="S107" s="166"/>
      <c r="T107" s="167"/>
    </row>
    <row r="108" spans="1:20" ht="48" x14ac:dyDescent="0.2">
      <c r="A108" s="61">
        <v>105</v>
      </c>
      <c r="B108" s="112" t="s">
        <v>198</v>
      </c>
      <c r="C108" s="62" t="str">
        <f>VLOOKUP(B108,'Školská zařízení'!A:J,2)</f>
        <v>Mateřská škola Netvořice, okres Benešov, příspěvková organizace</v>
      </c>
      <c r="D108" s="62" t="str">
        <f>VLOOKUP(B108,'Školská zařízení'!A:J,4)</f>
        <v>Městys Netvořice</v>
      </c>
      <c r="E108" s="44">
        <f>VLOOKUP(B108,'Školská zařízení'!A:J,5)</f>
        <v>70996857</v>
      </c>
      <c r="F108" s="44" t="str">
        <f>VLOOKUP(B108,'Školská zařízení'!A:J,6)</f>
        <v> 107510251</v>
      </c>
      <c r="G108" s="44">
        <f>VLOOKUP(B108,'Školská zařízení'!A:J,7)</f>
        <v>600041620</v>
      </c>
      <c r="H108" s="10" t="s">
        <v>367</v>
      </c>
      <c r="I108" s="62" t="str">
        <f>VLOOKUP(B108,'Školská zařízení'!A:J,8)</f>
        <v>Středočeský</v>
      </c>
      <c r="J108" s="62" t="str">
        <f>VLOOKUP(B108,'Školská zařízení'!A:J,9)</f>
        <v>Benešov</v>
      </c>
      <c r="K108" s="62" t="str">
        <f>VLOOKUP(B108,'Školská zařízení'!A:J,10)</f>
        <v>Netvořice</v>
      </c>
      <c r="L108" s="10" t="s">
        <v>368</v>
      </c>
      <c r="M108" s="93">
        <v>50000</v>
      </c>
      <c r="N108" s="94">
        <f t="shared" si="2"/>
        <v>35000</v>
      </c>
      <c r="O108" s="190">
        <v>2021</v>
      </c>
      <c r="P108" s="191">
        <v>2025</v>
      </c>
      <c r="Q108" s="164"/>
      <c r="R108" s="164"/>
      <c r="S108" s="166"/>
      <c r="T108" s="167"/>
    </row>
    <row r="109" spans="1:20" ht="16" x14ac:dyDescent="0.2">
      <c r="A109" s="44">
        <v>106</v>
      </c>
      <c r="B109" s="112" t="s">
        <v>198</v>
      </c>
      <c r="C109" s="62" t="str">
        <f>VLOOKUP(B109,'Školská zařízení'!A:J,2)</f>
        <v>Mateřská škola Netvořice, okres Benešov, příspěvková organizace</v>
      </c>
      <c r="D109" s="62" t="str">
        <f>VLOOKUP(B109,'Školská zařízení'!A:J,4)</f>
        <v>Městys Netvořice</v>
      </c>
      <c r="E109" s="44">
        <f>VLOOKUP(B109,'Školská zařízení'!A:J,5)</f>
        <v>70996857</v>
      </c>
      <c r="F109" s="44" t="str">
        <f>VLOOKUP(B109,'Školská zařízení'!A:J,6)</f>
        <v> 107510251</v>
      </c>
      <c r="G109" s="44">
        <f>VLOOKUP(B109,'Školská zařízení'!A:J,7)</f>
        <v>600041620</v>
      </c>
      <c r="H109" s="10" t="s">
        <v>277</v>
      </c>
      <c r="I109" s="62" t="str">
        <f>VLOOKUP(B109,'Školská zařízení'!A:J,8)</f>
        <v>Středočeský</v>
      </c>
      <c r="J109" s="62" t="str">
        <f>VLOOKUP(B109,'Školská zařízení'!A:J,9)</f>
        <v>Benešov</v>
      </c>
      <c r="K109" s="62" t="str">
        <f>VLOOKUP(B109,'Školská zařízení'!A:J,10)</f>
        <v>Netvořice</v>
      </c>
      <c r="L109" s="10" t="s">
        <v>369</v>
      </c>
      <c r="M109" s="93">
        <v>250000</v>
      </c>
      <c r="N109" s="94">
        <f t="shared" si="2"/>
        <v>175000</v>
      </c>
      <c r="O109" s="190">
        <v>2021</v>
      </c>
      <c r="P109" s="191">
        <v>2023</v>
      </c>
      <c r="Q109" s="164"/>
      <c r="R109" s="164"/>
      <c r="S109" s="166"/>
      <c r="T109" s="167"/>
    </row>
    <row r="110" spans="1:20" ht="39" customHeight="1" x14ac:dyDescent="0.2">
      <c r="A110" s="61">
        <v>107</v>
      </c>
      <c r="B110" s="112" t="s">
        <v>176</v>
      </c>
      <c r="C110" s="62" t="str">
        <f>VLOOKUP(B110,'Školská zařízení'!A:J,2)</f>
        <v>Mateřská škola Neveklov, okres Benešov</v>
      </c>
      <c r="D110" s="62" t="str">
        <f>VLOOKUP(B110,'Školská zařízení'!A:J,4)</f>
        <v>Město Neveklov</v>
      </c>
      <c r="E110" s="44">
        <f>VLOOKUP(B110,'Školská zařízení'!A:J,5)</f>
        <v>70990662</v>
      </c>
      <c r="F110" s="44">
        <f>VLOOKUP(B110,'Školská zařízení'!A:J,6)</f>
        <v>107510260</v>
      </c>
      <c r="G110" s="44">
        <f>VLOOKUP(B110,'Školská zařízení'!A:J,7)</f>
        <v>600041638</v>
      </c>
      <c r="H110" s="10" t="s">
        <v>370</v>
      </c>
      <c r="I110" s="62" t="str">
        <f>VLOOKUP(B110,'Školská zařízení'!A:J,8)</f>
        <v>Středočeský</v>
      </c>
      <c r="J110" s="62" t="str">
        <f>VLOOKUP(B110,'Školská zařízení'!A:J,9)</f>
        <v>Benešov</v>
      </c>
      <c r="K110" s="62" t="str">
        <f>VLOOKUP(B110,'Školská zařízení'!A:J,10)</f>
        <v>Neveklov</v>
      </c>
      <c r="L110" s="10" t="s">
        <v>371</v>
      </c>
      <c r="M110" s="93">
        <v>1000000</v>
      </c>
      <c r="N110" s="94">
        <f t="shared" si="2"/>
        <v>700000</v>
      </c>
      <c r="O110" s="190">
        <v>2021</v>
      </c>
      <c r="P110" s="191">
        <v>2025</v>
      </c>
      <c r="Q110" s="164"/>
      <c r="R110" s="164"/>
      <c r="S110" s="166"/>
      <c r="T110" s="167"/>
    </row>
    <row r="111" spans="1:20" ht="64" x14ac:dyDescent="0.2">
      <c r="A111" s="44">
        <v>108</v>
      </c>
      <c r="B111" s="112" t="s">
        <v>176</v>
      </c>
      <c r="C111" s="62" t="str">
        <f>VLOOKUP(B111,'Školská zařízení'!A:J,2)</f>
        <v>Mateřská škola Neveklov, okres Benešov</v>
      </c>
      <c r="D111" s="62" t="str">
        <f>VLOOKUP(B111,'Školská zařízení'!A:J,4)</f>
        <v>Město Neveklov</v>
      </c>
      <c r="E111" s="44">
        <f>VLOOKUP(B111,'Školská zařízení'!A:J,5)</f>
        <v>70990662</v>
      </c>
      <c r="F111" s="44">
        <f>VLOOKUP(B111,'Školská zařízení'!A:J,6)</f>
        <v>107510260</v>
      </c>
      <c r="G111" s="44">
        <f>VLOOKUP(B111,'Školská zařízení'!A:J,7)</f>
        <v>600041638</v>
      </c>
      <c r="H111" s="10" t="s">
        <v>372</v>
      </c>
      <c r="I111" s="62" t="str">
        <f>VLOOKUP(B111,'Školská zařízení'!A:J,8)</f>
        <v>Středočeský</v>
      </c>
      <c r="J111" s="62" t="str">
        <f>VLOOKUP(B111,'Školská zařízení'!A:J,9)</f>
        <v>Benešov</v>
      </c>
      <c r="K111" s="62" t="str">
        <f>VLOOKUP(B111,'Školská zařízení'!A:J,10)</f>
        <v>Neveklov</v>
      </c>
      <c r="L111" s="10" t="s">
        <v>373</v>
      </c>
      <c r="M111" s="93">
        <v>200000</v>
      </c>
      <c r="N111" s="94">
        <f t="shared" si="2"/>
        <v>140000</v>
      </c>
      <c r="O111" s="190">
        <v>2021</v>
      </c>
      <c r="P111" s="191">
        <v>2025</v>
      </c>
      <c r="Q111" s="164"/>
      <c r="R111" s="164"/>
      <c r="S111" s="166"/>
      <c r="T111" s="167"/>
    </row>
    <row r="112" spans="1:20" ht="32" x14ac:dyDescent="0.2">
      <c r="A112" s="61">
        <v>109</v>
      </c>
      <c r="B112" s="112" t="s">
        <v>226</v>
      </c>
      <c r="C112" s="62" t="str">
        <f>VLOOKUP(B112,'Školská zařízení'!A:J,2)</f>
        <v>Mateřská škola Petroupim, okres Benešov, příspěvková organizace</v>
      </c>
      <c r="D112" s="62" t="str">
        <f>VLOOKUP(B112,'Školská zařízení'!A:J,4)</f>
        <v>Obec Petroupim</v>
      </c>
      <c r="E112" s="44">
        <f>VLOOKUP(B112,'Školská zařízení'!A:J,5)</f>
        <v>71004581</v>
      </c>
      <c r="F112" s="44">
        <f>VLOOKUP(B112,'Školská zařízení'!A:J,6)</f>
        <v>107510049</v>
      </c>
      <c r="G112" s="44">
        <f>VLOOKUP(B112,'Školská zařízení'!A:J,7)</f>
        <v>600041484</v>
      </c>
      <c r="H112" s="10" t="s">
        <v>1075</v>
      </c>
      <c r="I112" s="62" t="s">
        <v>246</v>
      </c>
      <c r="J112" s="62" t="s">
        <v>247</v>
      </c>
      <c r="K112" s="62" t="s">
        <v>248</v>
      </c>
      <c r="L112" s="10" t="s">
        <v>1078</v>
      </c>
      <c r="M112" s="93">
        <v>1000000</v>
      </c>
      <c r="N112" s="94">
        <f t="shared" si="2"/>
        <v>700000</v>
      </c>
      <c r="O112" s="190">
        <v>2021</v>
      </c>
      <c r="P112" s="213">
        <v>2027</v>
      </c>
      <c r="Q112" s="164"/>
      <c r="R112" s="164"/>
      <c r="S112" s="166"/>
      <c r="T112" s="167"/>
    </row>
    <row r="113" spans="1:20" ht="64" x14ac:dyDescent="0.2">
      <c r="A113" s="44">
        <v>110</v>
      </c>
      <c r="B113" s="112" t="s">
        <v>226</v>
      </c>
      <c r="C113" s="62" t="str">
        <f>VLOOKUP(B113,'Školská zařízení'!A:J,2)</f>
        <v>Mateřská škola Petroupim, okres Benešov, příspěvková organizace</v>
      </c>
      <c r="D113" s="62" t="str">
        <f>VLOOKUP(B113,'Školská zařízení'!A:J,4)</f>
        <v>Obec Petroupim</v>
      </c>
      <c r="E113" s="44">
        <f>VLOOKUP(B113,'Školská zařízení'!A:J,5)</f>
        <v>71004581</v>
      </c>
      <c r="F113" s="44">
        <f>VLOOKUP(B113,'Školská zařízení'!A:J,6)</f>
        <v>107510049</v>
      </c>
      <c r="G113" s="44">
        <f>VLOOKUP(B113,'Školská zařízení'!A:J,7)</f>
        <v>600041484</v>
      </c>
      <c r="H113" s="10" t="s">
        <v>291</v>
      </c>
      <c r="I113" s="62" t="str">
        <f>VLOOKUP(B113,'Školská zařízení'!A:J,8)</f>
        <v>Středočeský</v>
      </c>
      <c r="J113" s="62" t="str">
        <f>VLOOKUP(B113,'Školská zařízení'!A:J,9)</f>
        <v>Benešov</v>
      </c>
      <c r="K113" s="62" t="str">
        <f>VLOOKUP(B113,'Školská zařízení'!A:J,10)</f>
        <v>Petroupim</v>
      </c>
      <c r="L113" s="10" t="s">
        <v>384</v>
      </c>
      <c r="M113" s="93">
        <v>2000000</v>
      </c>
      <c r="N113" s="94">
        <f t="shared" ref="N113:N146" si="3">M113*0.7</f>
        <v>1400000</v>
      </c>
      <c r="O113" s="190">
        <v>2021</v>
      </c>
      <c r="P113" s="213">
        <v>2027</v>
      </c>
      <c r="Q113" s="164"/>
      <c r="R113" s="164"/>
      <c r="S113" s="166"/>
      <c r="T113" s="167"/>
    </row>
    <row r="114" spans="1:20" ht="48" x14ac:dyDescent="0.2">
      <c r="A114" s="61">
        <v>111</v>
      </c>
      <c r="B114" s="112" t="s">
        <v>226</v>
      </c>
      <c r="C114" s="62" t="str">
        <f>VLOOKUP(B114,'Školská zařízení'!A:J,2)</f>
        <v>Mateřská škola Petroupim, okres Benešov, příspěvková organizace</v>
      </c>
      <c r="D114" s="62" t="str">
        <f>VLOOKUP(B114,'Školská zařízení'!A:J,4)</f>
        <v>Obec Petroupim</v>
      </c>
      <c r="E114" s="44">
        <f>VLOOKUP(B114,'Školská zařízení'!A:J,5)</f>
        <v>71004581</v>
      </c>
      <c r="F114" s="44">
        <f>VLOOKUP(B114,'Školská zařízení'!A:J,6)</f>
        <v>107510049</v>
      </c>
      <c r="G114" s="44">
        <f>VLOOKUP(B114,'Školská zařízení'!A:J,7)</f>
        <v>600041484</v>
      </c>
      <c r="H114" s="150" t="s">
        <v>1074</v>
      </c>
      <c r="I114" s="62" t="str">
        <f>VLOOKUP(B114,'Školská zařízení'!A:J,8)</f>
        <v>Středočeský</v>
      </c>
      <c r="J114" s="62" t="str">
        <f>VLOOKUP(B114,'Školská zařízení'!A:J,9)</f>
        <v>Benešov</v>
      </c>
      <c r="K114" s="62" t="str">
        <f>VLOOKUP(B114,'Školská zařízení'!A:J,10)</f>
        <v>Petroupim</v>
      </c>
      <c r="L114" s="10" t="s">
        <v>1077</v>
      </c>
      <c r="M114" s="93">
        <v>2000000</v>
      </c>
      <c r="N114" s="94">
        <f t="shared" si="3"/>
        <v>1400000</v>
      </c>
      <c r="O114" s="190">
        <v>2021</v>
      </c>
      <c r="P114" s="213">
        <v>2027</v>
      </c>
      <c r="Q114" s="164"/>
      <c r="R114" s="164"/>
      <c r="S114" s="166"/>
      <c r="T114" s="167"/>
    </row>
    <row r="115" spans="1:20" s="53" customFormat="1" ht="32" x14ac:dyDescent="0.2">
      <c r="A115" s="44">
        <v>112</v>
      </c>
      <c r="B115" s="204" t="s">
        <v>232</v>
      </c>
      <c r="C115" s="187" t="str">
        <f>VLOOKUP(B115,'Školská zařízení'!A:J,2)</f>
        <v>Základní škola a Mateřská škola Postupice, okres Benešov</v>
      </c>
      <c r="D115" s="187" t="str">
        <f>VLOOKUP(B115,'Školská zařízení'!A:J,4)</f>
        <v>Obec Postupice</v>
      </c>
      <c r="E115" s="188">
        <f>VLOOKUP(B115,'Školská zařízení'!A:J,5)</f>
        <v>70892598</v>
      </c>
      <c r="F115" s="188">
        <f>VLOOKUP(B115,'Školská zařízení'!A:J,6)</f>
        <v>150013353</v>
      </c>
      <c r="G115" s="188">
        <f>VLOOKUP(B115,'Školská zařízení'!A:J,7)</f>
        <v>600042103</v>
      </c>
      <c r="H115" s="205" t="s">
        <v>391</v>
      </c>
      <c r="I115" s="187" t="str">
        <f>VLOOKUP(B115,'Školská zařízení'!A:J,8)</f>
        <v>Středočeský</v>
      </c>
      <c r="J115" s="187" t="str">
        <f>VLOOKUP(B115,'Školská zařízení'!A:J,9)</f>
        <v>Benešov</v>
      </c>
      <c r="K115" s="187" t="str">
        <f>VLOOKUP(B115,'Školská zařízení'!A:J,10)</f>
        <v>Postupice</v>
      </c>
      <c r="L115" s="205" t="s">
        <v>392</v>
      </c>
      <c r="M115" s="214">
        <v>300000</v>
      </c>
      <c r="N115" s="215">
        <f t="shared" si="3"/>
        <v>210000</v>
      </c>
      <c r="O115" s="216">
        <v>2023</v>
      </c>
      <c r="P115" s="213">
        <v>2024</v>
      </c>
      <c r="Q115" s="188"/>
      <c r="R115" s="188"/>
      <c r="S115" s="210"/>
      <c r="T115" s="202"/>
    </row>
    <row r="116" spans="1:20" ht="32" x14ac:dyDescent="0.2">
      <c r="A116" s="61">
        <v>113</v>
      </c>
      <c r="B116" s="217" t="s">
        <v>232</v>
      </c>
      <c r="C116" s="176" t="str">
        <f>VLOOKUP(B116,'Školská zařízení'!A:J,2)</f>
        <v>Základní škola a Mateřská škola Postupice, okres Benešov</v>
      </c>
      <c r="D116" s="176" t="str">
        <f>VLOOKUP(B116,'Školská zařízení'!A:J,4)</f>
        <v>Obec Postupice</v>
      </c>
      <c r="E116" s="177">
        <f>VLOOKUP(B116,'Školská zařízení'!A:J,5)</f>
        <v>70892598</v>
      </c>
      <c r="F116" s="177">
        <f>VLOOKUP(B116,'Školská zařízení'!A:J,6)</f>
        <v>150013353</v>
      </c>
      <c r="G116" s="177">
        <f>VLOOKUP(B116,'Školská zařízení'!A:J,7)</f>
        <v>600042103</v>
      </c>
      <c r="H116" s="181" t="s">
        <v>393</v>
      </c>
      <c r="I116" s="176" t="str">
        <f>VLOOKUP(B116,'Školská zařízení'!A:J,8)</f>
        <v>Středočeský</v>
      </c>
      <c r="J116" s="176" t="str">
        <f>VLOOKUP(B116,'Školská zařízení'!A:J,9)</f>
        <v>Benešov</v>
      </c>
      <c r="K116" s="176" t="str">
        <f>VLOOKUP(B116,'Školská zařízení'!A:J,10)</f>
        <v>Postupice</v>
      </c>
      <c r="L116" s="181" t="s">
        <v>394</v>
      </c>
      <c r="M116" s="182">
        <v>250000</v>
      </c>
      <c r="N116" s="183">
        <f t="shared" si="3"/>
        <v>175000</v>
      </c>
      <c r="O116" s="200">
        <v>2023</v>
      </c>
      <c r="P116" s="180">
        <v>2024</v>
      </c>
      <c r="Q116" s="177"/>
      <c r="R116" s="177"/>
      <c r="S116" s="201"/>
      <c r="T116" s="202" t="s">
        <v>1102</v>
      </c>
    </row>
    <row r="117" spans="1:20" ht="32" x14ac:dyDescent="0.2">
      <c r="A117" s="44">
        <v>114</v>
      </c>
      <c r="B117" s="112" t="s">
        <v>232</v>
      </c>
      <c r="C117" s="62" t="str">
        <f>VLOOKUP(B117,'Školská zařízení'!A:J,2)</f>
        <v>Základní škola a Mateřská škola Postupice, okres Benešov</v>
      </c>
      <c r="D117" s="62" t="str">
        <f>VLOOKUP(B117,'Školská zařízení'!A:J,4)</f>
        <v>Obec Postupice</v>
      </c>
      <c r="E117" s="44">
        <f>VLOOKUP(B117,'Školská zařízení'!A:J,5)</f>
        <v>70892598</v>
      </c>
      <c r="F117" s="44">
        <f>VLOOKUP(B117,'Školská zařízení'!A:J,6)</f>
        <v>150013353</v>
      </c>
      <c r="G117" s="44">
        <f>VLOOKUP(B117,'Školská zařízení'!A:J,7)</f>
        <v>600042103</v>
      </c>
      <c r="H117" s="10" t="s">
        <v>395</v>
      </c>
      <c r="I117" s="62" t="str">
        <f>VLOOKUP(B117,'Školská zařízení'!A:J,8)</f>
        <v>Středočeský</v>
      </c>
      <c r="J117" s="62" t="str">
        <f>VLOOKUP(B117,'Školská zařízení'!A:J,9)</f>
        <v>Benešov</v>
      </c>
      <c r="K117" s="62" t="str">
        <f>VLOOKUP(B117,'Školská zařízení'!A:J,10)</f>
        <v>Postupice</v>
      </c>
      <c r="L117" s="10" t="s">
        <v>396</v>
      </c>
      <c r="M117" s="93">
        <v>150000</v>
      </c>
      <c r="N117" s="94">
        <f t="shared" si="3"/>
        <v>105000</v>
      </c>
      <c r="O117" s="190">
        <v>2023</v>
      </c>
      <c r="P117" s="191">
        <v>2024</v>
      </c>
      <c r="Q117" s="164"/>
      <c r="R117" s="164"/>
      <c r="S117" s="166"/>
      <c r="T117" s="167"/>
    </row>
    <row r="118" spans="1:20" ht="16" x14ac:dyDescent="0.2">
      <c r="A118" s="61">
        <v>115</v>
      </c>
      <c r="B118" s="112" t="s">
        <v>233</v>
      </c>
      <c r="C118" s="62" t="str">
        <f>VLOOKUP(B118,'Školská zařízení'!A:J,2)</f>
        <v>Mateřská škola Přestavlky u Čerčan</v>
      </c>
      <c r="D118" s="62" t="str">
        <f>VLOOKUP(B118,'Školská zařízení'!A:J,4)</f>
        <v>Obec Přestavlky u Čerčan</v>
      </c>
      <c r="E118" s="44">
        <f>VLOOKUP(B118,'Školská zařízení'!A:J,5)</f>
        <v>71294201</v>
      </c>
      <c r="F118" s="44">
        <f>VLOOKUP(B118,'Školská zařízení'!A:J,6)</f>
        <v>181070740</v>
      </c>
      <c r="G118" s="44">
        <f>VLOOKUP(B118,'Školská zařízení'!A:J,7)</f>
        <v>691008361</v>
      </c>
      <c r="H118" s="10" t="s">
        <v>271</v>
      </c>
      <c r="I118" s="62" t="str">
        <f>VLOOKUP(B118,'Školská zařízení'!A:J,8)</f>
        <v>Středočeský</v>
      </c>
      <c r="J118" s="62" t="str">
        <f>VLOOKUP(B118,'Školská zařízení'!A:J,9)</f>
        <v>Benešov</v>
      </c>
      <c r="K118" s="62" t="str">
        <f>VLOOKUP(B118,'Školská zařízení'!A:J,10)</f>
        <v>Přestavlky u Čerčan</v>
      </c>
      <c r="L118" s="10"/>
      <c r="M118" s="93">
        <v>10000000</v>
      </c>
      <c r="N118" s="94">
        <f t="shared" si="3"/>
        <v>7000000</v>
      </c>
      <c r="O118" s="190">
        <v>2022</v>
      </c>
      <c r="P118" s="191">
        <v>2025</v>
      </c>
      <c r="Q118" s="164" t="s">
        <v>272</v>
      </c>
      <c r="R118" s="164"/>
      <c r="S118" s="166"/>
      <c r="T118" s="167"/>
    </row>
    <row r="119" spans="1:20" ht="16" x14ac:dyDescent="0.2">
      <c r="A119" s="44">
        <v>116</v>
      </c>
      <c r="B119" s="112" t="s">
        <v>233</v>
      </c>
      <c r="C119" s="62" t="str">
        <f>VLOOKUP(B119,'Školská zařízení'!A:J,2)</f>
        <v>Mateřská škola Přestavlky u Čerčan</v>
      </c>
      <c r="D119" s="62" t="str">
        <f>VLOOKUP(B119,'Školská zařízení'!A:J,4)</f>
        <v>Obec Přestavlky u Čerčan</v>
      </c>
      <c r="E119" s="44">
        <f>VLOOKUP(B119,'Školská zařízení'!A:J,5)</f>
        <v>71294201</v>
      </c>
      <c r="F119" s="44">
        <f>VLOOKUP(B119,'Školská zařízení'!A:J,6)</f>
        <v>181070740</v>
      </c>
      <c r="G119" s="44">
        <f>VLOOKUP(B119,'Školská zařízení'!A:J,7)</f>
        <v>691008361</v>
      </c>
      <c r="H119" s="10" t="s">
        <v>385</v>
      </c>
      <c r="I119" s="62" t="str">
        <f>VLOOKUP(B119,'Školská zařízení'!A:J,8)</f>
        <v>Středočeský</v>
      </c>
      <c r="J119" s="62" t="str">
        <f>VLOOKUP(B119,'Školská zařízení'!A:J,9)</f>
        <v>Benešov</v>
      </c>
      <c r="K119" s="62" t="str">
        <f>VLOOKUP(B119,'Školská zařízení'!A:J,10)</f>
        <v>Přestavlky u Čerčan</v>
      </c>
      <c r="L119" s="10" t="s">
        <v>386</v>
      </c>
      <c r="M119" s="93">
        <v>250000</v>
      </c>
      <c r="N119" s="94">
        <f t="shared" si="3"/>
        <v>175000</v>
      </c>
      <c r="O119" s="190">
        <v>2021</v>
      </c>
      <c r="P119" s="191">
        <v>2025</v>
      </c>
      <c r="Q119" s="164"/>
      <c r="R119" s="164"/>
      <c r="S119" s="166"/>
      <c r="T119" s="167"/>
    </row>
    <row r="120" spans="1:20" ht="16" x14ac:dyDescent="0.2">
      <c r="A120" s="61">
        <v>117</v>
      </c>
      <c r="B120" s="112" t="s">
        <v>233</v>
      </c>
      <c r="C120" s="62" t="str">
        <f>VLOOKUP(B120,'Školská zařízení'!A:J,2)</f>
        <v>Mateřská škola Přestavlky u Čerčan</v>
      </c>
      <c r="D120" s="62" t="str">
        <f>VLOOKUP(B120,'Školská zařízení'!A:J,4)</f>
        <v>Obec Přestavlky u Čerčan</v>
      </c>
      <c r="E120" s="44">
        <f>VLOOKUP(B120,'Školská zařízení'!A:J,5)</f>
        <v>71294201</v>
      </c>
      <c r="F120" s="44">
        <f>VLOOKUP(B120,'Školská zařízení'!A:J,6)</f>
        <v>181070740</v>
      </c>
      <c r="G120" s="44">
        <f>VLOOKUP(B120,'Školská zařízení'!A:J,7)</f>
        <v>691008361</v>
      </c>
      <c r="H120" s="10" t="s">
        <v>387</v>
      </c>
      <c r="I120" s="62" t="str">
        <f>VLOOKUP(B120,'Školská zařízení'!A:J,8)</f>
        <v>Středočeský</v>
      </c>
      <c r="J120" s="62" t="str">
        <f>VLOOKUP(B120,'Školská zařízení'!A:J,9)</f>
        <v>Benešov</v>
      </c>
      <c r="K120" s="62" t="str">
        <f>VLOOKUP(B120,'Školská zařízení'!A:J,10)</f>
        <v>Přestavlky u Čerčan</v>
      </c>
      <c r="L120" s="10" t="s">
        <v>388</v>
      </c>
      <c r="M120" s="93">
        <v>250000</v>
      </c>
      <c r="N120" s="94">
        <f t="shared" si="3"/>
        <v>175000</v>
      </c>
      <c r="O120" s="190">
        <v>2021</v>
      </c>
      <c r="P120" s="191">
        <v>2025</v>
      </c>
      <c r="Q120" s="164"/>
      <c r="R120" s="164"/>
      <c r="S120" s="166"/>
      <c r="T120" s="167"/>
    </row>
    <row r="121" spans="1:20" ht="48" x14ac:dyDescent="0.2">
      <c r="A121" s="44">
        <v>118</v>
      </c>
      <c r="B121" s="112" t="s">
        <v>179</v>
      </c>
      <c r="C121" s="62" t="str">
        <f>VLOOKUP(B121,'Školská zařízení'!A:J,2)</f>
        <v>Mateřská škola Pyšely, okres Benešov</v>
      </c>
      <c r="D121" s="62" t="str">
        <f>VLOOKUP(B121,'Školská zařízení'!A:J,4)</f>
        <v>Město Pyšely</v>
      </c>
      <c r="E121" s="44">
        <f>VLOOKUP(B121,'Školská zařízení'!A:J,5)</f>
        <v>75031671</v>
      </c>
      <c r="F121" s="44">
        <f>VLOOKUP(B121,'Školská zařízení'!A:J,6)</f>
        <v>107516080</v>
      </c>
      <c r="G121" s="44">
        <f>VLOOKUP(B121,'Školská zařízení'!A:J,7)</f>
        <v>600041824</v>
      </c>
      <c r="H121" s="10" t="s">
        <v>389</v>
      </c>
      <c r="I121" s="62" t="str">
        <f>VLOOKUP(B121,'Školská zařízení'!A:J,8)</f>
        <v>Středočeský</v>
      </c>
      <c r="J121" s="62" t="str">
        <f>VLOOKUP(B121,'Školská zařízení'!A:J,9)</f>
        <v>Benešov</v>
      </c>
      <c r="K121" s="62" t="str">
        <f>VLOOKUP(B121,'Školská zařízení'!A:J,10)</f>
        <v>Pyšely</v>
      </c>
      <c r="L121" s="10" t="s">
        <v>809</v>
      </c>
      <c r="M121" s="93">
        <v>500000</v>
      </c>
      <c r="N121" s="94">
        <f t="shared" si="3"/>
        <v>350000</v>
      </c>
      <c r="O121" s="190">
        <v>2023</v>
      </c>
      <c r="P121" s="191">
        <v>2027</v>
      </c>
      <c r="Q121" s="164"/>
      <c r="R121" s="164"/>
      <c r="S121" s="166"/>
      <c r="T121" s="167"/>
    </row>
    <row r="122" spans="1:20" s="53" customFormat="1" ht="48" x14ac:dyDescent="0.2">
      <c r="A122" s="61">
        <v>119</v>
      </c>
      <c r="B122" s="112" t="s">
        <v>179</v>
      </c>
      <c r="C122" s="62" t="str">
        <f>VLOOKUP(B122,'Školská zařízení'!A:J,2)</f>
        <v>Mateřská škola Pyšely, okres Benešov</v>
      </c>
      <c r="D122" s="62" t="str">
        <f>VLOOKUP(B122,'Školská zařízení'!A:J,4)</f>
        <v>Město Pyšely</v>
      </c>
      <c r="E122" s="44">
        <f>VLOOKUP(B122,'Školská zařízení'!A:J,5)</f>
        <v>75031671</v>
      </c>
      <c r="F122" s="44">
        <f>VLOOKUP(B122,'Školská zařízení'!A:J,6)</f>
        <v>107516080</v>
      </c>
      <c r="G122" s="44">
        <f>VLOOKUP(B122,'Školská zařízení'!A:J,7)</f>
        <v>600041824</v>
      </c>
      <c r="H122" s="10" t="s">
        <v>992</v>
      </c>
      <c r="I122" s="62" t="str">
        <f>VLOOKUP(B122,'Školská zařízení'!A:J,8)</f>
        <v>Středočeský</v>
      </c>
      <c r="J122" s="62" t="str">
        <f>VLOOKUP(B122,'Školská zařízení'!A:J,9)</f>
        <v>Benešov</v>
      </c>
      <c r="K122" s="62" t="str">
        <f>VLOOKUP(B122,'Školská zařízení'!A:J,10)</f>
        <v>Pyšely</v>
      </c>
      <c r="L122" s="10" t="s">
        <v>993</v>
      </c>
      <c r="M122" s="93">
        <v>300000</v>
      </c>
      <c r="N122" s="94">
        <f t="shared" si="3"/>
        <v>210000</v>
      </c>
      <c r="O122" s="190">
        <v>2023</v>
      </c>
      <c r="P122" s="191">
        <v>2024</v>
      </c>
      <c r="Q122" s="164"/>
      <c r="R122" s="164"/>
      <c r="S122" s="166"/>
      <c r="T122" s="167"/>
    </row>
    <row r="123" spans="1:20" ht="48" x14ac:dyDescent="0.2">
      <c r="A123" s="44">
        <v>120</v>
      </c>
      <c r="B123" s="112" t="s">
        <v>235</v>
      </c>
      <c r="C123" s="62" t="str">
        <f>VLOOKUP(B123,'Školská zařízení'!A:J,2)</f>
        <v>Mateřská škola Pomněnka</v>
      </c>
      <c r="D123" s="62" t="str">
        <f>VLOOKUP(B123,'Školská zařízení'!A:J,4)</f>
        <v>Obec Řehenice</v>
      </c>
      <c r="E123" s="44">
        <f>VLOOKUP(B123,'Školská zařízení'!A:J,5)</f>
        <v>72548011</v>
      </c>
      <c r="F123" s="44">
        <f>VLOOKUP(B123,'Školská zařízení'!A:J,6)</f>
        <v>181030136</v>
      </c>
      <c r="G123" s="44">
        <f>VLOOKUP(B123,'Školská zařízení'!A:J,7)</f>
        <v>691003262</v>
      </c>
      <c r="H123" s="10" t="s">
        <v>904</v>
      </c>
      <c r="I123" s="62" t="str">
        <f>VLOOKUP(B123,'Školská zařízení'!A:J,8)</f>
        <v>Středočeský</v>
      </c>
      <c r="J123" s="62" t="str">
        <f>VLOOKUP(B123,'Školská zařízení'!A:J,9)</f>
        <v>Benešov</v>
      </c>
      <c r="K123" s="62" t="str">
        <f>VLOOKUP(B123,'Školská zařízení'!A:J,10)</f>
        <v>Řehenice</v>
      </c>
      <c r="L123" s="10" t="s">
        <v>905</v>
      </c>
      <c r="M123" s="93">
        <v>600000</v>
      </c>
      <c r="N123" s="94">
        <f t="shared" si="3"/>
        <v>420000</v>
      </c>
      <c r="O123" s="190">
        <v>2023</v>
      </c>
      <c r="P123" s="191">
        <v>2025</v>
      </c>
      <c r="Q123" s="164"/>
      <c r="R123" s="164"/>
      <c r="S123" s="166"/>
      <c r="T123" s="167"/>
    </row>
    <row r="124" spans="1:20" s="136" customFormat="1" ht="48" x14ac:dyDescent="0.2">
      <c r="A124" s="61">
        <v>121</v>
      </c>
      <c r="B124" s="193" t="s">
        <v>235</v>
      </c>
      <c r="C124" s="139" t="str">
        <f>VLOOKUP(B124,'Školská zařízení'!A:J,2)</f>
        <v>Mateřská škola Pomněnka</v>
      </c>
      <c r="D124" s="139" t="str">
        <f>VLOOKUP(B124,'Školská zařízení'!A:J,4)</f>
        <v>Obec Řehenice</v>
      </c>
      <c r="E124" s="140">
        <f>VLOOKUP(B124,'Školská zařízení'!A:J,5)</f>
        <v>72548011</v>
      </c>
      <c r="F124" s="140">
        <f>VLOOKUP(B124,'Školská zařízení'!A:J,6)</f>
        <v>181030136</v>
      </c>
      <c r="G124" s="140">
        <f>VLOOKUP(B124,'Školská zařízení'!A:J,7)</f>
        <v>691003262</v>
      </c>
      <c r="H124" s="153" t="s">
        <v>906</v>
      </c>
      <c r="I124" s="139" t="str">
        <f>VLOOKUP(B124,'Školská zařízení'!A:J,8)</f>
        <v>Středočeský</v>
      </c>
      <c r="J124" s="139" t="str">
        <f>VLOOKUP(B124,'Školská zařízení'!A:J,9)</f>
        <v>Benešov</v>
      </c>
      <c r="K124" s="139" t="str">
        <f>VLOOKUP(B124,'Školská zařízení'!A:J,10)</f>
        <v>Řehenice</v>
      </c>
      <c r="L124" s="153" t="s">
        <v>907</v>
      </c>
      <c r="M124" s="154">
        <v>4000000</v>
      </c>
      <c r="N124" s="155">
        <f t="shared" si="3"/>
        <v>2800000</v>
      </c>
      <c r="O124" s="194">
        <v>2022</v>
      </c>
      <c r="P124" s="195">
        <v>2025</v>
      </c>
      <c r="Q124" s="196" t="s">
        <v>272</v>
      </c>
      <c r="R124" s="196"/>
      <c r="S124" s="199"/>
      <c r="T124" s="198"/>
    </row>
    <row r="125" spans="1:20" s="136" customFormat="1" ht="39" customHeight="1" x14ac:dyDescent="0.2">
      <c r="A125" s="44">
        <v>122</v>
      </c>
      <c r="B125" s="193" t="s">
        <v>235</v>
      </c>
      <c r="C125" s="139" t="str">
        <f>VLOOKUP(B125,'Školská zařízení'!A:J,2)</f>
        <v>Mateřská škola Pomněnka</v>
      </c>
      <c r="D125" s="139" t="str">
        <f>VLOOKUP(B125,'Školská zařízení'!A:J,4)</f>
        <v>Obec Řehenice</v>
      </c>
      <c r="E125" s="140">
        <f>VLOOKUP(B125,'Školská zařízení'!A:J,5)</f>
        <v>72548011</v>
      </c>
      <c r="F125" s="140">
        <f>VLOOKUP(B125,'Školská zařízení'!A:J,6)</f>
        <v>181030136</v>
      </c>
      <c r="G125" s="140">
        <f>VLOOKUP(B125,'Školská zařízení'!A:J,7)</f>
        <v>691003262</v>
      </c>
      <c r="H125" s="153" t="s">
        <v>372</v>
      </c>
      <c r="I125" s="139" t="str">
        <f>VLOOKUP(B125,'Školská zařízení'!A:J,8)</f>
        <v>Středočeský</v>
      </c>
      <c r="J125" s="139" t="str">
        <f>VLOOKUP(B125,'Školská zařízení'!A:J,9)</f>
        <v>Benešov</v>
      </c>
      <c r="K125" s="139" t="str">
        <f>VLOOKUP(B125,'Školská zařízení'!A:J,10)</f>
        <v>Řehenice</v>
      </c>
      <c r="L125" s="153" t="s">
        <v>325</v>
      </c>
      <c r="M125" s="154">
        <v>40000</v>
      </c>
      <c r="N125" s="155">
        <f t="shared" si="3"/>
        <v>28000</v>
      </c>
      <c r="O125" s="194">
        <v>2022</v>
      </c>
      <c r="P125" s="195">
        <v>2025</v>
      </c>
      <c r="Q125" s="196"/>
      <c r="R125" s="196"/>
      <c r="S125" s="199"/>
      <c r="T125" s="198"/>
    </row>
    <row r="126" spans="1:20" ht="32" x14ac:dyDescent="0.2">
      <c r="A126" s="61">
        <v>123</v>
      </c>
      <c r="B126" s="112" t="s">
        <v>235</v>
      </c>
      <c r="C126" s="62" t="str">
        <f>VLOOKUP(B126,'Školská zařízení'!A:J,2)</f>
        <v>Mateřská škola Pomněnka</v>
      </c>
      <c r="D126" s="62" t="str">
        <f>VLOOKUP(B126,'Školská zařízení'!A:J,4)</f>
        <v>Obec Řehenice</v>
      </c>
      <c r="E126" s="44">
        <f>VLOOKUP(B126,'Školská zařízení'!A:J,5)</f>
        <v>72548011</v>
      </c>
      <c r="F126" s="44">
        <f>VLOOKUP(B126,'Školská zařízení'!A:J,6)</f>
        <v>181030136</v>
      </c>
      <c r="G126" s="44">
        <f>VLOOKUP(B126,'Školská zařízení'!A:J,7)</f>
        <v>691003262</v>
      </c>
      <c r="H126" s="10" t="s">
        <v>390</v>
      </c>
      <c r="I126" s="62" t="str">
        <f>VLOOKUP(B126,'Školská zařízení'!A:J,8)</f>
        <v>Středočeský</v>
      </c>
      <c r="J126" s="62" t="str">
        <f>VLOOKUP(B126,'Školská zařízení'!A:J,9)</f>
        <v>Benešov</v>
      </c>
      <c r="K126" s="62" t="str">
        <f>VLOOKUP(B126,'Školská zařízení'!A:J,10)</f>
        <v>Řehenice</v>
      </c>
      <c r="L126" s="10" t="s">
        <v>908</v>
      </c>
      <c r="M126" s="93">
        <v>100000</v>
      </c>
      <c r="N126" s="94">
        <f t="shared" si="3"/>
        <v>70000</v>
      </c>
      <c r="O126" s="190">
        <v>2022</v>
      </c>
      <c r="P126" s="191">
        <v>2025</v>
      </c>
      <c r="Q126" s="164"/>
      <c r="R126" s="164"/>
      <c r="S126" s="166"/>
      <c r="T126" s="167"/>
    </row>
    <row r="127" spans="1:20" s="53" customFormat="1" ht="16" x14ac:dyDescent="0.2">
      <c r="A127" s="44">
        <v>124</v>
      </c>
      <c r="B127" s="112" t="s">
        <v>235</v>
      </c>
      <c r="C127" s="62" t="str">
        <f>VLOOKUP(B127,'Školská zařízení'!A:J,2)</f>
        <v>Mateřská škola Pomněnka</v>
      </c>
      <c r="D127" s="62" t="str">
        <f>VLOOKUP(B127,'Školská zařízení'!A:J,4)</f>
        <v>Obec Řehenice</v>
      </c>
      <c r="E127" s="44">
        <f>VLOOKUP(B127,'Školská zařízení'!A:J,5)</f>
        <v>72548011</v>
      </c>
      <c r="F127" s="44">
        <f>VLOOKUP(B127,'Školská zařízení'!A:J,6)</f>
        <v>181030136</v>
      </c>
      <c r="G127" s="44">
        <f>VLOOKUP(B127,'Školská zařízení'!A:J,7)</f>
        <v>691003262</v>
      </c>
      <c r="H127" s="10" t="s">
        <v>998</v>
      </c>
      <c r="I127" s="62" t="str">
        <f>VLOOKUP(B127,'Školská zařízení'!A:J,8)</f>
        <v>Středočeský</v>
      </c>
      <c r="J127" s="62" t="str">
        <f>VLOOKUP(B127,'Školská zařízení'!A:J,9)</f>
        <v>Benešov</v>
      </c>
      <c r="K127" s="62" t="str">
        <f>VLOOKUP(B127,'Školská zařízení'!A:J,10)</f>
        <v>Řehenice</v>
      </c>
      <c r="L127" s="10" t="s">
        <v>336</v>
      </c>
      <c r="M127" s="93">
        <v>150000</v>
      </c>
      <c r="N127" s="94">
        <f t="shared" si="3"/>
        <v>105000</v>
      </c>
      <c r="O127" s="190">
        <v>2023</v>
      </c>
      <c r="P127" s="191">
        <v>2025</v>
      </c>
      <c r="Q127" s="164"/>
      <c r="R127" s="164"/>
      <c r="S127" s="166"/>
      <c r="T127" s="167"/>
    </row>
    <row r="128" spans="1:20" ht="32" x14ac:dyDescent="0.2">
      <c r="A128" s="61">
        <v>125</v>
      </c>
      <c r="B128" s="112" t="s">
        <v>183</v>
      </c>
      <c r="C128" s="62" t="str">
        <f>VLOOKUP(B128,'Školská zařízení'!A:J,2)</f>
        <v>Základní škola a mateřská škola Sázava</v>
      </c>
      <c r="D128" s="62" t="str">
        <f>VLOOKUP(B128,'Školská zařízení'!A:J,4)</f>
        <v>Město Sázava</v>
      </c>
      <c r="E128" s="44">
        <f>VLOOKUP(B128,'Školská zařízení'!A:J,5)</f>
        <v>71000585</v>
      </c>
      <c r="F128" s="44">
        <f>VLOOKUP(B128,'Školská zařízení'!A:J,6)</f>
        <v>107513358</v>
      </c>
      <c r="G128" s="44">
        <f>VLOOKUP(B128,'Školská zařízení'!A:J,7)</f>
        <v>600046427</v>
      </c>
      <c r="H128" s="10" t="s">
        <v>397</v>
      </c>
      <c r="I128" s="62" t="str">
        <f>VLOOKUP(B128,'Školská zařízení'!A:J,8)</f>
        <v>Středočeský</v>
      </c>
      <c r="J128" s="62" t="str">
        <f>VLOOKUP(B128,'Školská zařízení'!A:J,9)</f>
        <v>Benešov</v>
      </c>
      <c r="K128" s="62" t="str">
        <f>VLOOKUP(B128,'Školská zařízení'!A:J,10)</f>
        <v>Sázava</v>
      </c>
      <c r="L128" s="10" t="s">
        <v>398</v>
      </c>
      <c r="M128" s="93">
        <v>160000</v>
      </c>
      <c r="N128" s="94">
        <f t="shared" si="3"/>
        <v>112000</v>
      </c>
      <c r="O128" s="190">
        <v>2021</v>
      </c>
      <c r="P128" s="191">
        <v>2022</v>
      </c>
      <c r="Q128" s="164"/>
      <c r="R128" s="164"/>
      <c r="S128" s="166"/>
      <c r="T128" s="167"/>
    </row>
    <row r="129" spans="1:20" ht="39" customHeight="1" x14ac:dyDescent="0.2">
      <c r="A129" s="44">
        <v>126</v>
      </c>
      <c r="B129" s="112" t="s">
        <v>183</v>
      </c>
      <c r="C129" s="62" t="str">
        <f>VLOOKUP(B129,'Školská zařízení'!A:J,2)</f>
        <v>Základní škola a mateřská škola Sázava</v>
      </c>
      <c r="D129" s="62" t="str">
        <f>VLOOKUP(B129,'Školská zařízení'!A:J,4)</f>
        <v>Město Sázava</v>
      </c>
      <c r="E129" s="44">
        <f>VLOOKUP(B129,'Školská zařízení'!A:J,5)</f>
        <v>71000585</v>
      </c>
      <c r="F129" s="44">
        <f>VLOOKUP(B129,'Školská zařízení'!A:J,6)</f>
        <v>107513358</v>
      </c>
      <c r="G129" s="44">
        <f>VLOOKUP(B129,'Školská zařízení'!A:J,7)</f>
        <v>600046427</v>
      </c>
      <c r="H129" s="10" t="s">
        <v>399</v>
      </c>
      <c r="I129" s="62" t="str">
        <f>VLOOKUP(B129,'Školská zařízení'!A:J,8)</f>
        <v>Středočeský</v>
      </c>
      <c r="J129" s="62" t="str">
        <f>VLOOKUP(B129,'Školská zařízení'!A:J,9)</f>
        <v>Benešov</v>
      </c>
      <c r="K129" s="62" t="str">
        <f>VLOOKUP(B129,'Školská zařízení'!A:J,10)</f>
        <v>Sázava</v>
      </c>
      <c r="L129" s="10" t="s">
        <v>810</v>
      </c>
      <c r="M129" s="93">
        <v>5500000</v>
      </c>
      <c r="N129" s="94">
        <f t="shared" si="3"/>
        <v>3849999.9999999995</v>
      </c>
      <c r="O129" s="190">
        <v>2021</v>
      </c>
      <c r="P129" s="191">
        <v>2025</v>
      </c>
      <c r="Q129" s="164"/>
      <c r="R129" s="164"/>
      <c r="S129" s="166"/>
      <c r="T129" s="167"/>
    </row>
    <row r="130" spans="1:20" ht="32" x14ac:dyDescent="0.2">
      <c r="A130" s="61">
        <v>127</v>
      </c>
      <c r="B130" s="112" t="s">
        <v>183</v>
      </c>
      <c r="C130" s="62" t="str">
        <f>VLOOKUP(B130,'Školská zařízení'!A:J,2)</f>
        <v>Základní škola a mateřská škola Sázava</v>
      </c>
      <c r="D130" s="62" t="str">
        <f>VLOOKUP(B130,'Školská zařízení'!A:J,4)</f>
        <v>Město Sázava</v>
      </c>
      <c r="E130" s="44">
        <f>VLOOKUP(B130,'Školská zařízení'!A:J,5)</f>
        <v>71000585</v>
      </c>
      <c r="F130" s="44">
        <f>VLOOKUP(B130,'Školská zařízení'!A:J,6)</f>
        <v>107513358</v>
      </c>
      <c r="G130" s="44">
        <f>VLOOKUP(B130,'Školská zařízení'!A:J,7)</f>
        <v>600046427</v>
      </c>
      <c r="H130" s="10" t="s">
        <v>400</v>
      </c>
      <c r="I130" s="62" t="str">
        <f>VLOOKUP(B130,'Školská zařízení'!A:J,8)</f>
        <v>Středočeský</v>
      </c>
      <c r="J130" s="62" t="str">
        <f>VLOOKUP(B130,'Školská zařízení'!A:J,9)</f>
        <v>Benešov</v>
      </c>
      <c r="K130" s="62" t="str">
        <f>VLOOKUP(B130,'Školská zařízení'!A:J,10)</f>
        <v>Sázava</v>
      </c>
      <c r="L130" s="10" t="s">
        <v>401</v>
      </c>
      <c r="M130" s="93">
        <v>400000</v>
      </c>
      <c r="N130" s="94">
        <f t="shared" si="3"/>
        <v>280000</v>
      </c>
      <c r="O130" s="190">
        <v>2021</v>
      </c>
      <c r="P130" s="191">
        <v>2025</v>
      </c>
      <c r="Q130" s="164"/>
      <c r="R130" s="164"/>
      <c r="S130" s="166"/>
      <c r="T130" s="167"/>
    </row>
    <row r="131" spans="1:20" ht="48" x14ac:dyDescent="0.2">
      <c r="A131" s="44">
        <v>128</v>
      </c>
      <c r="B131" s="112" t="s">
        <v>183</v>
      </c>
      <c r="C131" s="62" t="str">
        <f>VLOOKUP(B131,'Školská zařízení'!A:J,2)</f>
        <v>Základní škola a mateřská škola Sázava</v>
      </c>
      <c r="D131" s="62" t="str">
        <f>VLOOKUP(B131,'Školská zařízení'!A:J,4)</f>
        <v>Město Sázava</v>
      </c>
      <c r="E131" s="44">
        <f>VLOOKUP(B131,'Školská zařízení'!A:J,5)</f>
        <v>71000585</v>
      </c>
      <c r="F131" s="44">
        <f>VLOOKUP(B131,'Školská zařízení'!A:J,6)</f>
        <v>107513358</v>
      </c>
      <c r="G131" s="44">
        <f>VLOOKUP(B131,'Školská zařízení'!A:J,7)</f>
        <v>600046427</v>
      </c>
      <c r="H131" s="10" t="s">
        <v>876</v>
      </c>
      <c r="I131" s="62" t="str">
        <f>VLOOKUP(B131,'Školská zařízení'!A:J,8)</f>
        <v>Středočeský</v>
      </c>
      <c r="J131" s="62" t="str">
        <f>VLOOKUP(B131,'Školská zařízení'!A:J,9)</f>
        <v>Benešov</v>
      </c>
      <c r="K131" s="62" t="str">
        <f>VLOOKUP(B131,'Školská zařízení'!A:J,10)</f>
        <v>Sázava</v>
      </c>
      <c r="L131" s="10" t="s">
        <v>877</v>
      </c>
      <c r="M131" s="214">
        <v>10000000</v>
      </c>
      <c r="N131" s="215">
        <f t="shared" si="3"/>
        <v>7000000</v>
      </c>
      <c r="O131" s="190">
        <v>2023</v>
      </c>
      <c r="P131" s="191">
        <v>2025</v>
      </c>
      <c r="Q131" s="164"/>
      <c r="R131" s="164"/>
      <c r="S131" s="166"/>
      <c r="T131" s="167"/>
    </row>
    <row r="132" spans="1:20" s="234" customFormat="1" ht="48" x14ac:dyDescent="0.2">
      <c r="A132" s="61">
        <v>129</v>
      </c>
      <c r="B132" s="226" t="s">
        <v>183</v>
      </c>
      <c r="C132" s="227" t="str">
        <f>VLOOKUP(B132,'Školská zařízení'!A:J,2)</f>
        <v>Základní škola a mateřská škola Sázava</v>
      </c>
      <c r="D132" s="227" t="str">
        <f>VLOOKUP(B132,'Školská zařízení'!A:J,4)</f>
        <v>Město Sázava</v>
      </c>
      <c r="E132" s="225">
        <f>VLOOKUP(B132,'Školská zařízení'!A:J,5)</f>
        <v>71000585</v>
      </c>
      <c r="F132" s="225">
        <f>VLOOKUP(B132,'Školská zařízení'!A:J,6)</f>
        <v>107513358</v>
      </c>
      <c r="G132" s="225">
        <f>VLOOKUP(B132,'Školská zařízení'!A:J,7)</f>
        <v>600046427</v>
      </c>
      <c r="H132" s="228" t="s">
        <v>1103</v>
      </c>
      <c r="I132" s="227" t="str">
        <f>VLOOKUP(B132,'Školská zařízení'!A:J,8)</f>
        <v>Středočeský</v>
      </c>
      <c r="J132" s="227" t="str">
        <f>VLOOKUP(B132,'Školská zařízení'!A:J,9)</f>
        <v>Benešov</v>
      </c>
      <c r="K132" s="227" t="str">
        <f>VLOOKUP(B132,'Školská zařízení'!A:J,10)</f>
        <v>Sázava</v>
      </c>
      <c r="L132" s="229" t="s">
        <v>1104</v>
      </c>
      <c r="M132" s="230">
        <v>45000000</v>
      </c>
      <c r="N132" s="231">
        <f t="shared" si="3"/>
        <v>31499999.999999996</v>
      </c>
      <c r="O132" s="228">
        <v>2025</v>
      </c>
      <c r="P132" s="232">
        <v>2025</v>
      </c>
      <c r="Q132" s="232"/>
      <c r="R132" s="232"/>
      <c r="S132" s="225" t="s">
        <v>1106</v>
      </c>
      <c r="T132" s="233"/>
    </row>
    <row r="133" spans="1:20" s="234" customFormat="1" ht="16" x14ac:dyDescent="0.2">
      <c r="A133" s="44">
        <v>130</v>
      </c>
      <c r="B133" s="226" t="s">
        <v>183</v>
      </c>
      <c r="C133" s="227" t="str">
        <f>VLOOKUP(B133,'Školská zařízení'!A:J,2)</f>
        <v>Základní škola a mateřská škola Sázava</v>
      </c>
      <c r="D133" s="227" t="str">
        <f>VLOOKUP(B133,'Školská zařízení'!A:J,4)</f>
        <v>Město Sázava</v>
      </c>
      <c r="E133" s="225">
        <f>VLOOKUP(B133,'Školská zařízení'!A:J,5)</f>
        <v>71000585</v>
      </c>
      <c r="F133" s="225">
        <f>VLOOKUP(B133,'Školská zařízení'!A:J,6)</f>
        <v>107513358</v>
      </c>
      <c r="G133" s="225">
        <f>VLOOKUP(B133,'Školská zařízení'!A:J,7)</f>
        <v>600046427</v>
      </c>
      <c r="H133" s="228" t="s">
        <v>1103</v>
      </c>
      <c r="I133" s="227" t="str">
        <f>VLOOKUP(B133,'Školská zařízení'!A:J,8)</f>
        <v>Středočeský</v>
      </c>
      <c r="J133" s="227" t="str">
        <f>VLOOKUP(B133,'Školská zařízení'!A:J,9)</f>
        <v>Benešov</v>
      </c>
      <c r="K133" s="227" t="str">
        <f>VLOOKUP(B133,'Školská zařízení'!A:J,10)</f>
        <v>Sázava</v>
      </c>
      <c r="L133" s="235" t="s">
        <v>1105</v>
      </c>
      <c r="M133" s="230">
        <v>5000000</v>
      </c>
      <c r="N133" s="231">
        <f t="shared" si="3"/>
        <v>3500000</v>
      </c>
      <c r="O133" s="228">
        <v>2025</v>
      </c>
      <c r="P133" s="232">
        <v>2025</v>
      </c>
      <c r="Q133" s="232"/>
      <c r="R133" s="232"/>
      <c r="S133" s="225" t="s">
        <v>1106</v>
      </c>
      <c r="T133" s="233"/>
    </row>
    <row r="134" spans="1:20" ht="96" x14ac:dyDescent="0.2">
      <c r="A134" s="61">
        <v>131</v>
      </c>
      <c r="B134" s="112" t="s">
        <v>239</v>
      </c>
      <c r="C134" s="62" t="str">
        <f>VLOOKUP(B134,'Školská zařízení'!A:J,2)</f>
        <v>Základní škola a Mateřská škola Teplýšovice, okres Benešov</v>
      </c>
      <c r="D134" s="62" t="str">
        <f>VLOOKUP(B134,'Školská zařízení'!A:J,4)</f>
        <v>Obec Teplýšovice</v>
      </c>
      <c r="E134" s="44">
        <f>VLOOKUP(B134,'Školská zařízení'!A:J,5)</f>
        <v>70992118</v>
      </c>
      <c r="F134" s="44">
        <f>VLOOKUP(B134,'Školská zařízení'!A:J,6)</f>
        <v>107510359</v>
      </c>
      <c r="G134" s="44">
        <f>VLOOKUP(B134,'Školská zařízení'!A:J,7)</f>
        <v>600041921</v>
      </c>
      <c r="H134" s="10" t="s">
        <v>402</v>
      </c>
      <c r="I134" s="62" t="str">
        <f>VLOOKUP(B134,'Školská zařízení'!A:J,8)</f>
        <v>Středočeský</v>
      </c>
      <c r="J134" s="62" t="str">
        <f>VLOOKUP(B134,'Školská zařízení'!A:J,9)</f>
        <v>Benešov</v>
      </c>
      <c r="K134" s="62" t="str">
        <f>VLOOKUP(B134,'Školská zařízení'!A:J,10)</f>
        <v>Teplýšovice</v>
      </c>
      <c r="L134" s="10" t="s">
        <v>403</v>
      </c>
      <c r="M134" s="93">
        <v>10000000</v>
      </c>
      <c r="N134" s="94">
        <f t="shared" si="3"/>
        <v>7000000</v>
      </c>
      <c r="O134" s="190">
        <v>2023</v>
      </c>
      <c r="P134" s="191">
        <v>2027</v>
      </c>
      <c r="Q134" s="164"/>
      <c r="R134" s="164"/>
      <c r="S134" s="166"/>
      <c r="T134" s="167"/>
    </row>
    <row r="135" spans="1:20" ht="80" x14ac:dyDescent="0.2">
      <c r="A135" s="44">
        <v>132</v>
      </c>
      <c r="B135" s="112" t="s">
        <v>239</v>
      </c>
      <c r="C135" s="62" t="str">
        <f>VLOOKUP(B135,'Školská zařízení'!A:J,2)</f>
        <v>Základní škola a Mateřská škola Teplýšovice, okres Benešov</v>
      </c>
      <c r="D135" s="62" t="str">
        <f>VLOOKUP(B135,'Školská zařízení'!A:J,4)</f>
        <v>Obec Teplýšovice</v>
      </c>
      <c r="E135" s="44">
        <f>VLOOKUP(B135,'Školská zařízení'!A:J,5)</f>
        <v>70992118</v>
      </c>
      <c r="F135" s="44">
        <f>VLOOKUP(B135,'Školská zařízení'!A:J,6)</f>
        <v>107510359</v>
      </c>
      <c r="G135" s="44">
        <f>VLOOKUP(B135,'Školská zařízení'!A:J,7)</f>
        <v>600041921</v>
      </c>
      <c r="H135" s="10" t="s">
        <v>811</v>
      </c>
      <c r="I135" s="62" t="str">
        <f>VLOOKUP(B135,'Školská zařízení'!A:J,8)</f>
        <v>Středočeský</v>
      </c>
      <c r="J135" s="62" t="str">
        <f>VLOOKUP(B135,'Školská zařízení'!A:J,9)</f>
        <v>Benešov</v>
      </c>
      <c r="K135" s="62" t="str">
        <f>VLOOKUP(B135,'Školská zařízení'!A:J,10)</f>
        <v>Teplýšovice</v>
      </c>
      <c r="L135" s="10" t="s">
        <v>812</v>
      </c>
      <c r="M135" s="93">
        <v>20000000</v>
      </c>
      <c r="N135" s="94">
        <f t="shared" si="3"/>
        <v>14000000</v>
      </c>
      <c r="O135" s="190">
        <v>2023</v>
      </c>
      <c r="P135" s="191">
        <v>2027</v>
      </c>
      <c r="Q135" s="164" t="s">
        <v>272</v>
      </c>
      <c r="R135" s="164"/>
      <c r="S135" s="166"/>
      <c r="T135" s="167"/>
    </row>
    <row r="136" spans="1:20" ht="48" x14ac:dyDescent="0.2">
      <c r="A136" s="61">
        <v>133</v>
      </c>
      <c r="B136" s="112" t="s">
        <v>186</v>
      </c>
      <c r="C136" s="62" t="str">
        <f>VLOOKUP(B136,'Školská zařízení'!A:J,2)</f>
        <v>Mateřská škola Týnec nad Sázavou, příspěvková organizace</v>
      </c>
      <c r="D136" s="62" t="str">
        <f>VLOOKUP(B136,'Školská zařízení'!A:J,4)</f>
        <v>Město Týnec nad Sázavou</v>
      </c>
      <c r="E136" s="44">
        <f>VLOOKUP(B136,'Školská zařízení'!A:J,5)</f>
        <v>71004696</v>
      </c>
      <c r="F136" s="44">
        <f>VLOOKUP(B136,'Školská zařízení'!A:J,6)</f>
        <v>107510529</v>
      </c>
      <c r="G136" s="44">
        <f>VLOOKUP(B136,'Školská zařízení'!A:J,7)</f>
        <v>600041760</v>
      </c>
      <c r="H136" s="10" t="s">
        <v>409</v>
      </c>
      <c r="I136" s="62" t="str">
        <f>VLOOKUP(B136,'Školská zařízení'!A:J,8)</f>
        <v>Středočeský</v>
      </c>
      <c r="J136" s="62" t="str">
        <f>VLOOKUP(B136,'Školská zařízení'!A:J,9)</f>
        <v>Benešov</v>
      </c>
      <c r="K136" s="62" t="str">
        <f>VLOOKUP(B136,'Školská zařízení'!A:J,10)</f>
        <v>Týnec nad Sázavou</v>
      </c>
      <c r="L136" s="10" t="s">
        <v>410</v>
      </c>
      <c r="M136" s="93">
        <v>1000000</v>
      </c>
      <c r="N136" s="94">
        <f t="shared" si="3"/>
        <v>700000</v>
      </c>
      <c r="O136" s="216">
        <v>2024</v>
      </c>
      <c r="P136" s="213">
        <v>2027</v>
      </c>
      <c r="Q136" s="164"/>
      <c r="R136" s="164"/>
      <c r="S136" s="166"/>
      <c r="T136" s="167"/>
    </row>
    <row r="137" spans="1:20" ht="32" x14ac:dyDescent="0.2">
      <c r="A137" s="44">
        <v>134</v>
      </c>
      <c r="B137" s="112" t="s">
        <v>186</v>
      </c>
      <c r="C137" s="62" t="str">
        <f>VLOOKUP(B137,'Školská zařízení'!A:J,2)</f>
        <v>Mateřská škola Týnec nad Sázavou, příspěvková organizace</v>
      </c>
      <c r="D137" s="62" t="str">
        <f>VLOOKUP(B137,'Školská zařízení'!A:J,4)</f>
        <v>Město Týnec nad Sázavou</v>
      </c>
      <c r="E137" s="44">
        <f>VLOOKUP(B137,'Školská zařízení'!A:J,5)</f>
        <v>71004696</v>
      </c>
      <c r="F137" s="44">
        <f>VLOOKUP(B137,'Školská zařízení'!A:J,6)</f>
        <v>107510529</v>
      </c>
      <c r="G137" s="44">
        <f>VLOOKUP(B137,'Školská zařízení'!A:J,7)</f>
        <v>600041760</v>
      </c>
      <c r="H137" s="10" t="s">
        <v>411</v>
      </c>
      <c r="I137" s="62" t="str">
        <f>VLOOKUP(B137,'Školská zařízení'!A:J,8)</f>
        <v>Středočeský</v>
      </c>
      <c r="J137" s="62" t="str">
        <f>VLOOKUP(B137,'Školská zařízení'!A:J,9)</f>
        <v>Benešov</v>
      </c>
      <c r="K137" s="62" t="str">
        <f>VLOOKUP(B137,'Školská zařízení'!A:J,10)</f>
        <v>Týnec nad Sázavou</v>
      </c>
      <c r="L137" s="10" t="s">
        <v>1084</v>
      </c>
      <c r="M137" s="93">
        <v>5000000</v>
      </c>
      <c r="N137" s="94">
        <f t="shared" si="3"/>
        <v>3500000</v>
      </c>
      <c r="O137" s="216">
        <v>2024</v>
      </c>
      <c r="P137" s="213">
        <v>2027</v>
      </c>
      <c r="Q137" s="164"/>
      <c r="R137" s="164"/>
      <c r="S137" s="166"/>
      <c r="T137" s="167"/>
    </row>
    <row r="138" spans="1:20" ht="32" x14ac:dyDescent="0.2">
      <c r="A138" s="61">
        <v>135</v>
      </c>
      <c r="B138" s="112" t="s">
        <v>186</v>
      </c>
      <c r="C138" s="62" t="str">
        <f>VLOOKUP(B138,'Školská zařízení'!A:J,2)</f>
        <v>Mateřská škola Týnec nad Sázavou, příspěvková organizace</v>
      </c>
      <c r="D138" s="62" t="str">
        <f>VLOOKUP(B138,'Školská zařízení'!A:J,4)</f>
        <v>Město Týnec nad Sázavou</v>
      </c>
      <c r="E138" s="44">
        <f>VLOOKUP(B138,'Školská zařízení'!A:J,5)</f>
        <v>71004696</v>
      </c>
      <c r="F138" s="44">
        <f>VLOOKUP(B138,'Školská zařízení'!A:J,6)</f>
        <v>107510529</v>
      </c>
      <c r="G138" s="44">
        <f>VLOOKUP(B138,'Školská zařízení'!A:J,7)</f>
        <v>600041760</v>
      </c>
      <c r="H138" s="10" t="s">
        <v>399</v>
      </c>
      <c r="I138" s="62" t="str">
        <f>VLOOKUP(B138,'Školská zařízení'!A:J,8)</f>
        <v>Středočeský</v>
      </c>
      <c r="J138" s="62" t="str">
        <f>VLOOKUP(B138,'Školská zařízení'!A:J,9)</f>
        <v>Benešov</v>
      </c>
      <c r="K138" s="62" t="str">
        <f>VLOOKUP(B138,'Školská zařízení'!A:J,10)</f>
        <v>Týnec nad Sázavou</v>
      </c>
      <c r="L138" s="10" t="s">
        <v>428</v>
      </c>
      <c r="M138" s="93">
        <v>1500000</v>
      </c>
      <c r="N138" s="94">
        <f t="shared" si="3"/>
        <v>1050000</v>
      </c>
      <c r="O138" s="216">
        <v>2024</v>
      </c>
      <c r="P138" s="213">
        <v>2027</v>
      </c>
      <c r="Q138" s="164"/>
      <c r="R138" s="164"/>
      <c r="S138" s="166"/>
      <c r="T138" s="167"/>
    </row>
    <row r="139" spans="1:20" ht="80" x14ac:dyDescent="0.2">
      <c r="A139" s="44">
        <v>136</v>
      </c>
      <c r="B139" s="112" t="s">
        <v>186</v>
      </c>
      <c r="C139" s="62" t="str">
        <f>VLOOKUP(B139,'Školská zařízení'!A:J,2)</f>
        <v>Mateřská škola Týnec nad Sázavou, příspěvková organizace</v>
      </c>
      <c r="D139" s="62" t="str">
        <f>VLOOKUP(B139,'Školská zařízení'!A:J,4)</f>
        <v>Město Týnec nad Sázavou</v>
      </c>
      <c r="E139" s="44">
        <f>VLOOKUP(B139,'Školská zařízení'!A:J,5)</f>
        <v>71004696</v>
      </c>
      <c r="F139" s="44">
        <f>VLOOKUP(B139,'Školská zařízení'!A:J,6)</f>
        <v>107510529</v>
      </c>
      <c r="G139" s="44">
        <f>VLOOKUP(B139,'Školská zařízení'!A:J,7)</f>
        <v>600041760</v>
      </c>
      <c r="H139" s="10" t="s">
        <v>412</v>
      </c>
      <c r="I139" s="62" t="str">
        <f>VLOOKUP(B139,'Školská zařízení'!A:J,8)</f>
        <v>Středočeský</v>
      </c>
      <c r="J139" s="62" t="str">
        <f>VLOOKUP(B139,'Školská zařízení'!A:J,9)</f>
        <v>Benešov</v>
      </c>
      <c r="K139" s="62" t="str">
        <f>VLOOKUP(B139,'Školská zařízení'!A:J,10)</f>
        <v>Týnec nad Sázavou</v>
      </c>
      <c r="L139" s="10" t="s">
        <v>429</v>
      </c>
      <c r="M139" s="93">
        <v>2500000</v>
      </c>
      <c r="N139" s="94">
        <f t="shared" si="3"/>
        <v>1750000</v>
      </c>
      <c r="O139" s="216">
        <v>2024</v>
      </c>
      <c r="P139" s="213">
        <v>2027</v>
      </c>
      <c r="Q139" s="164"/>
      <c r="R139" s="164"/>
      <c r="S139" s="166"/>
      <c r="T139" s="167"/>
    </row>
    <row r="140" spans="1:20" ht="32" x14ac:dyDescent="0.2">
      <c r="A140" s="61">
        <v>137</v>
      </c>
      <c r="B140" s="112" t="s">
        <v>186</v>
      </c>
      <c r="C140" s="62" t="str">
        <f>VLOOKUP(B140,'Školská zařízení'!A:J,2)</f>
        <v>Mateřská škola Týnec nad Sázavou, příspěvková organizace</v>
      </c>
      <c r="D140" s="62" t="str">
        <f>VLOOKUP(B140,'Školská zařízení'!A:J,4)</f>
        <v>Město Týnec nad Sázavou</v>
      </c>
      <c r="E140" s="44">
        <f>VLOOKUP(B140,'Školská zařízení'!A:J,5)</f>
        <v>71004696</v>
      </c>
      <c r="F140" s="44">
        <f>VLOOKUP(B140,'Školská zařízení'!A:J,6)</f>
        <v>107510529</v>
      </c>
      <c r="G140" s="44">
        <f>VLOOKUP(B140,'Školská zařízení'!A:J,7)</f>
        <v>600041760</v>
      </c>
      <c r="H140" s="10" t="s">
        <v>413</v>
      </c>
      <c r="I140" s="62" t="str">
        <f>VLOOKUP(B140,'Školská zařízení'!A:J,8)</f>
        <v>Středočeský</v>
      </c>
      <c r="J140" s="62" t="str">
        <f>VLOOKUP(B140,'Školská zařízení'!A:J,9)</f>
        <v>Benešov</v>
      </c>
      <c r="K140" s="62" t="str">
        <f>VLOOKUP(B140,'Školská zařízení'!A:J,10)</f>
        <v>Týnec nad Sázavou</v>
      </c>
      <c r="L140" s="10" t="s">
        <v>430</v>
      </c>
      <c r="M140" s="93">
        <v>250000</v>
      </c>
      <c r="N140" s="94">
        <f t="shared" si="3"/>
        <v>175000</v>
      </c>
      <c r="O140" s="216">
        <v>2024</v>
      </c>
      <c r="P140" s="213">
        <v>2027</v>
      </c>
      <c r="Q140" s="164"/>
      <c r="R140" s="164"/>
      <c r="S140" s="166"/>
      <c r="T140" s="167"/>
    </row>
    <row r="141" spans="1:20" ht="64" x14ac:dyDescent="0.2">
      <c r="A141" s="44">
        <v>138</v>
      </c>
      <c r="B141" s="112" t="s">
        <v>186</v>
      </c>
      <c r="C141" s="62" t="str">
        <f>VLOOKUP(B141,'Školská zařízení'!A:J,2)</f>
        <v>Mateřská škola Týnec nad Sázavou, příspěvková organizace</v>
      </c>
      <c r="D141" s="62" t="str">
        <f>VLOOKUP(B141,'Školská zařízení'!A:J,4)</f>
        <v>Město Týnec nad Sázavou</v>
      </c>
      <c r="E141" s="44">
        <f>VLOOKUP(B141,'Školská zařízení'!A:J,5)</f>
        <v>71004696</v>
      </c>
      <c r="F141" s="44">
        <f>VLOOKUP(B141,'Školská zařízení'!A:J,6)</f>
        <v>107510529</v>
      </c>
      <c r="G141" s="44">
        <f>VLOOKUP(B141,'Školská zařízení'!A:J,7)</f>
        <v>600041760</v>
      </c>
      <c r="H141" s="10" t="s">
        <v>414</v>
      </c>
      <c r="I141" s="62" t="str">
        <f>VLOOKUP(B141,'Školská zařízení'!A:J,8)</f>
        <v>Středočeský</v>
      </c>
      <c r="J141" s="62" t="str">
        <f>VLOOKUP(B141,'Školská zařízení'!A:J,9)</f>
        <v>Benešov</v>
      </c>
      <c r="K141" s="62" t="str">
        <f>VLOOKUP(B141,'Školská zařízení'!A:J,10)</f>
        <v>Týnec nad Sázavou</v>
      </c>
      <c r="L141" s="10" t="s">
        <v>415</v>
      </c>
      <c r="M141" s="93">
        <v>2000000</v>
      </c>
      <c r="N141" s="94">
        <f t="shared" si="3"/>
        <v>1400000</v>
      </c>
      <c r="O141" s="216">
        <v>2024</v>
      </c>
      <c r="P141" s="213">
        <v>2027</v>
      </c>
      <c r="Q141" s="164"/>
      <c r="R141" s="164"/>
      <c r="S141" s="166"/>
      <c r="T141" s="167"/>
    </row>
    <row r="142" spans="1:20" ht="16" x14ac:dyDescent="0.2">
      <c r="A142" s="61">
        <v>139</v>
      </c>
      <c r="B142" s="112" t="s">
        <v>186</v>
      </c>
      <c r="C142" s="62" t="str">
        <f>VLOOKUP(B142,'Školská zařízení'!A:J,2)</f>
        <v>Mateřská škola Týnec nad Sázavou, příspěvková organizace</v>
      </c>
      <c r="D142" s="62" t="str">
        <f>VLOOKUP(B142,'Školská zařízení'!A:J,4)</f>
        <v>Město Týnec nad Sázavou</v>
      </c>
      <c r="E142" s="44">
        <f>VLOOKUP(B142,'Školská zařízení'!A:J,5)</f>
        <v>71004696</v>
      </c>
      <c r="F142" s="44">
        <f>VLOOKUP(B142,'Školská zařízení'!A:J,6)</f>
        <v>107510529</v>
      </c>
      <c r="G142" s="44">
        <f>VLOOKUP(B142,'Školská zařízení'!A:J,7)</f>
        <v>600041760</v>
      </c>
      <c r="H142" s="10" t="s">
        <v>414</v>
      </c>
      <c r="I142" s="62" t="str">
        <f>VLOOKUP(B142,'Školská zařízení'!A:J,8)</f>
        <v>Středočeský</v>
      </c>
      <c r="J142" s="62" t="str">
        <f>VLOOKUP(B142,'Školská zařízení'!A:J,9)</f>
        <v>Benešov</v>
      </c>
      <c r="K142" s="62" t="str">
        <f>VLOOKUP(B142,'Školská zařízení'!A:J,10)</f>
        <v>Týnec nad Sázavou</v>
      </c>
      <c r="L142" s="10" t="s">
        <v>416</v>
      </c>
      <c r="M142" s="93">
        <v>1000000</v>
      </c>
      <c r="N142" s="94">
        <f t="shared" si="3"/>
        <v>700000</v>
      </c>
      <c r="O142" s="216">
        <v>2024</v>
      </c>
      <c r="P142" s="213">
        <v>2027</v>
      </c>
      <c r="Q142" s="164"/>
      <c r="R142" s="164"/>
      <c r="S142" s="166"/>
      <c r="T142" s="167"/>
    </row>
    <row r="143" spans="1:20" ht="64" x14ac:dyDescent="0.2">
      <c r="A143" s="44">
        <v>140</v>
      </c>
      <c r="B143" s="112" t="s">
        <v>186</v>
      </c>
      <c r="C143" s="62" t="str">
        <f>VLOOKUP(B143,'Školská zařízení'!A:J,2)</f>
        <v>Mateřská škola Týnec nad Sázavou, příspěvková organizace</v>
      </c>
      <c r="D143" s="62" t="str">
        <f>VLOOKUP(B143,'Školská zařízení'!A:J,4)</f>
        <v>Město Týnec nad Sázavou</v>
      </c>
      <c r="E143" s="44">
        <f>VLOOKUP(B143,'Školská zařízení'!A:J,5)</f>
        <v>71004696</v>
      </c>
      <c r="F143" s="44">
        <f>VLOOKUP(B143,'Školská zařízení'!A:J,6)</f>
        <v>107510529</v>
      </c>
      <c r="G143" s="44">
        <f>VLOOKUP(B143,'Školská zařízení'!A:J,7)</f>
        <v>600041760</v>
      </c>
      <c r="H143" s="10" t="s">
        <v>417</v>
      </c>
      <c r="I143" s="62" t="str">
        <f>VLOOKUP(B143,'Školská zařízení'!A:J,8)</f>
        <v>Středočeský</v>
      </c>
      <c r="J143" s="62" t="str">
        <f>VLOOKUP(B143,'Školská zařízení'!A:J,9)</f>
        <v>Benešov</v>
      </c>
      <c r="K143" s="62" t="str">
        <f>VLOOKUP(B143,'Školská zařízení'!A:J,10)</f>
        <v>Týnec nad Sázavou</v>
      </c>
      <c r="L143" s="10" t="s">
        <v>418</v>
      </c>
      <c r="M143" s="93">
        <v>1500000</v>
      </c>
      <c r="N143" s="94">
        <f t="shared" si="3"/>
        <v>1050000</v>
      </c>
      <c r="O143" s="216">
        <v>2024</v>
      </c>
      <c r="P143" s="213">
        <v>2027</v>
      </c>
      <c r="Q143" s="164"/>
      <c r="R143" s="164"/>
      <c r="S143" s="166"/>
      <c r="T143" s="167"/>
    </row>
    <row r="144" spans="1:20" ht="32" x14ac:dyDescent="0.2">
      <c r="A144" s="61">
        <v>141</v>
      </c>
      <c r="B144" s="112" t="s">
        <v>186</v>
      </c>
      <c r="C144" s="62" t="str">
        <f>VLOOKUP(B144,'Školská zařízení'!A:J,2)</f>
        <v>Mateřská škola Týnec nad Sázavou, příspěvková organizace</v>
      </c>
      <c r="D144" s="62" t="str">
        <f>VLOOKUP(B144,'Školská zařízení'!A:J,4)</f>
        <v>Město Týnec nad Sázavou</v>
      </c>
      <c r="E144" s="44">
        <f>VLOOKUP(B144,'Školská zařízení'!A:J,5)</f>
        <v>71004696</v>
      </c>
      <c r="F144" s="44">
        <f>VLOOKUP(B144,'Školská zařízení'!A:J,6)</f>
        <v>107510529</v>
      </c>
      <c r="G144" s="44">
        <f>VLOOKUP(B144,'Školská zařízení'!A:J,7)</f>
        <v>600041760</v>
      </c>
      <c r="H144" s="10" t="s">
        <v>419</v>
      </c>
      <c r="I144" s="62" t="str">
        <f>VLOOKUP(B144,'Školská zařízení'!A:J,8)</f>
        <v>Středočeský</v>
      </c>
      <c r="J144" s="62" t="str">
        <f>VLOOKUP(B144,'Školská zařízení'!A:J,9)</f>
        <v>Benešov</v>
      </c>
      <c r="K144" s="62" t="str">
        <f>VLOOKUP(B144,'Školská zařízení'!A:J,10)</f>
        <v>Týnec nad Sázavou</v>
      </c>
      <c r="L144" s="10" t="s">
        <v>420</v>
      </c>
      <c r="M144" s="93">
        <v>2000000</v>
      </c>
      <c r="N144" s="94">
        <f t="shared" si="3"/>
        <v>1400000</v>
      </c>
      <c r="O144" s="216">
        <v>2024</v>
      </c>
      <c r="P144" s="213">
        <v>2027</v>
      </c>
      <c r="Q144" s="164"/>
      <c r="R144" s="164"/>
      <c r="S144" s="166"/>
      <c r="T144" s="167"/>
    </row>
    <row r="145" spans="1:26" ht="48" x14ac:dyDescent="0.2">
      <c r="A145" s="44">
        <v>142</v>
      </c>
      <c r="B145" s="112" t="s">
        <v>186</v>
      </c>
      <c r="C145" s="62" t="str">
        <f>VLOOKUP(B145,'Školská zařízení'!A:J,2)</f>
        <v>Mateřská škola Týnec nad Sázavou, příspěvková organizace</v>
      </c>
      <c r="D145" s="62" t="str">
        <f>VLOOKUP(B145,'Školská zařízení'!A:J,4)</f>
        <v>Město Týnec nad Sázavou</v>
      </c>
      <c r="E145" s="44">
        <f>VLOOKUP(B145,'Školská zařízení'!A:J,5)</f>
        <v>71004696</v>
      </c>
      <c r="F145" s="44">
        <f>VLOOKUP(B145,'Školská zařízení'!A:J,6)</f>
        <v>107510529</v>
      </c>
      <c r="G145" s="44">
        <f>VLOOKUP(B145,'Školská zařízení'!A:J,7)</f>
        <v>600041760</v>
      </c>
      <c r="H145" s="10" t="s">
        <v>421</v>
      </c>
      <c r="I145" s="62" t="str">
        <f>VLOOKUP(B145,'Školská zařízení'!A:J,8)</f>
        <v>Středočeský</v>
      </c>
      <c r="J145" s="62" t="str">
        <f>VLOOKUP(B145,'Školská zařízení'!A:J,9)</f>
        <v>Benešov</v>
      </c>
      <c r="K145" s="62" t="str">
        <f>VLOOKUP(B145,'Školská zařízení'!A:J,10)</f>
        <v>Týnec nad Sázavou</v>
      </c>
      <c r="L145" s="10" t="s">
        <v>422</v>
      </c>
      <c r="M145" s="93">
        <v>1500000</v>
      </c>
      <c r="N145" s="94">
        <f t="shared" si="3"/>
        <v>1050000</v>
      </c>
      <c r="O145" s="216">
        <v>2024</v>
      </c>
      <c r="P145" s="213">
        <v>2027</v>
      </c>
      <c r="Q145" s="164"/>
      <c r="R145" s="164"/>
      <c r="S145" s="166"/>
      <c r="T145" s="167"/>
    </row>
    <row r="146" spans="1:26" ht="48" x14ac:dyDescent="0.2">
      <c r="A146" s="61">
        <v>143</v>
      </c>
      <c r="B146" s="112" t="s">
        <v>186</v>
      </c>
      <c r="C146" s="62" t="str">
        <f>VLOOKUP(B146,'Školská zařízení'!A:J,2)</f>
        <v>Mateřská škola Týnec nad Sázavou, příspěvková organizace</v>
      </c>
      <c r="D146" s="62" t="str">
        <f>VLOOKUP(B146,'Školská zařízení'!A:J,4)</f>
        <v>Město Týnec nad Sázavou</v>
      </c>
      <c r="E146" s="44">
        <f>VLOOKUP(B146,'Školská zařízení'!A:J,5)</f>
        <v>71004696</v>
      </c>
      <c r="F146" s="44">
        <f>VLOOKUP(B146,'Školská zařízení'!A:J,6)</f>
        <v>107510529</v>
      </c>
      <c r="G146" s="44">
        <f>VLOOKUP(B146,'Školská zařízení'!A:J,7)</f>
        <v>600041760</v>
      </c>
      <c r="H146" s="10" t="s">
        <v>423</v>
      </c>
      <c r="I146" s="62" t="str">
        <f>VLOOKUP(B146,'Školská zařízení'!A:J,8)</f>
        <v>Středočeský</v>
      </c>
      <c r="J146" s="62" t="str">
        <f>VLOOKUP(B146,'Školská zařízení'!A:J,9)</f>
        <v>Benešov</v>
      </c>
      <c r="K146" s="62" t="str">
        <f>VLOOKUP(B146,'Školská zařízení'!A:J,10)</f>
        <v>Týnec nad Sázavou</v>
      </c>
      <c r="L146" s="10" t="s">
        <v>424</v>
      </c>
      <c r="M146" s="93">
        <v>500000</v>
      </c>
      <c r="N146" s="94">
        <f t="shared" si="3"/>
        <v>350000</v>
      </c>
      <c r="O146" s="216">
        <v>2024</v>
      </c>
      <c r="P146" s="213">
        <v>2027</v>
      </c>
      <c r="Q146" s="164"/>
      <c r="R146" s="164"/>
      <c r="S146" s="166"/>
      <c r="T146" s="167"/>
    </row>
    <row r="147" spans="1:26" ht="16" x14ac:dyDescent="0.2">
      <c r="A147" s="44">
        <v>144</v>
      </c>
      <c r="B147" s="112" t="s">
        <v>186</v>
      </c>
      <c r="C147" s="62" t="str">
        <f>VLOOKUP(B147,'Školská zařízení'!A:J,2)</f>
        <v>Mateřská škola Týnec nad Sázavou, příspěvková organizace</v>
      </c>
      <c r="D147" s="62" t="str">
        <f>VLOOKUP(B147,'Školská zařízení'!A:J,4)</f>
        <v>Město Týnec nad Sázavou</v>
      </c>
      <c r="E147" s="44">
        <f>VLOOKUP(B147,'Školská zařízení'!A:J,5)</f>
        <v>71004696</v>
      </c>
      <c r="F147" s="44">
        <f>VLOOKUP(B147,'Školská zařízení'!A:J,6)</f>
        <v>107510529</v>
      </c>
      <c r="G147" s="44">
        <f>VLOOKUP(B147,'Školská zařízení'!A:J,7)</f>
        <v>600041760</v>
      </c>
      <c r="H147" s="10" t="s">
        <v>425</v>
      </c>
      <c r="I147" s="62" t="str">
        <f>VLOOKUP(B147,'Školská zařízení'!A:J,8)</f>
        <v>Středočeský</v>
      </c>
      <c r="J147" s="62" t="str">
        <f>VLOOKUP(B147,'Školská zařízení'!A:J,9)</f>
        <v>Benešov</v>
      </c>
      <c r="K147" s="62" t="str">
        <f>VLOOKUP(B147,'Školská zařízení'!A:J,10)</f>
        <v>Týnec nad Sázavou</v>
      </c>
      <c r="L147" s="10" t="s">
        <v>1085</v>
      </c>
      <c r="M147" s="93">
        <v>1500000</v>
      </c>
      <c r="N147" s="94">
        <f t="shared" ref="N147:N155" si="4">M147*0.7</f>
        <v>1050000</v>
      </c>
      <c r="O147" s="216">
        <v>2024</v>
      </c>
      <c r="P147" s="213">
        <v>2027</v>
      </c>
      <c r="Q147" s="164"/>
      <c r="R147" s="164"/>
      <c r="S147" s="166"/>
      <c r="T147" s="167"/>
    </row>
    <row r="148" spans="1:26" ht="16" x14ac:dyDescent="0.2">
      <c r="A148" s="61">
        <v>145</v>
      </c>
      <c r="B148" s="112" t="s">
        <v>186</v>
      </c>
      <c r="C148" s="62" t="str">
        <f>VLOOKUP(B148,'Školská zařízení'!A:J,2)</f>
        <v>Mateřská škola Týnec nad Sázavou, příspěvková organizace</v>
      </c>
      <c r="D148" s="62" t="str">
        <f>VLOOKUP(B148,'Školská zařízení'!A:J,4)</f>
        <v>Město Týnec nad Sázavou</v>
      </c>
      <c r="E148" s="44">
        <f>VLOOKUP(B148,'Školská zařízení'!A:J,5)</f>
        <v>71004696</v>
      </c>
      <c r="F148" s="44">
        <f>VLOOKUP(B148,'Školská zařízení'!A:J,6)</f>
        <v>107510529</v>
      </c>
      <c r="G148" s="44">
        <f>VLOOKUP(B148,'Školská zařízení'!A:J,7)</f>
        <v>600041760</v>
      </c>
      <c r="H148" s="10" t="s">
        <v>942</v>
      </c>
      <c r="I148" s="62" t="str">
        <f>VLOOKUP(B148,'Školská zařízení'!A:J,8)</f>
        <v>Středočeský</v>
      </c>
      <c r="J148" s="62" t="str">
        <f>VLOOKUP(B148,'Školská zařízení'!A:J,9)</f>
        <v>Benešov</v>
      </c>
      <c r="K148" s="62" t="str">
        <f>VLOOKUP(B148,'Školská zařízení'!A:J,10)</f>
        <v>Týnec nad Sázavou</v>
      </c>
      <c r="L148" s="10" t="s">
        <v>943</v>
      </c>
      <c r="M148" s="93">
        <v>1000000</v>
      </c>
      <c r="N148" s="94">
        <f t="shared" ref="N148:N149" si="5">M148*0.7</f>
        <v>700000</v>
      </c>
      <c r="O148" s="216">
        <v>2024</v>
      </c>
      <c r="P148" s="213">
        <v>2027</v>
      </c>
      <c r="Q148" s="164"/>
      <c r="R148" s="164"/>
      <c r="S148" s="166"/>
      <c r="T148" s="167"/>
    </row>
    <row r="149" spans="1:26" ht="32" x14ac:dyDescent="0.2">
      <c r="A149" s="44">
        <v>146</v>
      </c>
      <c r="B149" s="112" t="s">
        <v>186</v>
      </c>
      <c r="C149" s="62" t="str">
        <f>VLOOKUP(B149,'Školská zařízení'!A:J,2)</f>
        <v>Mateřská škola Týnec nad Sázavou, příspěvková organizace</v>
      </c>
      <c r="D149" s="62" t="str">
        <f>VLOOKUP(B149,'Školská zařízení'!A:J,4)</f>
        <v>Město Týnec nad Sázavou</v>
      </c>
      <c r="E149" s="44">
        <f>VLOOKUP(B149,'Školská zařízení'!A:J,5)</f>
        <v>71004696</v>
      </c>
      <c r="F149" s="44">
        <f>VLOOKUP(B149,'Školská zařízení'!A:J,6)</f>
        <v>107510529</v>
      </c>
      <c r="G149" s="44">
        <f>VLOOKUP(B149,'Školská zařízení'!A:J,7)</f>
        <v>600041760</v>
      </c>
      <c r="H149" s="10" t="s">
        <v>941</v>
      </c>
      <c r="I149" s="62" t="str">
        <f>VLOOKUP(B149,'Školská zařízení'!A:J,8)</f>
        <v>Středočeský</v>
      </c>
      <c r="J149" s="62" t="str">
        <f>VLOOKUP(B149,'Školská zařízení'!A:J,9)</f>
        <v>Benešov</v>
      </c>
      <c r="K149" s="62" t="str">
        <f>VLOOKUP(B149,'Školská zařízení'!A:J,10)</f>
        <v>Týnec nad Sázavou</v>
      </c>
      <c r="L149" s="10" t="s">
        <v>944</v>
      </c>
      <c r="M149" s="93">
        <v>4500000</v>
      </c>
      <c r="N149" s="94">
        <f t="shared" si="5"/>
        <v>3150000</v>
      </c>
      <c r="O149" s="216">
        <v>2024</v>
      </c>
      <c r="P149" s="213">
        <v>2027</v>
      </c>
      <c r="Q149" s="164" t="s">
        <v>873</v>
      </c>
      <c r="R149" s="164"/>
      <c r="S149" s="166"/>
      <c r="T149" s="167"/>
    </row>
    <row r="150" spans="1:26" s="53" customFormat="1" ht="48" x14ac:dyDescent="0.2">
      <c r="A150" s="61">
        <v>147</v>
      </c>
      <c r="B150" s="112" t="s">
        <v>186</v>
      </c>
      <c r="C150" s="62" t="s">
        <v>120</v>
      </c>
      <c r="D150" s="62" t="s">
        <v>140</v>
      </c>
      <c r="E150" s="44">
        <v>71004696</v>
      </c>
      <c r="F150" s="44">
        <v>107510529</v>
      </c>
      <c r="G150" s="44">
        <v>600041760</v>
      </c>
      <c r="H150" s="62" t="s">
        <v>1014</v>
      </c>
      <c r="I150" s="62" t="s">
        <v>246</v>
      </c>
      <c r="J150" s="62" t="s">
        <v>247</v>
      </c>
      <c r="K150" s="62" t="s">
        <v>252</v>
      </c>
      <c r="L150" s="10" t="s">
        <v>1015</v>
      </c>
      <c r="M150" s="93">
        <v>30000000</v>
      </c>
      <c r="N150" s="218">
        <f>M150*0.7</f>
        <v>21000000</v>
      </c>
      <c r="O150" s="216">
        <v>2024</v>
      </c>
      <c r="P150" s="213">
        <v>2028</v>
      </c>
      <c r="Q150" s="164" t="s">
        <v>873</v>
      </c>
      <c r="R150" s="164"/>
      <c r="S150" s="166"/>
      <c r="T150" s="167"/>
    </row>
    <row r="151" spans="1:26" s="53" customFormat="1" ht="32" x14ac:dyDescent="0.2">
      <c r="A151" s="44">
        <v>148</v>
      </c>
      <c r="B151" s="204" t="s">
        <v>186</v>
      </c>
      <c r="C151" s="187" t="s">
        <v>120</v>
      </c>
      <c r="D151" s="187" t="s">
        <v>140</v>
      </c>
      <c r="E151" s="188">
        <v>71004696</v>
      </c>
      <c r="F151" s="188">
        <v>107510529</v>
      </c>
      <c r="G151" s="188">
        <v>600041760</v>
      </c>
      <c r="H151" s="243" t="s">
        <v>1117</v>
      </c>
      <c r="I151" s="187" t="s">
        <v>246</v>
      </c>
      <c r="J151" s="187" t="s">
        <v>247</v>
      </c>
      <c r="K151" s="187" t="s">
        <v>252</v>
      </c>
      <c r="L151" s="243" t="s">
        <v>1118</v>
      </c>
      <c r="M151" s="214">
        <v>2000000</v>
      </c>
      <c r="N151" s="215">
        <f>M151*0.7</f>
        <v>1400000</v>
      </c>
      <c r="O151" s="216">
        <v>2024</v>
      </c>
      <c r="P151" s="213">
        <v>2027</v>
      </c>
      <c r="Q151" s="164"/>
      <c r="R151" s="164"/>
      <c r="S151" s="166"/>
      <c r="T151" s="167"/>
    </row>
    <row r="152" spans="1:26" s="53" customFormat="1" ht="32" x14ac:dyDescent="0.2">
      <c r="A152" s="61">
        <v>149</v>
      </c>
      <c r="B152" s="204" t="s">
        <v>186</v>
      </c>
      <c r="C152" s="187" t="s">
        <v>120</v>
      </c>
      <c r="D152" s="187" t="s">
        <v>140</v>
      </c>
      <c r="E152" s="188">
        <v>71004696</v>
      </c>
      <c r="F152" s="188">
        <v>107510529</v>
      </c>
      <c r="G152" s="188">
        <v>600041760</v>
      </c>
      <c r="H152" s="187" t="s">
        <v>1119</v>
      </c>
      <c r="I152" s="187" t="s">
        <v>246</v>
      </c>
      <c r="J152" s="187" t="s">
        <v>247</v>
      </c>
      <c r="K152" s="187" t="s">
        <v>252</v>
      </c>
      <c r="L152" s="243" t="s">
        <v>1120</v>
      </c>
      <c r="M152" s="214">
        <v>3000000</v>
      </c>
      <c r="N152" s="215">
        <f>M152*0.7</f>
        <v>2100000</v>
      </c>
      <c r="O152" s="216">
        <v>2024</v>
      </c>
      <c r="P152" s="213">
        <v>2027</v>
      </c>
      <c r="Q152" s="164"/>
      <c r="R152" s="164"/>
      <c r="S152" s="166"/>
      <c r="T152" s="167"/>
    </row>
    <row r="153" spans="1:26" ht="32" x14ac:dyDescent="0.2">
      <c r="A153" s="44">
        <v>150</v>
      </c>
      <c r="B153" s="112"/>
      <c r="C153" s="62" t="s">
        <v>273</v>
      </c>
      <c r="D153" s="62" t="s">
        <v>273</v>
      </c>
      <c r="E153" s="44"/>
      <c r="F153" s="44"/>
      <c r="G153" s="44"/>
      <c r="H153" s="95" t="s">
        <v>949</v>
      </c>
      <c r="I153" s="62" t="s">
        <v>246</v>
      </c>
      <c r="J153" s="62" t="s">
        <v>247</v>
      </c>
      <c r="K153" s="62" t="s">
        <v>275</v>
      </c>
      <c r="L153" s="95" t="s">
        <v>950</v>
      </c>
      <c r="M153" s="94">
        <v>15000000</v>
      </c>
      <c r="N153" s="218">
        <f t="shared" si="4"/>
        <v>10500000</v>
      </c>
      <c r="O153" s="191">
        <v>2024</v>
      </c>
      <c r="P153" s="191">
        <v>2025</v>
      </c>
      <c r="Q153" s="164" t="s">
        <v>272</v>
      </c>
      <c r="R153" s="164"/>
      <c r="S153" s="166"/>
      <c r="T153" s="167"/>
    </row>
    <row r="154" spans="1:26" s="2" customFormat="1" x14ac:dyDescent="0.2">
      <c r="A154" s="61">
        <v>151</v>
      </c>
      <c r="B154" s="112"/>
      <c r="C154" s="62" t="s">
        <v>274</v>
      </c>
      <c r="D154" s="62"/>
      <c r="E154" s="44"/>
      <c r="F154" s="44"/>
      <c r="G154" s="44"/>
      <c r="H154" s="15" t="s">
        <v>270</v>
      </c>
      <c r="I154" s="62" t="s">
        <v>246</v>
      </c>
      <c r="J154" s="62" t="s">
        <v>247</v>
      </c>
      <c r="K154" s="62" t="s">
        <v>276</v>
      </c>
      <c r="L154" s="95"/>
      <c r="M154" s="94">
        <v>15000000</v>
      </c>
      <c r="N154" s="218">
        <f t="shared" si="4"/>
        <v>10500000</v>
      </c>
      <c r="O154" s="191">
        <v>2021</v>
      </c>
      <c r="P154" s="191">
        <v>2025</v>
      </c>
      <c r="Q154" s="164" t="s">
        <v>272</v>
      </c>
      <c r="R154" s="164"/>
      <c r="S154" s="166"/>
      <c r="T154" s="167"/>
      <c r="U154" s="54"/>
      <c r="V154" s="54"/>
      <c r="W154" s="54"/>
      <c r="X154" s="45"/>
      <c r="Y154" s="45"/>
      <c r="Z154" s="54"/>
    </row>
    <row r="155" spans="1:26" s="2" customFormat="1" ht="16" x14ac:dyDescent="0.2">
      <c r="A155" s="44">
        <v>152</v>
      </c>
      <c r="B155" s="112"/>
      <c r="C155" s="62" t="s">
        <v>1019</v>
      </c>
      <c r="D155" s="62" t="s">
        <v>1020</v>
      </c>
      <c r="E155" s="76">
        <v>26563151</v>
      </c>
      <c r="F155" s="76"/>
      <c r="G155" s="76"/>
      <c r="H155" s="15" t="s">
        <v>1069</v>
      </c>
      <c r="I155" s="62" t="s">
        <v>246</v>
      </c>
      <c r="J155" s="62" t="s">
        <v>247</v>
      </c>
      <c r="K155" s="62" t="s">
        <v>263</v>
      </c>
      <c r="L155" s="95" t="s">
        <v>1070</v>
      </c>
      <c r="M155" s="93">
        <v>15000000</v>
      </c>
      <c r="N155" s="218">
        <f t="shared" si="4"/>
        <v>10500000</v>
      </c>
      <c r="O155" s="164">
        <v>2024</v>
      </c>
      <c r="P155" s="164">
        <v>2027</v>
      </c>
      <c r="Q155" s="164" t="s">
        <v>272</v>
      </c>
      <c r="R155" s="164"/>
      <c r="S155" s="164"/>
      <c r="T155" s="165"/>
      <c r="U155" s="54"/>
      <c r="V155" s="54"/>
      <c r="W155" s="54"/>
      <c r="X155" s="45"/>
      <c r="Y155" s="45"/>
      <c r="Z155" s="54"/>
    </row>
    <row r="156" spans="1:26" s="2" customFormat="1" ht="48" x14ac:dyDescent="0.2">
      <c r="A156" s="61">
        <v>153</v>
      </c>
      <c r="B156" s="112"/>
      <c r="C156" s="62" t="s">
        <v>1081</v>
      </c>
      <c r="D156" s="62" t="s">
        <v>1081</v>
      </c>
      <c r="E156" s="76">
        <v>17829593</v>
      </c>
      <c r="F156" s="62"/>
      <c r="G156" s="76"/>
      <c r="H156" s="15" t="s">
        <v>1082</v>
      </c>
      <c r="I156" s="62" t="s">
        <v>246</v>
      </c>
      <c r="J156" s="62" t="s">
        <v>247</v>
      </c>
      <c r="K156" s="62" t="s">
        <v>250</v>
      </c>
      <c r="L156" s="95" t="s">
        <v>1083</v>
      </c>
      <c r="M156" s="93">
        <v>10000000</v>
      </c>
      <c r="N156" s="218">
        <f>M156*0.7</f>
        <v>7000000</v>
      </c>
      <c r="O156" s="165">
        <v>2024</v>
      </c>
      <c r="P156" s="164">
        <v>2027</v>
      </c>
      <c r="Q156" s="164" t="s">
        <v>873</v>
      </c>
      <c r="R156" s="164"/>
      <c r="S156" s="164"/>
      <c r="T156" s="164"/>
      <c r="U156" s="54"/>
      <c r="V156" s="54"/>
      <c r="W156" s="54"/>
      <c r="X156" s="45"/>
      <c r="Y156" s="45"/>
      <c r="Z156" s="54"/>
    </row>
    <row r="157" spans="1:26" s="2" customFormat="1" x14ac:dyDescent="0.2">
      <c r="A157" s="54"/>
      <c r="B157" s="64"/>
      <c r="H157" s="65"/>
      <c r="L157" s="65"/>
      <c r="M157" s="65"/>
      <c r="O157" s="65"/>
      <c r="Q157" s="71"/>
      <c r="R157" s="71"/>
      <c r="T157" s="109"/>
      <c r="Z157" s="63"/>
    </row>
    <row r="158" spans="1:26" ht="16" x14ac:dyDescent="0.2">
      <c r="A158" s="66" t="s">
        <v>1186</v>
      </c>
      <c r="D158" s="67"/>
    </row>
    <row r="159" spans="1:26" ht="16" x14ac:dyDescent="0.2">
      <c r="D159" s="70" t="s">
        <v>736</v>
      </c>
      <c r="E159" s="45"/>
      <c r="F159" s="45"/>
      <c r="G159" s="45"/>
      <c r="I159" s="45"/>
      <c r="J159" s="45"/>
      <c r="K159" s="45"/>
      <c r="M159" s="45"/>
      <c r="N159" s="45"/>
      <c r="O159" s="45"/>
      <c r="P159" s="45"/>
      <c r="Q159" s="45"/>
      <c r="R159" s="45"/>
      <c r="S159" s="45"/>
      <c r="T159" s="80"/>
    </row>
    <row r="160" spans="1:26" x14ac:dyDescent="0.2">
      <c r="C160" s="68" t="s">
        <v>1187</v>
      </c>
    </row>
    <row r="161" spans="1:20" ht="26" customHeight="1" x14ac:dyDescent="0.2">
      <c r="E161" s="45"/>
      <c r="F161" s="45"/>
      <c r="G161" s="45"/>
      <c r="I161" s="45"/>
      <c r="J161" s="45"/>
      <c r="K161" s="45"/>
      <c r="M161" s="45"/>
      <c r="N161" s="45"/>
      <c r="O161" s="45"/>
      <c r="P161" s="45"/>
      <c r="Q161" s="45"/>
      <c r="R161" s="45"/>
      <c r="S161" s="45"/>
      <c r="T161" s="80"/>
    </row>
    <row r="163" spans="1:20" x14ac:dyDescent="0.2">
      <c r="A163" s="131" t="s">
        <v>23</v>
      </c>
      <c r="B163" s="132"/>
      <c r="C163" s="132"/>
      <c r="D163" s="89"/>
      <c r="E163" s="90"/>
      <c r="F163" s="90"/>
      <c r="G163" s="45"/>
      <c r="I163" s="45"/>
      <c r="J163" s="45"/>
      <c r="K163" s="45"/>
      <c r="M163" s="45"/>
      <c r="N163" s="45"/>
      <c r="O163" s="45"/>
      <c r="P163" s="45"/>
      <c r="Q163" s="45"/>
      <c r="R163" s="45"/>
      <c r="S163" s="45"/>
      <c r="T163" s="80"/>
    </row>
    <row r="164" spans="1:20" ht="26" customHeight="1" x14ac:dyDescent="0.2">
      <c r="A164" s="131" t="s">
        <v>982</v>
      </c>
      <c r="B164" s="132"/>
      <c r="C164" s="132"/>
      <c r="D164" s="89"/>
      <c r="E164" s="90"/>
      <c r="F164" s="90"/>
      <c r="G164" s="45"/>
      <c r="I164" s="45"/>
      <c r="J164" s="45"/>
      <c r="K164" s="45"/>
      <c r="M164" s="45"/>
      <c r="N164" s="45"/>
      <c r="O164" s="45"/>
      <c r="P164" s="45"/>
      <c r="Q164" s="45"/>
      <c r="R164" s="45"/>
      <c r="S164" s="45"/>
      <c r="T164" s="80"/>
    </row>
    <row r="165" spans="1:20" x14ac:dyDescent="0.2">
      <c r="A165" s="131" t="s">
        <v>983</v>
      </c>
      <c r="B165" s="132"/>
      <c r="C165" s="132"/>
      <c r="D165" s="89"/>
      <c r="E165" s="90"/>
      <c r="F165" s="90"/>
      <c r="G165" s="45"/>
      <c r="I165" s="45"/>
      <c r="J165" s="45"/>
      <c r="K165" s="45"/>
      <c r="M165" s="45"/>
      <c r="N165" s="45"/>
      <c r="O165" s="45"/>
      <c r="P165" s="45"/>
      <c r="Q165" s="45"/>
      <c r="R165" s="45"/>
      <c r="S165" s="45"/>
      <c r="T165" s="80"/>
    </row>
    <row r="166" spans="1:20" x14ac:dyDescent="0.2">
      <c r="A166" s="131" t="s">
        <v>984</v>
      </c>
      <c r="B166" s="132"/>
      <c r="C166" s="132"/>
      <c r="D166" s="89"/>
      <c r="E166" s="91"/>
      <c r="F166" s="91"/>
    </row>
    <row r="167" spans="1:20" x14ac:dyDescent="0.2">
      <c r="A167" s="131"/>
      <c r="B167" s="132"/>
      <c r="C167" s="132"/>
      <c r="D167" s="89"/>
      <c r="E167" s="90"/>
      <c r="F167" s="90"/>
      <c r="G167" s="45"/>
      <c r="I167" s="45"/>
      <c r="J167" s="45"/>
      <c r="K167" s="45"/>
      <c r="M167" s="45"/>
      <c r="N167" s="45"/>
      <c r="O167" s="45"/>
      <c r="P167" s="45"/>
      <c r="Q167" s="45"/>
      <c r="R167" s="45"/>
      <c r="S167" s="45"/>
      <c r="T167" s="80"/>
    </row>
    <row r="168" spans="1:20" x14ac:dyDescent="0.2">
      <c r="A168" s="131" t="s">
        <v>24</v>
      </c>
      <c r="B168" s="132"/>
      <c r="C168" s="132"/>
      <c r="D168" s="89"/>
      <c r="E168" s="91"/>
      <c r="F168" s="91"/>
    </row>
    <row r="169" spans="1:20" x14ac:dyDescent="0.2">
      <c r="A169" s="131"/>
      <c r="B169" s="132"/>
      <c r="C169" s="132"/>
      <c r="D169" s="89"/>
      <c r="E169" s="90"/>
      <c r="F169" s="90"/>
      <c r="G169" s="45"/>
      <c r="I169" s="45"/>
      <c r="J169" s="45"/>
      <c r="K169" s="45"/>
      <c r="M169" s="45"/>
      <c r="N169" s="45"/>
      <c r="O169" s="45"/>
      <c r="P169" s="45"/>
      <c r="Q169" s="45"/>
      <c r="R169" s="45"/>
      <c r="S169" s="45"/>
      <c r="T169" s="80"/>
    </row>
    <row r="170" spans="1:20" x14ac:dyDescent="0.2">
      <c r="A170" s="132" t="s">
        <v>25</v>
      </c>
      <c r="B170" s="132"/>
      <c r="C170" s="132"/>
      <c r="D170" s="89"/>
      <c r="E170" s="91"/>
      <c r="F170" s="91"/>
    </row>
    <row r="171" spans="1:20" x14ac:dyDescent="0.2">
      <c r="A171" s="131"/>
      <c r="B171" s="132"/>
      <c r="C171" s="132"/>
      <c r="D171" s="89"/>
      <c r="E171" s="90"/>
      <c r="F171" s="90"/>
      <c r="G171" s="45"/>
      <c r="I171" s="45"/>
      <c r="J171" s="45"/>
      <c r="K171" s="45"/>
      <c r="M171" s="45"/>
      <c r="N171" s="45"/>
      <c r="O171" s="45"/>
      <c r="P171" s="45"/>
      <c r="Q171" s="45"/>
      <c r="R171" s="45"/>
      <c r="S171" s="45"/>
      <c r="T171" s="80"/>
    </row>
    <row r="172" spans="1:20" x14ac:dyDescent="0.2">
      <c r="A172" s="132" t="s">
        <v>26</v>
      </c>
      <c r="B172" s="132"/>
      <c r="C172" s="132"/>
    </row>
    <row r="191" spans="1:20" ht="52" customHeight="1" x14ac:dyDescent="0.2">
      <c r="A191" s="45"/>
      <c r="B191" s="45"/>
      <c r="C191" s="45"/>
      <c r="D191" s="45"/>
      <c r="E191" s="45"/>
      <c r="F191" s="45"/>
      <c r="G191" s="45"/>
      <c r="I191" s="45"/>
      <c r="J191" s="45"/>
      <c r="K191" s="45"/>
      <c r="M191" s="45"/>
      <c r="N191" s="45"/>
      <c r="O191" s="45"/>
      <c r="P191" s="45"/>
      <c r="Q191" s="45"/>
      <c r="R191" s="45"/>
      <c r="S191" s="45"/>
      <c r="T191" s="80"/>
    </row>
    <row r="196" spans="1:20" ht="52" customHeight="1" x14ac:dyDescent="0.2">
      <c r="A196" s="45"/>
      <c r="B196" s="45"/>
      <c r="C196" s="45"/>
      <c r="D196" s="45"/>
      <c r="E196" s="45"/>
      <c r="F196" s="45"/>
      <c r="G196" s="45"/>
      <c r="I196" s="45"/>
      <c r="J196" s="45"/>
      <c r="K196" s="45"/>
      <c r="M196" s="45"/>
      <c r="N196" s="45"/>
      <c r="O196" s="45"/>
      <c r="P196" s="45"/>
      <c r="Q196" s="45"/>
      <c r="R196" s="45"/>
      <c r="S196" s="45"/>
      <c r="T196" s="80"/>
    </row>
    <row r="209" spans="1:20" ht="39" customHeight="1" x14ac:dyDescent="0.2">
      <c r="A209" s="45"/>
      <c r="B209" s="45"/>
      <c r="C209" s="45"/>
      <c r="D209" s="45"/>
      <c r="E209" s="45"/>
      <c r="F209" s="45"/>
      <c r="G209" s="45"/>
      <c r="I209" s="45"/>
      <c r="J209" s="45"/>
      <c r="K209" s="45"/>
      <c r="M209" s="45"/>
      <c r="N209" s="45"/>
      <c r="O209" s="45"/>
      <c r="P209" s="45"/>
      <c r="Q209" s="45"/>
      <c r="R209" s="45"/>
      <c r="S209" s="45"/>
      <c r="T209" s="80"/>
    </row>
    <row r="217" spans="1:20" ht="39" customHeight="1" x14ac:dyDescent="0.2">
      <c r="A217" s="45"/>
      <c r="B217" s="45"/>
      <c r="C217" s="45"/>
      <c r="D217" s="45"/>
      <c r="E217" s="45"/>
      <c r="F217" s="45"/>
      <c r="G217" s="45"/>
      <c r="I217" s="45"/>
      <c r="J217" s="45"/>
      <c r="K217" s="45"/>
      <c r="M217" s="45"/>
      <c r="N217" s="45"/>
      <c r="O217" s="45"/>
      <c r="P217" s="45"/>
      <c r="Q217" s="45"/>
      <c r="R217" s="45"/>
      <c r="S217" s="45"/>
      <c r="T217" s="80"/>
    </row>
    <row r="225" spans="1:20" ht="39" customHeight="1" x14ac:dyDescent="0.2">
      <c r="A225" s="45"/>
      <c r="B225" s="45"/>
      <c r="C225" s="45"/>
      <c r="D225" s="45"/>
      <c r="E225" s="45"/>
      <c r="F225" s="45"/>
      <c r="G225" s="45"/>
      <c r="I225" s="45"/>
      <c r="J225" s="45"/>
      <c r="K225" s="45"/>
      <c r="M225" s="45"/>
      <c r="N225" s="45"/>
      <c r="O225" s="45"/>
      <c r="P225" s="45"/>
      <c r="Q225" s="45"/>
      <c r="R225" s="45"/>
      <c r="S225" s="45"/>
      <c r="T225" s="80"/>
    </row>
    <row r="238" spans="1:20" ht="39" customHeight="1" x14ac:dyDescent="0.2">
      <c r="A238" s="45"/>
      <c r="B238" s="45"/>
      <c r="C238" s="45"/>
      <c r="D238" s="45"/>
      <c r="E238" s="45"/>
      <c r="F238" s="45"/>
      <c r="G238" s="45"/>
      <c r="I238" s="45"/>
      <c r="J238" s="45"/>
      <c r="K238" s="45"/>
      <c r="M238" s="45"/>
      <c r="N238" s="45"/>
      <c r="O238" s="45"/>
      <c r="P238" s="45"/>
      <c r="Q238" s="45"/>
      <c r="R238" s="45"/>
      <c r="S238" s="45"/>
      <c r="T238" s="80"/>
    </row>
    <row r="254" spans="1:20" ht="39" customHeight="1" x14ac:dyDescent="0.2">
      <c r="A254" s="45"/>
      <c r="B254" s="45"/>
      <c r="C254" s="45"/>
      <c r="D254" s="45"/>
      <c r="E254" s="45"/>
      <c r="F254" s="45"/>
      <c r="G254" s="45"/>
      <c r="I254" s="45"/>
      <c r="J254" s="45"/>
      <c r="K254" s="45"/>
      <c r="M254" s="45"/>
      <c r="N254" s="45"/>
      <c r="O254" s="45"/>
      <c r="P254" s="45"/>
      <c r="Q254" s="45"/>
      <c r="R254" s="45"/>
      <c r="S254" s="45"/>
      <c r="T254" s="80"/>
    </row>
    <row r="263" spans="1:20" ht="107" customHeight="1" x14ac:dyDescent="0.2">
      <c r="A263" s="45"/>
      <c r="B263" s="45"/>
      <c r="C263" s="45"/>
      <c r="D263" s="45"/>
      <c r="E263" s="45"/>
      <c r="F263" s="45"/>
      <c r="G263" s="45"/>
      <c r="I263" s="45"/>
      <c r="J263" s="45"/>
      <c r="K263" s="45"/>
      <c r="M263" s="45"/>
      <c r="N263" s="45"/>
      <c r="O263" s="45"/>
      <c r="P263" s="45"/>
      <c r="Q263" s="45"/>
      <c r="R263" s="45"/>
      <c r="S263" s="45"/>
      <c r="T263" s="80"/>
    </row>
    <row r="274" spans="1:20" ht="39" customHeight="1" x14ac:dyDescent="0.2">
      <c r="A274" s="45"/>
      <c r="B274" s="45"/>
      <c r="C274" s="45"/>
      <c r="D274" s="45"/>
      <c r="E274" s="45"/>
      <c r="F274" s="45"/>
      <c r="G274" s="45"/>
      <c r="I274" s="45"/>
      <c r="J274" s="45"/>
      <c r="K274" s="45"/>
      <c r="M274" s="45"/>
      <c r="N274" s="45"/>
      <c r="O274" s="45"/>
      <c r="P274" s="45"/>
      <c r="Q274" s="45"/>
      <c r="R274" s="45"/>
      <c r="S274" s="45"/>
      <c r="T274" s="80"/>
    </row>
    <row r="286" spans="1:20" ht="39" customHeight="1" x14ac:dyDescent="0.2">
      <c r="A286" s="45"/>
      <c r="B286" s="45"/>
      <c r="C286" s="45"/>
      <c r="D286" s="45"/>
      <c r="E286" s="45"/>
      <c r="F286" s="45"/>
      <c r="G286" s="45"/>
      <c r="I286" s="45"/>
      <c r="J286" s="45"/>
      <c r="K286" s="45"/>
      <c r="M286" s="45"/>
      <c r="N286" s="45"/>
      <c r="O286" s="45"/>
      <c r="P286" s="45"/>
      <c r="Q286" s="45"/>
      <c r="R286" s="45"/>
      <c r="S286" s="45"/>
      <c r="T286" s="80"/>
    </row>
    <row r="290" spans="1:20" ht="39" customHeight="1" x14ac:dyDescent="0.2">
      <c r="A290" s="45"/>
      <c r="B290" s="45"/>
      <c r="C290" s="45"/>
      <c r="D290" s="45"/>
      <c r="E290" s="45"/>
      <c r="F290" s="45"/>
      <c r="G290" s="45"/>
      <c r="I290" s="45"/>
      <c r="J290" s="45"/>
      <c r="K290" s="45"/>
      <c r="M290" s="45"/>
      <c r="N290" s="45"/>
      <c r="O290" s="45"/>
      <c r="P290" s="45"/>
      <c r="Q290" s="45"/>
      <c r="R290" s="45"/>
      <c r="S290" s="45"/>
      <c r="T290" s="80"/>
    </row>
    <row r="294" spans="1:20" ht="39" customHeight="1" x14ac:dyDescent="0.2">
      <c r="A294" s="45"/>
      <c r="B294" s="45"/>
      <c r="C294" s="45"/>
      <c r="D294" s="45"/>
      <c r="E294" s="45"/>
      <c r="F294" s="45"/>
      <c r="G294" s="45"/>
      <c r="I294" s="45"/>
      <c r="J294" s="45"/>
      <c r="K294" s="45"/>
      <c r="M294" s="45"/>
      <c r="N294" s="45"/>
      <c r="O294" s="45"/>
      <c r="P294" s="45"/>
      <c r="Q294" s="45"/>
      <c r="R294" s="45"/>
      <c r="S294" s="45"/>
      <c r="T294" s="80"/>
    </row>
    <row r="306" spans="1:20" ht="39" customHeight="1" x14ac:dyDescent="0.2">
      <c r="A306" s="45"/>
      <c r="B306" s="45"/>
      <c r="C306" s="45"/>
      <c r="D306" s="45"/>
      <c r="E306" s="45"/>
      <c r="F306" s="45"/>
      <c r="G306" s="45"/>
      <c r="I306" s="45"/>
      <c r="J306" s="45"/>
      <c r="K306" s="45"/>
      <c r="M306" s="45"/>
      <c r="N306" s="45"/>
      <c r="O306" s="45"/>
      <c r="P306" s="45"/>
      <c r="Q306" s="45"/>
      <c r="R306" s="45"/>
      <c r="S306" s="45"/>
      <c r="T306" s="80"/>
    </row>
    <row r="310" spans="1:20" ht="39" customHeight="1" x14ac:dyDescent="0.2">
      <c r="A310" s="45"/>
      <c r="B310" s="45"/>
      <c r="C310" s="45"/>
      <c r="D310" s="45"/>
      <c r="E310" s="45"/>
      <c r="F310" s="45"/>
      <c r="G310" s="45"/>
      <c r="I310" s="45"/>
      <c r="J310" s="45"/>
      <c r="K310" s="45"/>
      <c r="M310" s="45"/>
      <c r="N310" s="45"/>
      <c r="O310" s="45"/>
      <c r="P310" s="45"/>
      <c r="Q310" s="45"/>
      <c r="R310" s="45"/>
      <c r="S310" s="45"/>
      <c r="T310" s="80"/>
    </row>
    <row r="325" spans="1:20" ht="39" customHeight="1" x14ac:dyDescent="0.2">
      <c r="A325" s="45"/>
      <c r="B325" s="45"/>
      <c r="C325" s="45"/>
      <c r="D325" s="45"/>
      <c r="E325" s="45"/>
      <c r="F325" s="45"/>
      <c r="G325" s="45"/>
      <c r="I325" s="45"/>
      <c r="J325" s="45"/>
      <c r="K325" s="45"/>
      <c r="M325" s="45"/>
      <c r="N325" s="45"/>
      <c r="O325" s="45"/>
      <c r="P325" s="45"/>
      <c r="Q325" s="45"/>
      <c r="R325" s="45"/>
      <c r="S325" s="45"/>
      <c r="T325" s="80"/>
    </row>
    <row r="337" spans="1:20" ht="65" customHeight="1" x14ac:dyDescent="0.2">
      <c r="A337" s="45"/>
      <c r="B337" s="45"/>
      <c r="C337" s="45"/>
      <c r="D337" s="45"/>
      <c r="E337" s="45"/>
      <c r="F337" s="45"/>
      <c r="G337" s="45"/>
      <c r="I337" s="45"/>
      <c r="J337" s="45"/>
      <c r="K337" s="45"/>
      <c r="M337" s="45"/>
      <c r="N337" s="45"/>
      <c r="O337" s="45"/>
      <c r="P337" s="45"/>
      <c r="Q337" s="45"/>
      <c r="R337" s="45"/>
      <c r="S337" s="45"/>
      <c r="T337" s="80"/>
    </row>
    <row r="341" spans="1:20" ht="65" customHeight="1" x14ac:dyDescent="0.2">
      <c r="A341" s="45"/>
      <c r="B341" s="45"/>
      <c r="C341" s="45"/>
      <c r="D341" s="45"/>
      <c r="E341" s="45"/>
      <c r="F341" s="45"/>
      <c r="G341" s="45"/>
      <c r="I341" s="45"/>
      <c r="J341" s="45"/>
      <c r="K341" s="45"/>
      <c r="M341" s="45"/>
      <c r="N341" s="45"/>
      <c r="O341" s="45"/>
      <c r="P341" s="45"/>
      <c r="Q341" s="45"/>
      <c r="R341" s="45"/>
      <c r="S341" s="45"/>
      <c r="T341" s="80"/>
    </row>
    <row r="345" spans="1:20" ht="65" customHeight="1" x14ac:dyDescent="0.2">
      <c r="A345" s="45"/>
      <c r="B345" s="45"/>
      <c r="C345" s="45"/>
      <c r="D345" s="45"/>
      <c r="E345" s="45"/>
      <c r="F345" s="45"/>
      <c r="G345" s="45"/>
      <c r="I345" s="45"/>
      <c r="J345" s="45"/>
      <c r="K345" s="45"/>
      <c r="M345" s="45"/>
      <c r="N345" s="45"/>
      <c r="O345" s="45"/>
      <c r="P345" s="45"/>
      <c r="Q345" s="45"/>
      <c r="R345" s="45"/>
      <c r="S345" s="45"/>
      <c r="T345" s="80"/>
    </row>
    <row r="349" spans="1:20" ht="65" customHeight="1" x14ac:dyDescent="0.2">
      <c r="A349" s="45"/>
      <c r="B349" s="45"/>
      <c r="C349" s="45"/>
      <c r="D349" s="45"/>
      <c r="E349" s="45"/>
      <c r="F349" s="45"/>
      <c r="G349" s="45"/>
      <c r="I349" s="45"/>
      <c r="J349" s="45"/>
      <c r="K349" s="45"/>
      <c r="M349" s="45"/>
      <c r="N349" s="45"/>
      <c r="O349" s="45"/>
      <c r="P349" s="45"/>
      <c r="Q349" s="45"/>
      <c r="R349" s="45"/>
      <c r="S349" s="45"/>
      <c r="T349" s="80"/>
    </row>
    <row r="352" spans="1:20" ht="52" customHeight="1" x14ac:dyDescent="0.2">
      <c r="A352" s="45"/>
      <c r="B352" s="45"/>
      <c r="C352" s="45"/>
      <c r="D352" s="45"/>
      <c r="E352" s="45"/>
      <c r="F352" s="45"/>
      <c r="G352" s="45"/>
      <c r="I352" s="45"/>
      <c r="J352" s="45"/>
      <c r="K352" s="45"/>
      <c r="M352" s="45"/>
      <c r="N352" s="45"/>
      <c r="O352" s="45"/>
      <c r="P352" s="45"/>
      <c r="Q352" s="45"/>
      <c r="R352" s="45"/>
      <c r="S352" s="45"/>
      <c r="T352" s="80"/>
    </row>
    <row r="355" spans="1:20" ht="52" customHeight="1" x14ac:dyDescent="0.2">
      <c r="A355" s="45"/>
      <c r="B355" s="45"/>
      <c r="C355" s="45"/>
      <c r="D355" s="45"/>
      <c r="E355" s="45"/>
      <c r="F355" s="45"/>
      <c r="G355" s="45"/>
      <c r="I355" s="45"/>
      <c r="J355" s="45"/>
      <c r="K355" s="45"/>
      <c r="M355" s="45"/>
      <c r="N355" s="45"/>
      <c r="O355" s="45"/>
      <c r="P355" s="45"/>
      <c r="Q355" s="45"/>
      <c r="R355" s="45"/>
      <c r="S355" s="45"/>
      <c r="T355" s="80"/>
    </row>
    <row r="405" spans="1:20" ht="52" customHeight="1" x14ac:dyDescent="0.2">
      <c r="A405" s="45"/>
      <c r="B405" s="45"/>
      <c r="C405" s="45"/>
      <c r="D405" s="45"/>
      <c r="E405" s="45"/>
      <c r="F405" s="45"/>
      <c r="G405" s="45"/>
      <c r="I405" s="45"/>
      <c r="J405" s="45"/>
      <c r="K405" s="45"/>
      <c r="M405" s="45"/>
      <c r="N405" s="45"/>
      <c r="O405" s="45"/>
      <c r="P405" s="45"/>
      <c r="Q405" s="45"/>
      <c r="R405" s="45"/>
      <c r="S405" s="45"/>
      <c r="T405" s="80"/>
    </row>
    <row r="413" spans="1:20" ht="52" customHeight="1" x14ac:dyDescent="0.2">
      <c r="A413" s="45"/>
      <c r="B413" s="45"/>
      <c r="C413" s="45"/>
      <c r="D413" s="45"/>
      <c r="E413" s="45"/>
      <c r="F413" s="45"/>
      <c r="G413" s="45"/>
      <c r="I413" s="45"/>
      <c r="J413" s="45"/>
      <c r="K413" s="45"/>
      <c r="M413" s="45"/>
      <c r="N413" s="45"/>
      <c r="O413" s="45"/>
      <c r="P413" s="45"/>
      <c r="Q413" s="45"/>
      <c r="R413" s="45"/>
      <c r="S413" s="45"/>
      <c r="T413" s="80"/>
    </row>
    <row r="431" spans="1:20" ht="62" customHeight="1" x14ac:dyDescent="0.2">
      <c r="A431" s="45"/>
      <c r="B431" s="45"/>
      <c r="C431" s="45"/>
      <c r="D431" s="45"/>
      <c r="E431" s="45"/>
      <c r="F431" s="45"/>
      <c r="G431" s="45"/>
      <c r="I431" s="45"/>
      <c r="J431" s="45"/>
      <c r="K431" s="45"/>
      <c r="M431" s="45"/>
      <c r="N431" s="45"/>
      <c r="O431" s="45"/>
      <c r="P431" s="45"/>
      <c r="Q431" s="45"/>
      <c r="R431" s="45"/>
      <c r="S431" s="45"/>
      <c r="T431" s="80"/>
    </row>
    <row r="447" spans="1:20" ht="86" customHeight="1" x14ac:dyDescent="0.2">
      <c r="A447" s="45"/>
      <c r="B447" s="45"/>
      <c r="C447" s="45"/>
      <c r="D447" s="45"/>
      <c r="E447" s="45"/>
      <c r="F447" s="45"/>
      <c r="G447" s="45"/>
      <c r="I447" s="45"/>
      <c r="J447" s="45"/>
      <c r="K447" s="45"/>
      <c r="M447" s="45"/>
      <c r="N447" s="45"/>
      <c r="O447" s="45"/>
      <c r="P447" s="45"/>
      <c r="Q447" s="45"/>
      <c r="R447" s="45"/>
      <c r="S447" s="45"/>
      <c r="T447" s="80"/>
    </row>
    <row r="460" spans="1:20" ht="52" customHeight="1" x14ac:dyDescent="0.2">
      <c r="A460" s="45"/>
      <c r="B460" s="45"/>
      <c r="C460" s="45"/>
      <c r="D460" s="45"/>
      <c r="E460" s="45"/>
      <c r="F460" s="45"/>
      <c r="G460" s="45"/>
      <c r="I460" s="45"/>
      <c r="J460" s="45"/>
      <c r="K460" s="45"/>
      <c r="M460" s="45"/>
      <c r="N460" s="45"/>
      <c r="O460" s="45"/>
      <c r="P460" s="45"/>
      <c r="Q460" s="45"/>
      <c r="R460" s="45"/>
      <c r="S460" s="45"/>
      <c r="T460" s="80"/>
    </row>
    <row r="467" spans="1:20" ht="52" customHeight="1" x14ac:dyDescent="0.2">
      <c r="A467" s="45"/>
      <c r="B467" s="45"/>
      <c r="C467" s="45"/>
      <c r="D467" s="45"/>
      <c r="E467" s="45"/>
      <c r="F467" s="45"/>
      <c r="G467" s="45"/>
      <c r="I467" s="45"/>
      <c r="J467" s="45"/>
      <c r="K467" s="45"/>
      <c r="M467" s="45"/>
      <c r="N467" s="45"/>
      <c r="O467" s="45"/>
      <c r="P467" s="45"/>
      <c r="Q467" s="45"/>
      <c r="R467" s="45"/>
      <c r="S467" s="45"/>
      <c r="T467" s="80"/>
    </row>
    <row r="483" spans="1:20" ht="52" customHeight="1" x14ac:dyDescent="0.2">
      <c r="A483" s="45"/>
      <c r="B483" s="45"/>
      <c r="C483" s="45"/>
      <c r="D483" s="45"/>
      <c r="E483" s="45"/>
      <c r="F483" s="45"/>
      <c r="G483" s="45"/>
      <c r="I483" s="45"/>
      <c r="J483" s="45"/>
      <c r="K483" s="45"/>
      <c r="M483" s="45"/>
      <c r="N483" s="45"/>
      <c r="O483" s="45"/>
      <c r="P483" s="45"/>
      <c r="Q483" s="45"/>
      <c r="R483" s="45"/>
      <c r="S483" s="45"/>
      <c r="T483" s="80"/>
    </row>
    <row r="491" spans="1:20" ht="26" customHeight="1" x14ac:dyDescent="0.2">
      <c r="A491" s="45"/>
      <c r="B491" s="45"/>
      <c r="C491" s="45"/>
      <c r="D491" s="45"/>
      <c r="E491" s="45"/>
      <c r="F491" s="45"/>
      <c r="G491" s="45"/>
      <c r="I491" s="45"/>
      <c r="J491" s="45"/>
      <c r="K491" s="45"/>
      <c r="M491" s="45"/>
      <c r="N491" s="45"/>
      <c r="O491" s="45"/>
      <c r="P491" s="45"/>
      <c r="Q491" s="45"/>
      <c r="R491" s="45"/>
      <c r="S491" s="45"/>
      <c r="T491" s="80"/>
    </row>
    <row r="535" spans="1:20" ht="74" customHeight="1" x14ac:dyDescent="0.2">
      <c r="A535" s="45"/>
      <c r="B535" s="45"/>
      <c r="C535" s="45"/>
      <c r="D535" s="45"/>
      <c r="E535" s="45"/>
      <c r="F535" s="45"/>
      <c r="G535" s="45"/>
      <c r="I535" s="45"/>
      <c r="J535" s="45"/>
      <c r="K535" s="45"/>
      <c r="M535" s="45"/>
      <c r="N535" s="45"/>
      <c r="O535" s="45"/>
      <c r="P535" s="45"/>
      <c r="Q535" s="45"/>
      <c r="R535" s="45"/>
      <c r="S535" s="45"/>
      <c r="T535" s="80"/>
    </row>
    <row r="632" spans="1:20" ht="41" customHeight="1" x14ac:dyDescent="0.2">
      <c r="A632" s="45"/>
      <c r="B632" s="45"/>
      <c r="C632" s="45"/>
      <c r="D632" s="45"/>
      <c r="E632" s="45"/>
      <c r="F632" s="45"/>
      <c r="G632" s="45"/>
      <c r="I632" s="45"/>
      <c r="J632" s="45"/>
      <c r="K632" s="45"/>
      <c r="M632" s="45"/>
      <c r="N632" s="45"/>
      <c r="O632" s="45"/>
      <c r="P632" s="45"/>
      <c r="Q632" s="45"/>
      <c r="R632" s="45"/>
      <c r="S632" s="45"/>
      <c r="T632" s="80"/>
    </row>
  </sheetData>
  <autoFilter ref="A3:Z156" xr:uid="{00000000-0001-0000-0100-000000000000}"/>
  <sortState xmlns:xlrd2="http://schemas.microsoft.com/office/spreadsheetml/2017/richdata2" ref="B4:T154">
    <sortCondition ref="B4:B154"/>
  </sortState>
  <mergeCells count="13">
    <mergeCell ref="A1:T1"/>
    <mergeCell ref="A2:A3"/>
    <mergeCell ref="C2:G2"/>
    <mergeCell ref="H2:H3"/>
    <mergeCell ref="M2:N2"/>
    <mergeCell ref="O2:P2"/>
    <mergeCell ref="J2:J3"/>
    <mergeCell ref="I2:I3"/>
    <mergeCell ref="K2:K3"/>
    <mergeCell ref="L2:L3"/>
    <mergeCell ref="Q2:R2"/>
    <mergeCell ref="S2:T2"/>
    <mergeCell ref="B2:B3"/>
  </mergeCells>
  <phoneticPr fontId="14" type="noConversion"/>
  <pageMargins left="0.7" right="0.7" top="0.78740157499999996" bottom="0.78740157499999996" header="0.3" footer="0.3"/>
  <pageSetup paperSize="8" scale="45" fitToHeight="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401CAD4-9F1A-824E-A637-4425FCD3DCA5}">
          <x14:formula1>
            <xm:f>'Školská zařízení'!$A$3:$A$99</xm:f>
          </x14:formula1>
          <xm:sqref>B154 B157</xm:sqref>
        </x14:dataValidation>
        <x14:dataValidation type="list" allowBlank="1" showInputMessage="1" showErrorMessage="1" xr:uid="{A6529A2E-F647-704E-9E75-4D4CE5A66D67}">
          <x14:formula1>
            <xm:f>'Školská zařízení'!$A$3:$A$97</xm:f>
          </x14:formula1>
          <xm:sqref>B4:B153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306"/>
  <sheetViews>
    <sheetView zoomScale="97" zoomScaleNormal="97" workbookViewId="0">
      <pane ySplit="4" topLeftCell="A274" activePane="bottomLeft" state="frozen"/>
      <selection activeCell="G1" sqref="G1"/>
      <selection pane="bottomLeft" activeCell="A275" sqref="A275:C277"/>
    </sheetView>
  </sheetViews>
  <sheetFormatPr baseColWidth="10" defaultColWidth="9.33203125" defaultRowHeight="15" x14ac:dyDescent="0.2"/>
  <cols>
    <col min="1" max="1" width="6.5" style="37" customWidth="1"/>
    <col min="2" max="2" width="19.83203125" style="36" customWidth="1"/>
    <col min="3" max="3" width="62.5" style="36" bestFit="1" customWidth="1"/>
    <col min="4" max="4" width="37.1640625" style="36" bestFit="1" customWidth="1"/>
    <col min="5" max="5" width="10.6640625" style="68" customWidth="1"/>
    <col min="6" max="6" width="10.33203125" style="68" bestFit="1" customWidth="1"/>
    <col min="7" max="7" width="10.83203125" style="68" bestFit="1" customWidth="1"/>
    <col min="8" max="8" width="45" style="45" customWidth="1"/>
    <col min="9" max="10" width="14.33203125" style="36" customWidth="1"/>
    <col min="11" max="11" width="15.33203125" style="36" bestFit="1" customWidth="1"/>
    <col min="12" max="12" width="41" style="80" customWidth="1"/>
    <col min="13" max="13" width="13" style="68" bestFit="1" customWidth="1"/>
    <col min="14" max="14" width="14.83203125" style="68" customWidth="1"/>
    <col min="15" max="15" width="9.5" style="54" customWidth="1"/>
    <col min="16" max="16" width="8.33203125" style="54" bestFit="1" customWidth="1"/>
    <col min="17" max="17" width="8.5" style="45" customWidth="1"/>
    <col min="18" max="20" width="10.5" style="45" customWidth="1"/>
    <col min="21" max="22" width="13.5" style="45" customWidth="1"/>
    <col min="23" max="24" width="14" style="45" customWidth="1"/>
    <col min="25" max="25" width="12.33203125" style="45" customWidth="1"/>
    <col min="26" max="26" width="15" style="80" customWidth="1"/>
    <col min="27" max="27" width="8.83203125" style="45" customWidth="1"/>
    <col min="28" max="28" width="16.33203125" style="54" customWidth="1"/>
    <col min="29" max="16384" width="9.33203125" style="45"/>
  </cols>
  <sheetData>
    <row r="1" spans="1:28" ht="26" customHeight="1" thickBot="1" x14ac:dyDescent="0.25">
      <c r="A1" s="260" t="s">
        <v>735</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2"/>
    </row>
    <row r="2" spans="1:28" ht="31" customHeight="1" x14ac:dyDescent="0.2">
      <c r="A2" s="265" t="s">
        <v>5</v>
      </c>
      <c r="B2" s="291" t="s">
        <v>150</v>
      </c>
      <c r="C2" s="285" t="s">
        <v>6</v>
      </c>
      <c r="D2" s="285"/>
      <c r="E2" s="285"/>
      <c r="F2" s="285"/>
      <c r="G2" s="285"/>
      <c r="H2" s="285" t="s">
        <v>7</v>
      </c>
      <c r="I2" s="288" t="s">
        <v>27</v>
      </c>
      <c r="J2" s="288" t="s">
        <v>50</v>
      </c>
      <c r="K2" s="285" t="s">
        <v>9</v>
      </c>
      <c r="L2" s="285" t="s">
        <v>10</v>
      </c>
      <c r="M2" s="298" t="s">
        <v>753</v>
      </c>
      <c r="N2" s="298"/>
      <c r="O2" s="288" t="s">
        <v>744</v>
      </c>
      <c r="P2" s="288"/>
      <c r="Q2" s="288" t="s">
        <v>745</v>
      </c>
      <c r="R2" s="288"/>
      <c r="S2" s="288"/>
      <c r="T2" s="288"/>
      <c r="U2" s="288"/>
      <c r="V2" s="288"/>
      <c r="W2" s="288"/>
      <c r="X2" s="288"/>
      <c r="Y2" s="288"/>
      <c r="Z2" s="302" t="s">
        <v>11</v>
      </c>
      <c r="AA2" s="302"/>
      <c r="AB2" s="299" t="s">
        <v>465</v>
      </c>
    </row>
    <row r="3" spans="1:28" ht="64" customHeight="1" x14ac:dyDescent="0.2">
      <c r="A3" s="294"/>
      <c r="B3" s="292"/>
      <c r="C3" s="283" t="s">
        <v>12</v>
      </c>
      <c r="D3" s="283" t="s">
        <v>13</v>
      </c>
      <c r="E3" s="283" t="s">
        <v>14</v>
      </c>
      <c r="F3" s="283" t="s">
        <v>15</v>
      </c>
      <c r="G3" s="283" t="s">
        <v>16</v>
      </c>
      <c r="H3" s="283"/>
      <c r="I3" s="296"/>
      <c r="J3" s="296"/>
      <c r="K3" s="283"/>
      <c r="L3" s="283"/>
      <c r="M3" s="286" t="s">
        <v>17</v>
      </c>
      <c r="N3" s="286" t="s">
        <v>18</v>
      </c>
      <c r="O3" s="286" t="s">
        <v>19</v>
      </c>
      <c r="P3" s="286" t="s">
        <v>20</v>
      </c>
      <c r="Q3" s="283" t="s">
        <v>28</v>
      </c>
      <c r="R3" s="283"/>
      <c r="S3" s="283"/>
      <c r="T3" s="283"/>
      <c r="U3" s="289" t="s">
        <v>29</v>
      </c>
      <c r="V3" s="289" t="s">
        <v>733</v>
      </c>
      <c r="W3" s="289" t="s">
        <v>65</v>
      </c>
      <c r="X3" s="289" t="s">
        <v>30</v>
      </c>
      <c r="Y3" s="289" t="s">
        <v>52</v>
      </c>
      <c r="Z3" s="286" t="s">
        <v>21</v>
      </c>
      <c r="AA3" s="286" t="s">
        <v>22</v>
      </c>
      <c r="AB3" s="300"/>
    </row>
    <row r="4" spans="1:28" ht="35" thickBot="1" x14ac:dyDescent="0.25">
      <c r="A4" s="295"/>
      <c r="B4" s="293"/>
      <c r="C4" s="284"/>
      <c r="D4" s="284"/>
      <c r="E4" s="284"/>
      <c r="F4" s="284"/>
      <c r="G4" s="284"/>
      <c r="H4" s="284"/>
      <c r="I4" s="297"/>
      <c r="J4" s="297"/>
      <c r="K4" s="284"/>
      <c r="L4" s="284"/>
      <c r="M4" s="287"/>
      <c r="N4" s="287"/>
      <c r="O4" s="287"/>
      <c r="P4" s="287"/>
      <c r="Q4" s="72" t="s">
        <v>45</v>
      </c>
      <c r="R4" s="72" t="s">
        <v>754</v>
      </c>
      <c r="S4" s="72" t="s">
        <v>755</v>
      </c>
      <c r="T4" s="72" t="s">
        <v>756</v>
      </c>
      <c r="U4" s="290"/>
      <c r="V4" s="290"/>
      <c r="W4" s="290"/>
      <c r="X4" s="290"/>
      <c r="Y4" s="290"/>
      <c r="Z4" s="287"/>
      <c r="AA4" s="287"/>
      <c r="AB4" s="301"/>
    </row>
    <row r="5" spans="1:28" ht="32" x14ac:dyDescent="0.2">
      <c r="A5" s="96">
        <v>1</v>
      </c>
      <c r="B5" s="102" t="s">
        <v>772</v>
      </c>
      <c r="C5" s="60" t="str">
        <f>VLOOKUP(B5,'Školská zařízení'!A:J,2)</f>
        <v>Základní škola Aperto s.r.o.</v>
      </c>
      <c r="D5" s="60" t="str">
        <f>VLOOKUP(B5,'Školská zařízení'!A:J,4)</f>
        <v>Základní škola Aperto s.r.o.</v>
      </c>
      <c r="E5" s="73" t="str">
        <f>VLOOKUP(B5,'Školská zařízení'!A:J,5)</f>
        <v>09219056</v>
      </c>
      <c r="F5" s="73">
        <f>VLOOKUP(B5,'Školská zařízení'!A:J,6)</f>
        <v>181117711</v>
      </c>
      <c r="G5" s="73">
        <f>VLOOKUP(B5,'Školská zařízení'!A:J,7)</f>
        <v>691014442</v>
      </c>
      <c r="H5" s="103" t="s">
        <v>863</v>
      </c>
      <c r="I5" s="60" t="str">
        <f>VLOOKUP(B5,'Školská zařízení'!A:J,8)</f>
        <v>Středočeský</v>
      </c>
      <c r="J5" s="60" t="str">
        <f>VLOOKUP(B5,'Školská zařízení'!A:J,9)</f>
        <v>Benešov</v>
      </c>
      <c r="K5" s="60" t="str">
        <f>VLOOKUP(B5,'Školská zařízení'!A:J,10)</f>
        <v>Benešov</v>
      </c>
      <c r="L5" s="103" t="s">
        <v>872</v>
      </c>
      <c r="M5" s="104">
        <v>100000</v>
      </c>
      <c r="N5" s="105">
        <f t="shared" ref="N5:N72" si="0">M5*0.7</f>
        <v>70000</v>
      </c>
      <c r="O5" s="74">
        <v>2022</v>
      </c>
      <c r="P5" s="61">
        <v>2025</v>
      </c>
      <c r="Q5" s="74"/>
      <c r="R5" s="74"/>
      <c r="S5" s="74"/>
      <c r="T5" s="74"/>
      <c r="U5" s="61"/>
      <c r="V5" s="61"/>
      <c r="W5" s="61"/>
      <c r="X5" s="61"/>
      <c r="Y5" s="61"/>
      <c r="Z5" s="106"/>
      <c r="AA5" s="107"/>
      <c r="AB5" s="108"/>
    </row>
    <row r="6" spans="1:28" ht="16" x14ac:dyDescent="0.2">
      <c r="A6" s="96">
        <v>2</v>
      </c>
      <c r="B6" s="102" t="s">
        <v>772</v>
      </c>
      <c r="C6" s="60" t="str">
        <f>VLOOKUP(B6,'Školská zařízení'!A:J,2)</f>
        <v>Základní škola Aperto s.r.o.</v>
      </c>
      <c r="D6" s="60" t="str">
        <f>VLOOKUP(B6,'Školská zařízení'!A:J,4)</f>
        <v>Základní škola Aperto s.r.o.</v>
      </c>
      <c r="E6" s="73" t="str">
        <f>VLOOKUP(B6,'Školská zařízení'!A:J,5)</f>
        <v>09219056</v>
      </c>
      <c r="F6" s="73">
        <f>VLOOKUP(B6,'Školská zařízení'!A:J,6)</f>
        <v>181117711</v>
      </c>
      <c r="G6" s="73">
        <f>VLOOKUP(B6,'Školská zařízení'!A:J,7)</f>
        <v>691014442</v>
      </c>
      <c r="H6" s="103" t="s">
        <v>335</v>
      </c>
      <c r="I6" s="60" t="str">
        <f>VLOOKUP(B6,'Školská zařízení'!A:J,8)</f>
        <v>Středočeský</v>
      </c>
      <c r="J6" s="60" t="str">
        <f>VLOOKUP(B6,'Školská zařízení'!A:J,9)</f>
        <v>Benešov</v>
      </c>
      <c r="K6" s="60" t="str">
        <f>VLOOKUP(B6,'Školská zařízení'!A:J,10)</f>
        <v>Benešov</v>
      </c>
      <c r="L6" s="103" t="s">
        <v>871</v>
      </c>
      <c r="M6" s="104">
        <v>360000</v>
      </c>
      <c r="N6" s="105">
        <f t="shared" si="0"/>
        <v>251999.99999999997</v>
      </c>
      <c r="O6" s="75">
        <v>2023</v>
      </c>
      <c r="P6" s="44">
        <v>2025</v>
      </c>
      <c r="Q6" s="74"/>
      <c r="R6" s="74"/>
      <c r="S6" s="74"/>
      <c r="T6" s="74"/>
      <c r="U6" s="61"/>
      <c r="V6" s="61"/>
      <c r="W6" s="61"/>
      <c r="X6" s="61"/>
      <c r="Y6" s="61"/>
      <c r="Z6" s="106"/>
      <c r="AA6" s="107"/>
      <c r="AB6" s="108"/>
    </row>
    <row r="7" spans="1:28" ht="16" x14ac:dyDescent="0.2">
      <c r="A7" s="96">
        <v>3</v>
      </c>
      <c r="B7" s="102" t="s">
        <v>772</v>
      </c>
      <c r="C7" s="60" t="str">
        <f>VLOOKUP(B7,'Školská zařízení'!A:J,2)</f>
        <v>Základní škola Aperto s.r.o.</v>
      </c>
      <c r="D7" s="60" t="str">
        <f>VLOOKUP(B7,'Školská zařízení'!A:J,4)</f>
        <v>Základní škola Aperto s.r.o.</v>
      </c>
      <c r="E7" s="73" t="str">
        <f>VLOOKUP(B7,'Školská zařízení'!A:J,5)</f>
        <v>09219056</v>
      </c>
      <c r="F7" s="73">
        <f>VLOOKUP(B7,'Školská zařízení'!A:J,6)</f>
        <v>181117711</v>
      </c>
      <c r="G7" s="73">
        <f>VLOOKUP(B7,'Školská zařízení'!A:J,7)</f>
        <v>691014442</v>
      </c>
      <c r="H7" s="103" t="s">
        <v>864</v>
      </c>
      <c r="I7" s="60" t="str">
        <f>VLOOKUP(B7,'Školská zařízení'!A:J,8)</f>
        <v>Středočeský</v>
      </c>
      <c r="J7" s="60" t="str">
        <f>VLOOKUP(B7,'Školská zařízení'!A:J,9)</f>
        <v>Benešov</v>
      </c>
      <c r="K7" s="60" t="str">
        <f>VLOOKUP(B7,'Školská zařízení'!A:J,10)</f>
        <v>Benešov</v>
      </c>
      <c r="L7" s="103" t="s">
        <v>870</v>
      </c>
      <c r="M7" s="104">
        <v>480000</v>
      </c>
      <c r="N7" s="105">
        <f t="shared" si="0"/>
        <v>336000</v>
      </c>
      <c r="O7" s="75">
        <v>2022</v>
      </c>
      <c r="P7" s="44">
        <v>2025</v>
      </c>
      <c r="Q7" s="74"/>
      <c r="R7" s="74"/>
      <c r="S7" s="74"/>
      <c r="T7" s="74"/>
      <c r="U7" s="61"/>
      <c r="V7" s="61"/>
      <c r="W7" s="61"/>
      <c r="X7" s="61"/>
      <c r="Y7" s="61"/>
      <c r="Z7" s="106"/>
      <c r="AA7" s="107"/>
      <c r="AB7" s="108"/>
    </row>
    <row r="8" spans="1:28" ht="16" x14ac:dyDescent="0.2">
      <c r="A8" s="96">
        <v>4</v>
      </c>
      <c r="B8" s="102" t="s">
        <v>772</v>
      </c>
      <c r="C8" s="60" t="str">
        <f>VLOOKUP(B8,'Školská zařízení'!A:J,2)</f>
        <v>Základní škola Aperto s.r.o.</v>
      </c>
      <c r="D8" s="60" t="str">
        <f>VLOOKUP(B8,'Školská zařízení'!A:J,4)</f>
        <v>Základní škola Aperto s.r.o.</v>
      </c>
      <c r="E8" s="73" t="str">
        <f>VLOOKUP(B8,'Školská zařízení'!A:J,5)</f>
        <v>09219056</v>
      </c>
      <c r="F8" s="73">
        <f>VLOOKUP(B8,'Školská zařízení'!A:J,6)</f>
        <v>181117711</v>
      </c>
      <c r="G8" s="73">
        <f>VLOOKUP(B8,'Školská zařízení'!A:J,7)</f>
        <v>691014442</v>
      </c>
      <c r="H8" s="103" t="s">
        <v>865</v>
      </c>
      <c r="I8" s="60" t="str">
        <f>VLOOKUP(B8,'Školská zařízení'!A:J,8)</f>
        <v>Středočeský</v>
      </c>
      <c r="J8" s="60" t="str">
        <f>VLOOKUP(B8,'Školská zařízení'!A:J,9)</f>
        <v>Benešov</v>
      </c>
      <c r="K8" s="60" t="str">
        <f>VLOOKUP(B8,'Školská zařízení'!A:J,10)</f>
        <v>Benešov</v>
      </c>
      <c r="L8" s="103" t="s">
        <v>869</v>
      </c>
      <c r="M8" s="104">
        <v>50000</v>
      </c>
      <c r="N8" s="105">
        <f t="shared" si="0"/>
        <v>35000</v>
      </c>
      <c r="O8" s="75">
        <v>2022</v>
      </c>
      <c r="P8" s="44">
        <v>2025</v>
      </c>
      <c r="Q8" s="74"/>
      <c r="R8" s="74"/>
      <c r="S8" s="74"/>
      <c r="T8" s="74"/>
      <c r="U8" s="61"/>
      <c r="V8" s="61"/>
      <c r="W8" s="61"/>
      <c r="X8" s="61"/>
      <c r="Y8" s="61"/>
      <c r="Z8" s="106"/>
      <c r="AA8" s="107"/>
      <c r="AB8" s="108"/>
    </row>
    <row r="9" spans="1:28" ht="16" x14ac:dyDescent="0.2">
      <c r="A9" s="96">
        <v>5</v>
      </c>
      <c r="B9" s="102" t="s">
        <v>772</v>
      </c>
      <c r="C9" s="60" t="str">
        <f>VLOOKUP(B9,'Školská zařízení'!A:J,2)</f>
        <v>Základní škola Aperto s.r.o.</v>
      </c>
      <c r="D9" s="60" t="str">
        <f>VLOOKUP(B9,'Školská zařízení'!A:J,4)</f>
        <v>Základní škola Aperto s.r.o.</v>
      </c>
      <c r="E9" s="73" t="str">
        <f>VLOOKUP(B9,'Školská zařízení'!A:J,5)</f>
        <v>09219056</v>
      </c>
      <c r="F9" s="73">
        <f>VLOOKUP(B9,'Školská zařízení'!A:J,6)</f>
        <v>181117711</v>
      </c>
      <c r="G9" s="73">
        <f>VLOOKUP(B9,'Školská zařízení'!A:J,7)</f>
        <v>691014442</v>
      </c>
      <c r="H9" s="103" t="s">
        <v>866</v>
      </c>
      <c r="I9" s="60" t="str">
        <f>VLOOKUP(B9,'Školská zařízení'!A:J,8)</f>
        <v>Středočeský</v>
      </c>
      <c r="J9" s="60" t="str">
        <f>VLOOKUP(B9,'Školská zařízení'!A:J,9)</f>
        <v>Benešov</v>
      </c>
      <c r="K9" s="60" t="str">
        <f>VLOOKUP(B9,'Školská zařízení'!A:J,10)</f>
        <v>Benešov</v>
      </c>
      <c r="L9" s="103" t="s">
        <v>989</v>
      </c>
      <c r="M9" s="104">
        <v>200000</v>
      </c>
      <c r="N9" s="105">
        <f t="shared" si="0"/>
        <v>140000</v>
      </c>
      <c r="O9" s="75">
        <v>2022</v>
      </c>
      <c r="P9" s="44">
        <v>2025</v>
      </c>
      <c r="Q9" s="74"/>
      <c r="R9" s="74"/>
      <c r="S9" s="74"/>
      <c r="T9" s="74"/>
      <c r="U9" s="61"/>
      <c r="V9" s="61"/>
      <c r="W9" s="61"/>
      <c r="X9" s="61"/>
      <c r="Y9" s="61"/>
      <c r="Z9" s="106"/>
      <c r="AA9" s="107"/>
      <c r="AB9" s="108"/>
    </row>
    <row r="10" spans="1:28" ht="48" x14ac:dyDescent="0.2">
      <c r="A10" s="96">
        <v>6</v>
      </c>
      <c r="B10" s="102" t="s">
        <v>772</v>
      </c>
      <c r="C10" s="60" t="str">
        <f>VLOOKUP(B10,'Školská zařízení'!A:J,2)</f>
        <v>Základní škola Aperto s.r.o.</v>
      </c>
      <c r="D10" s="60" t="str">
        <f>VLOOKUP(B10,'Školská zařízení'!A:J,4)</f>
        <v>Základní škola Aperto s.r.o.</v>
      </c>
      <c r="E10" s="73" t="str">
        <f>VLOOKUP(B10,'Školská zařízení'!A:J,5)</f>
        <v>09219056</v>
      </c>
      <c r="F10" s="73">
        <f>VLOOKUP(B10,'Školská zařízení'!A:J,6)</f>
        <v>181117711</v>
      </c>
      <c r="G10" s="73">
        <f>VLOOKUP(B10,'Školská zařízení'!A:J,7)</f>
        <v>691014442</v>
      </c>
      <c r="H10" s="103" t="s">
        <v>867</v>
      </c>
      <c r="I10" s="60" t="str">
        <f>VLOOKUP(B10,'Školská zařízení'!A:J,8)</f>
        <v>Středočeský</v>
      </c>
      <c r="J10" s="60" t="str">
        <f>VLOOKUP(B10,'Školská zařízení'!A:J,9)</f>
        <v>Benešov</v>
      </c>
      <c r="K10" s="60" t="str">
        <f>VLOOKUP(B10,'Školská zařízení'!A:J,10)</f>
        <v>Benešov</v>
      </c>
      <c r="L10" s="103" t="s">
        <v>868</v>
      </c>
      <c r="M10" s="104">
        <v>130000000</v>
      </c>
      <c r="N10" s="105">
        <f t="shared" si="0"/>
        <v>91000000</v>
      </c>
      <c r="O10" s="75">
        <v>2023</v>
      </c>
      <c r="P10" s="44">
        <v>2027</v>
      </c>
      <c r="Q10" s="74" t="s">
        <v>272</v>
      </c>
      <c r="R10" s="74" t="s">
        <v>272</v>
      </c>
      <c r="S10" s="74" t="s">
        <v>272</v>
      </c>
      <c r="T10" s="74" t="s">
        <v>272</v>
      </c>
      <c r="U10" s="61"/>
      <c r="V10" s="74" t="s">
        <v>272</v>
      </c>
      <c r="W10" s="74" t="s">
        <v>272</v>
      </c>
      <c r="X10" s="74" t="s">
        <v>272</v>
      </c>
      <c r="Y10" s="74" t="s">
        <v>272</v>
      </c>
      <c r="Z10" s="106" t="s">
        <v>934</v>
      </c>
      <c r="AA10" s="107" t="s">
        <v>875</v>
      </c>
      <c r="AB10" s="108" t="s">
        <v>272</v>
      </c>
    </row>
    <row r="11" spans="1:28" s="53" customFormat="1" ht="16" x14ac:dyDescent="0.2">
      <c r="A11" s="96">
        <v>7</v>
      </c>
      <c r="B11" s="102" t="s">
        <v>772</v>
      </c>
      <c r="C11" s="60" t="str">
        <f>VLOOKUP(B11,'Školská zařízení'!A:J,2)</f>
        <v>Základní škola Aperto s.r.o.</v>
      </c>
      <c r="D11" s="60" t="str">
        <f>VLOOKUP(B11,'Školská zařízení'!A:J,4)</f>
        <v>Základní škola Aperto s.r.o.</v>
      </c>
      <c r="E11" s="73" t="str">
        <f>VLOOKUP(B11,'Školská zařízení'!A:J,5)</f>
        <v>09219056</v>
      </c>
      <c r="F11" s="73">
        <f>VLOOKUP(B11,'Školská zařízení'!A:J,6)</f>
        <v>181117711</v>
      </c>
      <c r="G11" s="73">
        <f>VLOOKUP(B11,'Školská zařízení'!A:J,7)</f>
        <v>691014442</v>
      </c>
      <c r="H11" s="103" t="s">
        <v>990</v>
      </c>
      <c r="I11" s="60" t="str">
        <f>VLOOKUP(B11,'Školská zařízení'!A:J,8)</f>
        <v>Středočeský</v>
      </c>
      <c r="J11" s="60" t="str">
        <f>VLOOKUP(B11,'Školská zařízení'!A:J,9)</f>
        <v>Benešov</v>
      </c>
      <c r="K11" s="60" t="str">
        <f>VLOOKUP(B11,'Školská zařízení'!A:J,10)</f>
        <v>Benešov</v>
      </c>
      <c r="L11" s="103" t="s">
        <v>991</v>
      </c>
      <c r="M11" s="104">
        <v>600000</v>
      </c>
      <c r="N11" s="147">
        <v>420000</v>
      </c>
      <c r="O11" s="148">
        <v>2025</v>
      </c>
      <c r="P11" s="149">
        <v>2027</v>
      </c>
      <c r="Q11" s="74" t="s">
        <v>873</v>
      </c>
      <c r="R11" s="74" t="s">
        <v>873</v>
      </c>
      <c r="S11" s="74" t="s">
        <v>873</v>
      </c>
      <c r="T11" s="74" t="s">
        <v>873</v>
      </c>
      <c r="U11" s="61"/>
      <c r="V11" s="74"/>
      <c r="W11" s="74"/>
      <c r="X11" s="74"/>
      <c r="Y11" s="74" t="s">
        <v>873</v>
      </c>
      <c r="Z11" s="106"/>
      <c r="AA11" s="107"/>
      <c r="AB11" s="108" t="s">
        <v>873</v>
      </c>
    </row>
    <row r="12" spans="1:28" ht="64" x14ac:dyDescent="0.2">
      <c r="A12" s="96">
        <v>8</v>
      </c>
      <c r="B12" s="102" t="s">
        <v>241</v>
      </c>
      <c r="C12" s="60" t="str">
        <f>VLOOKUP(B12,'Školská zařízení'!A:J,2)</f>
        <v>ARCHA základní škola a mateřská škola při Církvi československé husitské</v>
      </c>
      <c r="D12" s="60" t="str">
        <f>VLOOKUP(B12,'Školská zařízení'!A:J,4)</f>
        <v>Pražská diecéze Církve československé husitské</v>
      </c>
      <c r="E12" s="73">
        <f>VLOOKUP(B12,'Školská zařízení'!A:J,5)</f>
        <v>63822211</v>
      </c>
      <c r="F12" s="73">
        <f>VLOOKUP(B12,'Školská zařízení'!A:J,6)</f>
        <v>110450591</v>
      </c>
      <c r="G12" s="73">
        <f>VLOOKUP(B12,'Školská zařízení'!A:J,7)</f>
        <v>600000346</v>
      </c>
      <c r="H12" s="103" t="s">
        <v>822</v>
      </c>
      <c r="I12" s="60" t="str">
        <f>VLOOKUP(B12,'Školská zařízení'!A:J,8)</f>
        <v>Středočeský</v>
      </c>
      <c r="J12" s="60" t="str">
        <f>VLOOKUP(B12,'Školská zařízení'!A:J,9)</f>
        <v>Benešov</v>
      </c>
      <c r="K12" s="60" t="str">
        <f>VLOOKUP(B12,'Školská zařízení'!A:J,10)</f>
        <v>Petroupim</v>
      </c>
      <c r="L12" s="103" t="s">
        <v>821</v>
      </c>
      <c r="M12" s="104">
        <v>3000000</v>
      </c>
      <c r="N12" s="105">
        <f t="shared" si="0"/>
        <v>2100000</v>
      </c>
      <c r="O12" s="74">
        <v>2021</v>
      </c>
      <c r="P12" s="61">
        <v>2027</v>
      </c>
      <c r="Q12" s="74" t="s">
        <v>272</v>
      </c>
      <c r="R12" s="74" t="s">
        <v>272</v>
      </c>
      <c r="S12" s="74" t="s">
        <v>272</v>
      </c>
      <c r="T12" s="74" t="s">
        <v>272</v>
      </c>
      <c r="U12" s="61"/>
      <c r="V12" s="61"/>
      <c r="W12" s="61"/>
      <c r="X12" s="61"/>
      <c r="Y12" s="61"/>
      <c r="Z12" s="106"/>
      <c r="AA12" s="107"/>
      <c r="AB12" s="100"/>
    </row>
    <row r="13" spans="1:28" ht="32" x14ac:dyDescent="0.2">
      <c r="A13" s="96">
        <v>9</v>
      </c>
      <c r="B13" s="102" t="s">
        <v>241</v>
      </c>
      <c r="C13" s="60" t="str">
        <f>VLOOKUP(B13,'Školská zařízení'!A:J,2)</f>
        <v>ARCHA základní škola a mateřská škola při Církvi československé husitské</v>
      </c>
      <c r="D13" s="60" t="str">
        <f>VLOOKUP(B13,'Školská zařízení'!A:J,4)</f>
        <v>Pražská diecéze Církve československé husitské</v>
      </c>
      <c r="E13" s="73">
        <f>VLOOKUP(B13,'Školská zařízení'!A:J,5)</f>
        <v>63822211</v>
      </c>
      <c r="F13" s="73">
        <f>VLOOKUP(B13,'Školská zařízení'!A:J,6)</f>
        <v>110450591</v>
      </c>
      <c r="G13" s="73">
        <f>VLOOKUP(B13,'Školská zařízení'!A:J,7)</f>
        <v>600000346</v>
      </c>
      <c r="H13" s="103" t="s">
        <v>375</v>
      </c>
      <c r="I13" s="60" t="str">
        <f>VLOOKUP(B13,'Školská zařízení'!A:J,8)</f>
        <v>Středočeský</v>
      </c>
      <c r="J13" s="60" t="str">
        <f>VLOOKUP(B13,'Školská zařízení'!A:J,9)</f>
        <v>Benešov</v>
      </c>
      <c r="K13" s="60" t="str">
        <f>VLOOKUP(B13,'Školská zařízení'!A:J,10)</f>
        <v>Petroupim</v>
      </c>
      <c r="L13" s="103" t="s">
        <v>926</v>
      </c>
      <c r="M13" s="104">
        <v>1000000</v>
      </c>
      <c r="N13" s="105">
        <f t="shared" si="0"/>
        <v>700000</v>
      </c>
      <c r="O13" s="74">
        <v>2023</v>
      </c>
      <c r="P13" s="61">
        <v>2027</v>
      </c>
      <c r="Q13" s="74"/>
      <c r="R13" s="74"/>
      <c r="S13" s="74"/>
      <c r="T13" s="74"/>
      <c r="U13" s="61"/>
      <c r="V13" s="61"/>
      <c r="W13" s="61"/>
      <c r="X13" s="61"/>
      <c r="Y13" s="61"/>
      <c r="Z13" s="106"/>
      <c r="AA13" s="107"/>
      <c r="AB13" s="100"/>
    </row>
    <row r="14" spans="1:28" ht="32" x14ac:dyDescent="0.2">
      <c r="A14" s="96">
        <v>10</v>
      </c>
      <c r="B14" s="102" t="s">
        <v>241</v>
      </c>
      <c r="C14" s="60" t="str">
        <f>VLOOKUP(B14,'Školská zařízení'!A:J,2)</f>
        <v>ARCHA základní škola a mateřská škola při Církvi československé husitské</v>
      </c>
      <c r="D14" s="60" t="str">
        <f>VLOOKUP(B14,'Školská zařízení'!A:J,4)</f>
        <v>Pražská diecéze Církve československé husitské</v>
      </c>
      <c r="E14" s="73">
        <f>VLOOKUP(B14,'Školská zařízení'!A:J,5)</f>
        <v>63822211</v>
      </c>
      <c r="F14" s="73">
        <f>VLOOKUP(B14,'Školská zařízení'!A:J,6)</f>
        <v>110450591</v>
      </c>
      <c r="G14" s="73">
        <f>VLOOKUP(B14,'Školská zařízení'!A:J,7)</f>
        <v>600000346</v>
      </c>
      <c r="H14" s="103" t="s">
        <v>925</v>
      </c>
      <c r="I14" s="60" t="str">
        <f>VLOOKUP(B14,'Školská zařízení'!A:J,8)</f>
        <v>Středočeský</v>
      </c>
      <c r="J14" s="60" t="str">
        <f>VLOOKUP(B14,'Školská zařízení'!A:J,9)</f>
        <v>Benešov</v>
      </c>
      <c r="K14" s="60" t="str">
        <f>VLOOKUP(B14,'Školská zařízení'!A:J,10)</f>
        <v>Petroupim</v>
      </c>
      <c r="L14" s="103" t="s">
        <v>927</v>
      </c>
      <c r="M14" s="104">
        <v>500000</v>
      </c>
      <c r="N14" s="105">
        <f t="shared" si="0"/>
        <v>350000</v>
      </c>
      <c r="O14" s="74">
        <v>2023</v>
      </c>
      <c r="P14" s="61">
        <v>2027</v>
      </c>
      <c r="Q14" s="74"/>
      <c r="R14" s="74"/>
      <c r="S14" s="74"/>
      <c r="T14" s="74"/>
      <c r="U14" s="61"/>
      <c r="V14" s="61"/>
      <c r="W14" s="61"/>
      <c r="X14" s="61"/>
      <c r="Y14" s="61"/>
      <c r="Z14" s="106"/>
      <c r="AA14" s="107"/>
      <c r="AB14" s="100"/>
    </row>
    <row r="15" spans="1:28" s="53" customFormat="1" ht="32" customHeight="1" x14ac:dyDescent="0.2">
      <c r="A15" s="96">
        <v>11</v>
      </c>
      <c r="B15" s="102"/>
      <c r="C15" s="60" t="s">
        <v>1026</v>
      </c>
      <c r="D15" s="62" t="s">
        <v>122</v>
      </c>
      <c r="E15" s="73"/>
      <c r="F15" s="73"/>
      <c r="G15" s="73"/>
      <c r="H15" s="103" t="s">
        <v>1026</v>
      </c>
      <c r="I15" s="62" t="s">
        <v>246</v>
      </c>
      <c r="J15" s="62" t="s">
        <v>247</v>
      </c>
      <c r="K15" s="62" t="s">
        <v>247</v>
      </c>
      <c r="L15" s="103" t="s">
        <v>1027</v>
      </c>
      <c r="M15" s="104">
        <v>500000000</v>
      </c>
      <c r="N15" s="105">
        <f t="shared" si="0"/>
        <v>350000000</v>
      </c>
      <c r="O15" s="74">
        <v>2023</v>
      </c>
      <c r="P15" s="61">
        <v>2029</v>
      </c>
      <c r="Q15" s="74" t="s">
        <v>873</v>
      </c>
      <c r="R15" s="74" t="s">
        <v>873</v>
      </c>
      <c r="S15" s="74" t="s">
        <v>873</v>
      </c>
      <c r="T15" s="74" t="s">
        <v>873</v>
      </c>
      <c r="U15" s="61"/>
      <c r="V15" s="61" t="s">
        <v>873</v>
      </c>
      <c r="W15" s="61" t="s">
        <v>873</v>
      </c>
      <c r="X15" s="61" t="s">
        <v>873</v>
      </c>
      <c r="Y15" s="61" t="s">
        <v>873</v>
      </c>
      <c r="Z15" s="106" t="s">
        <v>1028</v>
      </c>
      <c r="AA15" s="107"/>
      <c r="AB15" s="100" t="s">
        <v>873</v>
      </c>
    </row>
    <row r="16" spans="1:28" ht="16" x14ac:dyDescent="0.2">
      <c r="A16" s="96">
        <v>12</v>
      </c>
      <c r="B16" s="99" t="s">
        <v>767</v>
      </c>
      <c r="C16" s="62" t="str">
        <f>VLOOKUP(B16,'Školská zařízení'!A:J,2)</f>
        <v>Školní jídelna Benešov, Dukelská 1818</v>
      </c>
      <c r="D16" s="62" t="str">
        <f>VLOOKUP(B16,'Školská zařízení'!A:J,4)</f>
        <v>Město Benešov</v>
      </c>
      <c r="E16" s="76">
        <f>VLOOKUP(B16,'Školská zařízení'!A:J,5)</f>
        <v>49828851</v>
      </c>
      <c r="F16" s="76">
        <f>VLOOKUP(B16,'Školská zařízení'!A:J,6)</f>
        <v>102662380</v>
      </c>
      <c r="G16" s="76">
        <f>VLOOKUP(B16,'Školská zařízení'!A:J,7)</f>
        <v>600042308</v>
      </c>
      <c r="H16" s="10" t="s">
        <v>551</v>
      </c>
      <c r="I16" s="62" t="str">
        <f>VLOOKUP(B16,'Školská zařízení'!A:J,8)</f>
        <v>Středočeský</v>
      </c>
      <c r="J16" s="62" t="str">
        <f>VLOOKUP(B16,'Školská zařízení'!A:J,9)</f>
        <v>Benešov</v>
      </c>
      <c r="K16" s="62" t="str">
        <f>VLOOKUP(B16,'Školská zařízení'!A:J,10)</f>
        <v>Benešov</v>
      </c>
      <c r="L16" s="10" t="s">
        <v>1036</v>
      </c>
      <c r="M16" s="93">
        <v>2000000</v>
      </c>
      <c r="N16" s="94">
        <f t="shared" si="0"/>
        <v>1400000</v>
      </c>
      <c r="O16" s="75">
        <v>2021</v>
      </c>
      <c r="P16" s="44">
        <v>2025</v>
      </c>
      <c r="Q16" s="44"/>
      <c r="R16" s="44"/>
      <c r="S16" s="44"/>
      <c r="T16" s="44"/>
      <c r="U16" s="44"/>
      <c r="V16" s="44"/>
      <c r="W16" s="44"/>
      <c r="X16" s="44"/>
      <c r="Y16" s="44"/>
      <c r="Z16" s="95"/>
      <c r="AA16" s="15"/>
      <c r="AB16" s="101"/>
    </row>
    <row r="17" spans="1:28" ht="16" x14ac:dyDescent="0.2">
      <c r="A17" s="96">
        <v>13</v>
      </c>
      <c r="B17" s="99" t="s">
        <v>731</v>
      </c>
      <c r="C17" s="62" t="str">
        <f>VLOOKUP(B17,'Školská zařízení'!A:J,2)</f>
        <v>Školní jídelna Benešov, Jiráskova 888</v>
      </c>
      <c r="D17" s="62" t="str">
        <f>VLOOKUP(B17,'Školská zařízení'!A:J,4)</f>
        <v>Město Benešov</v>
      </c>
      <c r="E17" s="76">
        <f>VLOOKUP(B17,'Školská zařízení'!A:J,5)</f>
        <v>49828894</v>
      </c>
      <c r="F17" s="76">
        <f>VLOOKUP(B17,'Školská zařízení'!A:J,6)</f>
        <v>102662398</v>
      </c>
      <c r="G17" s="76">
        <f>VLOOKUP(B17,'Školská zařízení'!A:J,7)</f>
        <v>600042316</v>
      </c>
      <c r="H17" s="10" t="s">
        <v>734</v>
      </c>
      <c r="I17" s="62" t="str">
        <f>VLOOKUP(B17,'Školská zařízení'!A:J,8)</f>
        <v>Středočeský</v>
      </c>
      <c r="J17" s="62" t="str">
        <f>VLOOKUP(B17,'Školská zařízení'!A:J,9)</f>
        <v>Benešov</v>
      </c>
      <c r="K17" s="62" t="str">
        <f>VLOOKUP(B17,'Školská zařízení'!A:J,10)</f>
        <v>Benešov</v>
      </c>
      <c r="L17" s="10" t="s">
        <v>873</v>
      </c>
      <c r="M17" s="93">
        <v>5000000</v>
      </c>
      <c r="N17" s="94">
        <f t="shared" si="0"/>
        <v>3500000</v>
      </c>
      <c r="O17" s="75">
        <v>2021</v>
      </c>
      <c r="P17" s="44">
        <v>2025</v>
      </c>
      <c r="Q17" s="44"/>
      <c r="R17" s="44"/>
      <c r="S17" s="44"/>
      <c r="T17" s="44"/>
      <c r="U17" s="44"/>
      <c r="V17" s="44"/>
      <c r="W17" s="44"/>
      <c r="X17" s="44"/>
      <c r="Y17" s="44"/>
      <c r="Z17" s="95"/>
      <c r="AA17" s="15"/>
      <c r="AB17" s="101"/>
    </row>
    <row r="18" spans="1:28" ht="32" x14ac:dyDescent="0.2">
      <c r="A18" s="96">
        <v>14</v>
      </c>
      <c r="B18" s="99" t="s">
        <v>165</v>
      </c>
      <c r="C18" s="62" t="str">
        <f>VLOOKUP(B18,'Školská zařízení'!A:J,2)</f>
        <v>Školní jídelna Benešov, Na Karlově 372</v>
      </c>
      <c r="D18" s="62" t="str">
        <f>VLOOKUP(B18,'Školská zařízení'!A:J,4)</f>
        <v>Město Benešov</v>
      </c>
      <c r="E18" s="76">
        <f>VLOOKUP(B18,'Školská zařízení'!A:J,5)</f>
        <v>61660094</v>
      </c>
      <c r="F18" s="76">
        <f>VLOOKUP(B18,'Školská zařízení'!A:J,6)</f>
        <v>108002021</v>
      </c>
      <c r="G18" s="76">
        <f>VLOOKUP(B18,'Školská zařízení'!A:J,7)</f>
        <v>600042359</v>
      </c>
      <c r="H18" s="10" t="s">
        <v>559</v>
      </c>
      <c r="I18" s="62" t="str">
        <f>VLOOKUP(B18,'Školská zařízení'!A:J,8)</f>
        <v>Středočeský</v>
      </c>
      <c r="J18" s="62" t="str">
        <f>VLOOKUP(B18,'Školská zařízení'!A:J,9)</f>
        <v>Benešov</v>
      </c>
      <c r="K18" s="62" t="str">
        <f>VLOOKUP(B18,'Školská zařízení'!A:J,10)</f>
        <v>Benešov</v>
      </c>
      <c r="L18" s="10" t="s">
        <v>560</v>
      </c>
      <c r="M18" s="93">
        <v>1000000</v>
      </c>
      <c r="N18" s="94">
        <f t="shared" si="0"/>
        <v>700000</v>
      </c>
      <c r="O18" s="75">
        <v>2021</v>
      </c>
      <c r="P18" s="44">
        <v>2022</v>
      </c>
      <c r="Q18" s="44"/>
      <c r="R18" s="44"/>
      <c r="S18" s="44"/>
      <c r="T18" s="44"/>
      <c r="U18" s="44"/>
      <c r="V18" s="44"/>
      <c r="W18" s="44"/>
      <c r="X18" s="44"/>
      <c r="Y18" s="44"/>
      <c r="Z18" s="95"/>
      <c r="AA18" s="15"/>
      <c r="AB18" s="101"/>
    </row>
    <row r="19" spans="1:28" ht="16" x14ac:dyDescent="0.2">
      <c r="A19" s="96">
        <v>15</v>
      </c>
      <c r="B19" s="99" t="s">
        <v>164</v>
      </c>
      <c r="C19" s="62" t="str">
        <f>VLOOKUP(B19,'Školská zařízení'!A:J,2)</f>
        <v>Základní škola a Praktická škola Benešov, Hodějovského 1654</v>
      </c>
      <c r="D19" s="62" t="str">
        <f>VLOOKUP(B19,'Školská zařízení'!A:J,4)</f>
        <v>Město Benešov</v>
      </c>
      <c r="E19" s="76">
        <f>VLOOKUP(B19,'Školská zařízení'!A:J,5)</f>
        <v>75033046</v>
      </c>
      <c r="F19" s="76">
        <f>VLOOKUP(B19,'Školská zařízení'!A:J,6)</f>
        <v>181105063</v>
      </c>
      <c r="G19" s="76">
        <f>VLOOKUP(B19,'Školská zařízení'!A:J,7)</f>
        <v>600042260</v>
      </c>
      <c r="H19" s="10" t="s">
        <v>483</v>
      </c>
      <c r="I19" s="62" t="str">
        <f>VLOOKUP(B19,'Školská zařízení'!A:J,8)</f>
        <v>Středočeský</v>
      </c>
      <c r="J19" s="62" t="str">
        <f>VLOOKUP(B19,'Školská zařízení'!A:J,9)</f>
        <v>Benešov</v>
      </c>
      <c r="K19" s="62" t="str">
        <f>VLOOKUP(B19,'Školská zařízení'!A:J,10)</f>
        <v>Benešov</v>
      </c>
      <c r="L19" s="10" t="s">
        <v>484</v>
      </c>
      <c r="M19" s="93">
        <v>150000</v>
      </c>
      <c r="N19" s="94">
        <f t="shared" si="0"/>
        <v>105000</v>
      </c>
      <c r="O19" s="75">
        <v>2021</v>
      </c>
      <c r="P19" s="44">
        <v>2025</v>
      </c>
      <c r="Q19" s="44"/>
      <c r="R19" s="44"/>
      <c r="S19" s="44"/>
      <c r="T19" s="44"/>
      <c r="U19" s="44"/>
      <c r="V19" s="44"/>
      <c r="W19" s="44"/>
      <c r="X19" s="44"/>
      <c r="Y19" s="44" t="s">
        <v>272</v>
      </c>
      <c r="Z19" s="95"/>
      <c r="AA19" s="15"/>
      <c r="AB19" s="101" t="s">
        <v>873</v>
      </c>
    </row>
    <row r="20" spans="1:28" ht="32" x14ac:dyDescent="0.2">
      <c r="A20" s="96">
        <v>16</v>
      </c>
      <c r="B20" s="99" t="s">
        <v>161</v>
      </c>
      <c r="C20" s="62" t="str">
        <f>VLOOKUP(B20,'Školská zařízení'!A:J,2)</f>
        <v xml:space="preserve">Základní škola Benešov, Dukelská 1818 </v>
      </c>
      <c r="D20" s="62" t="str">
        <f>VLOOKUP(B20,'Školská zařízení'!A:J,4)</f>
        <v>Město Benešov</v>
      </c>
      <c r="E20" s="76">
        <f>VLOOKUP(B20,'Školská zařízení'!A:J,5)</f>
        <v>75033071</v>
      </c>
      <c r="F20" s="76">
        <f>VLOOKUP(B20,'Školská zařízení'!A:J,6)</f>
        <v>102002185</v>
      </c>
      <c r="G20" s="76">
        <f>VLOOKUP(B20,'Školská zařízení'!A:J,7)</f>
        <v>600041956</v>
      </c>
      <c r="H20" s="10" t="s">
        <v>496</v>
      </c>
      <c r="I20" s="62" t="str">
        <f>VLOOKUP(B20,'Školská zařízení'!A:J,8)</f>
        <v>Středočeský</v>
      </c>
      <c r="J20" s="62" t="str">
        <f>VLOOKUP(B20,'Školská zařízení'!A:J,9)</f>
        <v>Benešov</v>
      </c>
      <c r="K20" s="62" t="str">
        <f>VLOOKUP(B20,'Školská zařízení'!A:J,10)</f>
        <v>Benešov</v>
      </c>
      <c r="L20" s="10" t="s">
        <v>497</v>
      </c>
      <c r="M20" s="93">
        <v>1000000</v>
      </c>
      <c r="N20" s="94">
        <f t="shared" si="0"/>
        <v>700000</v>
      </c>
      <c r="O20" s="75">
        <v>2021</v>
      </c>
      <c r="P20" s="188">
        <v>2026</v>
      </c>
      <c r="Q20" s="75"/>
      <c r="R20" s="75"/>
      <c r="S20" s="75"/>
      <c r="T20" s="75" t="s">
        <v>873</v>
      </c>
      <c r="U20" s="44"/>
      <c r="V20" s="44" t="s">
        <v>873</v>
      </c>
      <c r="W20" s="44" t="s">
        <v>272</v>
      </c>
      <c r="X20" s="44"/>
      <c r="Y20" s="44" t="s">
        <v>873</v>
      </c>
      <c r="Z20" s="95"/>
      <c r="AA20" s="15"/>
      <c r="AB20" s="100"/>
    </row>
    <row r="21" spans="1:28" ht="32" x14ac:dyDescent="0.2">
      <c r="A21" s="96">
        <v>17</v>
      </c>
      <c r="B21" s="99" t="s">
        <v>161</v>
      </c>
      <c r="C21" s="62" t="str">
        <f>VLOOKUP(B21,'Školská zařízení'!A:J,2)</f>
        <v xml:space="preserve">Základní škola Benešov, Dukelská 1818 </v>
      </c>
      <c r="D21" s="62" t="str">
        <f>VLOOKUP(B21,'Školská zařízení'!A:J,4)</f>
        <v>Město Benešov</v>
      </c>
      <c r="E21" s="76">
        <f>VLOOKUP(B21,'Školská zařízení'!A:J,5)</f>
        <v>75033071</v>
      </c>
      <c r="F21" s="76">
        <f>VLOOKUP(B21,'Školská zařízení'!A:J,6)</f>
        <v>102002185</v>
      </c>
      <c r="G21" s="76">
        <f>VLOOKUP(B21,'Školská zařízení'!A:J,7)</f>
        <v>600041956</v>
      </c>
      <c r="H21" s="10" t="s">
        <v>498</v>
      </c>
      <c r="I21" s="62" t="str">
        <f>VLOOKUP(B21,'Školská zařízení'!A:J,8)</f>
        <v>Středočeský</v>
      </c>
      <c r="J21" s="62" t="str">
        <f>VLOOKUP(B21,'Školská zařízení'!A:J,9)</f>
        <v>Benešov</v>
      </c>
      <c r="K21" s="62" t="str">
        <f>VLOOKUP(B21,'Školská zařízení'!A:J,10)</f>
        <v>Benešov</v>
      </c>
      <c r="L21" s="10" t="s">
        <v>499</v>
      </c>
      <c r="M21" s="93">
        <v>10000000</v>
      </c>
      <c r="N21" s="94">
        <f t="shared" si="0"/>
        <v>7000000</v>
      </c>
      <c r="O21" s="75">
        <v>2021</v>
      </c>
      <c r="P21" s="188">
        <v>2027</v>
      </c>
      <c r="Q21" s="44"/>
      <c r="R21" s="44"/>
      <c r="S21" s="44" t="s">
        <v>272</v>
      </c>
      <c r="T21" s="44" t="s">
        <v>272</v>
      </c>
      <c r="U21" s="44"/>
      <c r="V21" s="44"/>
      <c r="W21" s="44"/>
      <c r="X21" s="44"/>
      <c r="Y21" s="44" t="s">
        <v>873</v>
      </c>
      <c r="Z21" s="95"/>
      <c r="AA21" s="15"/>
      <c r="AB21" s="101" t="s">
        <v>873</v>
      </c>
    </row>
    <row r="22" spans="1:28" ht="32" x14ac:dyDescent="0.2">
      <c r="A22" s="96">
        <v>18</v>
      </c>
      <c r="B22" s="99" t="s">
        <v>161</v>
      </c>
      <c r="C22" s="62" t="str">
        <f>VLOOKUP(B22,'Školská zařízení'!A:J,2)</f>
        <v xml:space="preserve">Základní škola Benešov, Dukelská 1818 </v>
      </c>
      <c r="D22" s="62" t="str">
        <f>VLOOKUP(B22,'Školská zařízení'!A:J,4)</f>
        <v>Město Benešov</v>
      </c>
      <c r="E22" s="76">
        <f>VLOOKUP(B22,'Školská zařízení'!A:J,5)</f>
        <v>75033071</v>
      </c>
      <c r="F22" s="76">
        <f>VLOOKUP(B22,'Školská zařízení'!A:J,6)</f>
        <v>102002185</v>
      </c>
      <c r="G22" s="76">
        <f>VLOOKUP(B22,'Školská zařízení'!A:J,7)</f>
        <v>600041956</v>
      </c>
      <c r="H22" s="10" t="s">
        <v>916</v>
      </c>
      <c r="I22" s="62" t="str">
        <f>VLOOKUP(B22,'Školská zařízení'!A:J,8)</f>
        <v>Středočeský</v>
      </c>
      <c r="J22" s="62" t="str">
        <f>VLOOKUP(B22,'Školská zařízení'!A:J,9)</f>
        <v>Benešov</v>
      </c>
      <c r="K22" s="62" t="str">
        <f>VLOOKUP(B22,'Školská zařízení'!A:J,10)</f>
        <v>Benešov</v>
      </c>
      <c r="L22" s="10" t="s">
        <v>917</v>
      </c>
      <c r="M22" s="93">
        <v>1000000</v>
      </c>
      <c r="N22" s="94">
        <f t="shared" si="0"/>
        <v>700000</v>
      </c>
      <c r="O22" s="75">
        <v>2021</v>
      </c>
      <c r="P22" s="44">
        <v>2025</v>
      </c>
      <c r="Q22" s="44"/>
      <c r="R22" s="44" t="s">
        <v>272</v>
      </c>
      <c r="S22" s="44" t="s">
        <v>272</v>
      </c>
      <c r="T22" s="44" t="s">
        <v>272</v>
      </c>
      <c r="U22" s="44"/>
      <c r="V22" s="44"/>
      <c r="W22" s="44"/>
      <c r="X22" s="44"/>
      <c r="Y22" s="44" t="s">
        <v>873</v>
      </c>
      <c r="Z22" s="95"/>
      <c r="AA22" s="15"/>
      <c r="AB22" s="101" t="s">
        <v>873</v>
      </c>
    </row>
    <row r="23" spans="1:28" ht="32" x14ac:dyDescent="0.2">
      <c r="A23" s="96">
        <v>19</v>
      </c>
      <c r="B23" s="99" t="s">
        <v>161</v>
      </c>
      <c r="C23" s="62" t="str">
        <f>VLOOKUP(B23,'Školská zařízení'!A:J,2)</f>
        <v xml:space="preserve">Základní škola Benešov, Dukelská 1818 </v>
      </c>
      <c r="D23" s="62" t="str">
        <f>VLOOKUP(B23,'Školská zařízení'!A:J,4)</f>
        <v>Město Benešov</v>
      </c>
      <c r="E23" s="76">
        <f>VLOOKUP(B23,'Školská zařízení'!A:J,5)</f>
        <v>75033071</v>
      </c>
      <c r="F23" s="76">
        <f>VLOOKUP(B23,'Školská zařízení'!A:J,6)</f>
        <v>102002185</v>
      </c>
      <c r="G23" s="76">
        <f>VLOOKUP(B23,'Školská zařízení'!A:J,7)</f>
        <v>600041956</v>
      </c>
      <c r="H23" s="10" t="s">
        <v>432</v>
      </c>
      <c r="I23" s="62" t="str">
        <f>VLOOKUP(B23,'Školská zařízení'!A:J,8)</f>
        <v>Středočeský</v>
      </c>
      <c r="J23" s="62" t="str">
        <f>VLOOKUP(B23,'Školská zařízení'!A:J,9)</f>
        <v>Benešov</v>
      </c>
      <c r="K23" s="62" t="str">
        <f>VLOOKUP(B23,'Školská zařízení'!A:J,10)</f>
        <v>Benešov</v>
      </c>
      <c r="L23" s="10" t="s">
        <v>913</v>
      </c>
      <c r="M23" s="93">
        <v>6000000</v>
      </c>
      <c r="N23" s="94">
        <f t="shared" si="0"/>
        <v>4200000</v>
      </c>
      <c r="O23" s="75">
        <v>2021</v>
      </c>
      <c r="P23" s="44">
        <v>2025</v>
      </c>
      <c r="Q23" s="75"/>
      <c r="R23" s="75"/>
      <c r="S23" s="75"/>
      <c r="T23" s="75"/>
      <c r="U23" s="44"/>
      <c r="V23" s="44"/>
      <c r="W23" s="44" t="s">
        <v>272</v>
      </c>
      <c r="X23" s="44"/>
      <c r="Y23" s="44" t="s">
        <v>873</v>
      </c>
      <c r="Z23" s="95"/>
      <c r="AA23" s="15"/>
      <c r="AB23" s="100" t="s">
        <v>272</v>
      </c>
    </row>
    <row r="24" spans="1:28" ht="16" x14ac:dyDescent="0.2">
      <c r="A24" s="96">
        <v>20</v>
      </c>
      <c r="B24" s="99" t="s">
        <v>161</v>
      </c>
      <c r="C24" s="62" t="str">
        <f>VLOOKUP(B24,'Školská zařízení'!A:J,2)</f>
        <v xml:space="preserve">Základní škola Benešov, Dukelská 1818 </v>
      </c>
      <c r="D24" s="62" t="str">
        <f>VLOOKUP(B24,'Školská zařízení'!A:J,4)</f>
        <v>Město Benešov</v>
      </c>
      <c r="E24" s="76">
        <f>VLOOKUP(B24,'Školská zařízení'!A:J,5)</f>
        <v>75033071</v>
      </c>
      <c r="F24" s="76">
        <f>VLOOKUP(B24,'Školská zařízení'!A:J,6)</f>
        <v>102002185</v>
      </c>
      <c r="G24" s="76">
        <f>VLOOKUP(B24,'Školská zařízení'!A:J,7)</f>
        <v>600041956</v>
      </c>
      <c r="H24" s="10" t="s">
        <v>433</v>
      </c>
      <c r="I24" s="62" t="str">
        <f>VLOOKUP(B24,'Školská zařízení'!A:J,8)</f>
        <v>Středočeský</v>
      </c>
      <c r="J24" s="62" t="str">
        <f>VLOOKUP(B24,'Školská zařízení'!A:J,9)</f>
        <v>Benešov</v>
      </c>
      <c r="K24" s="62" t="str">
        <f>VLOOKUP(B24,'Školská zařízení'!A:J,10)</f>
        <v>Benešov</v>
      </c>
      <c r="L24" s="10" t="s">
        <v>918</v>
      </c>
      <c r="M24" s="93">
        <v>500000</v>
      </c>
      <c r="N24" s="94">
        <f t="shared" si="0"/>
        <v>350000</v>
      </c>
      <c r="O24" s="75">
        <v>2021</v>
      </c>
      <c r="P24" s="188">
        <v>2026</v>
      </c>
      <c r="Q24" s="75"/>
      <c r="R24" s="75"/>
      <c r="S24" s="75"/>
      <c r="T24" s="44" t="s">
        <v>272</v>
      </c>
      <c r="U24" s="44"/>
      <c r="V24" s="44" t="s">
        <v>272</v>
      </c>
      <c r="W24" s="44" t="s">
        <v>272</v>
      </c>
      <c r="X24" s="44"/>
      <c r="Y24" s="44" t="s">
        <v>873</v>
      </c>
      <c r="Z24" s="95"/>
      <c r="AA24" s="15"/>
      <c r="AB24" s="100" t="s">
        <v>272</v>
      </c>
    </row>
    <row r="25" spans="1:28" ht="32" x14ac:dyDescent="0.2">
      <c r="A25" s="96">
        <v>21</v>
      </c>
      <c r="B25" s="99" t="s">
        <v>161</v>
      </c>
      <c r="C25" s="62" t="str">
        <f>VLOOKUP(B25,'Školská zařízení'!A:J,2)</f>
        <v xml:space="preserve">Základní škola Benešov, Dukelská 1818 </v>
      </c>
      <c r="D25" s="62" t="str">
        <f>VLOOKUP(B25,'Školská zařízení'!A:J,4)</f>
        <v>Město Benešov</v>
      </c>
      <c r="E25" s="76">
        <f>VLOOKUP(B25,'Školská zařízení'!A:J,5)</f>
        <v>75033071</v>
      </c>
      <c r="F25" s="76">
        <f>VLOOKUP(B25,'Školská zařízení'!A:J,6)</f>
        <v>102002185</v>
      </c>
      <c r="G25" s="76">
        <f>VLOOKUP(B25,'Školská zařízení'!A:J,7)</f>
        <v>600041956</v>
      </c>
      <c r="H25" s="10" t="s">
        <v>437</v>
      </c>
      <c r="I25" s="62" t="str">
        <f>VLOOKUP(B25,'Školská zařízení'!A:J,8)</f>
        <v>Středočeský</v>
      </c>
      <c r="J25" s="62" t="str">
        <f>VLOOKUP(B25,'Školská zařízení'!A:J,9)</f>
        <v>Benešov</v>
      </c>
      <c r="K25" s="62" t="str">
        <f>VLOOKUP(B25,'Školská zařízení'!A:J,10)</f>
        <v>Benešov</v>
      </c>
      <c r="L25" s="10" t="s">
        <v>438</v>
      </c>
      <c r="M25" s="214">
        <v>350000</v>
      </c>
      <c r="N25" s="215">
        <f t="shared" si="0"/>
        <v>244999.99999999997</v>
      </c>
      <c r="O25" s="75">
        <v>2021</v>
      </c>
      <c r="P25" s="44">
        <v>2025</v>
      </c>
      <c r="Q25" s="44"/>
      <c r="R25" s="44"/>
      <c r="S25" s="44"/>
      <c r="T25" s="44" t="s">
        <v>272</v>
      </c>
      <c r="U25" s="44"/>
      <c r="V25" s="44"/>
      <c r="W25" s="44" t="s">
        <v>272</v>
      </c>
      <c r="X25" s="44"/>
      <c r="Y25" s="44" t="s">
        <v>873</v>
      </c>
      <c r="Z25" s="95"/>
      <c r="AA25" s="15"/>
      <c r="AB25" s="101" t="s">
        <v>873</v>
      </c>
    </row>
    <row r="26" spans="1:28" ht="32" x14ac:dyDescent="0.2">
      <c r="A26" s="96">
        <v>22</v>
      </c>
      <c r="B26" s="99" t="s">
        <v>161</v>
      </c>
      <c r="C26" s="62" t="str">
        <f>VLOOKUP(B26,'Školská zařízení'!A:J,2)</f>
        <v xml:space="preserve">Základní škola Benešov, Dukelská 1818 </v>
      </c>
      <c r="D26" s="62" t="str">
        <f>VLOOKUP(B26,'Školská zařízení'!A:J,4)</f>
        <v>Město Benešov</v>
      </c>
      <c r="E26" s="76">
        <f>VLOOKUP(B26,'Školská zařízení'!A:J,5)</f>
        <v>75033071</v>
      </c>
      <c r="F26" s="76">
        <f>VLOOKUP(B26,'Školská zařízení'!A:J,6)</f>
        <v>102002185</v>
      </c>
      <c r="G26" s="76">
        <f>VLOOKUP(B26,'Školská zařízení'!A:J,7)</f>
        <v>600041956</v>
      </c>
      <c r="H26" s="203" t="s">
        <v>1113</v>
      </c>
      <c r="I26" s="62" t="str">
        <f>VLOOKUP(B26,'Školská zařízení'!A:J,8)</f>
        <v>Středočeský</v>
      </c>
      <c r="J26" s="62" t="str">
        <f>VLOOKUP(B26,'Školská zařízení'!A:J,9)</f>
        <v>Benešov</v>
      </c>
      <c r="K26" s="62" t="str">
        <f>VLOOKUP(B26,'Školská zařízení'!A:J,10)</f>
        <v>Benešov</v>
      </c>
      <c r="L26" s="203" t="s">
        <v>1114</v>
      </c>
      <c r="M26" s="93">
        <v>2250000</v>
      </c>
      <c r="N26" s="94">
        <f t="shared" si="0"/>
        <v>1575000</v>
      </c>
      <c r="O26" s="75">
        <v>2021</v>
      </c>
      <c r="P26" s="44">
        <v>2027</v>
      </c>
      <c r="Q26" s="44" t="s">
        <v>272</v>
      </c>
      <c r="R26" s="44" t="s">
        <v>272</v>
      </c>
      <c r="S26" s="44" t="s">
        <v>272</v>
      </c>
      <c r="T26" s="44" t="s">
        <v>272</v>
      </c>
      <c r="U26" s="44"/>
      <c r="V26" s="44"/>
      <c r="W26" s="44"/>
      <c r="X26" s="44"/>
      <c r="Y26" s="44" t="s">
        <v>873</v>
      </c>
      <c r="Z26" s="95"/>
      <c r="AA26" s="15"/>
      <c r="AB26" s="101" t="s">
        <v>873</v>
      </c>
    </row>
    <row r="27" spans="1:28" ht="48" x14ac:dyDescent="0.2">
      <c r="A27" s="96">
        <v>23</v>
      </c>
      <c r="B27" s="99" t="s">
        <v>161</v>
      </c>
      <c r="C27" s="62" t="str">
        <f>VLOOKUP(B27,'Školská zařízení'!A:J,2)</f>
        <v xml:space="preserve">Základní škola Benešov, Dukelská 1818 </v>
      </c>
      <c r="D27" s="62" t="str">
        <f>VLOOKUP(B27,'Školská zařízení'!A:J,4)</f>
        <v>Město Benešov</v>
      </c>
      <c r="E27" s="76">
        <f>VLOOKUP(B27,'Školská zařízení'!A:J,5)</f>
        <v>75033071</v>
      </c>
      <c r="F27" s="76">
        <f>VLOOKUP(B27,'Školská zařízení'!A:J,6)</f>
        <v>102002185</v>
      </c>
      <c r="G27" s="76">
        <f>VLOOKUP(B27,'Školská zařízení'!A:J,7)</f>
        <v>600041956</v>
      </c>
      <c r="H27" s="10" t="s">
        <v>1115</v>
      </c>
      <c r="I27" s="62" t="str">
        <f>VLOOKUP(B27,'Školská zařízení'!A:J,8)</f>
        <v>Středočeský</v>
      </c>
      <c r="J27" s="62" t="str">
        <f>VLOOKUP(B27,'Školská zařízení'!A:J,9)</f>
        <v>Benešov</v>
      </c>
      <c r="K27" s="62" t="str">
        <f>VLOOKUP(B27,'Školská zařízení'!A:J,10)</f>
        <v>Benešov</v>
      </c>
      <c r="L27" s="10" t="s">
        <v>1037</v>
      </c>
      <c r="M27" s="93">
        <v>5000000</v>
      </c>
      <c r="N27" s="94">
        <f t="shared" si="0"/>
        <v>3500000</v>
      </c>
      <c r="O27" s="75">
        <v>2021</v>
      </c>
      <c r="P27" s="44">
        <v>2027</v>
      </c>
      <c r="Q27" s="75"/>
      <c r="R27" s="44" t="s">
        <v>272</v>
      </c>
      <c r="S27" s="44" t="s">
        <v>272</v>
      </c>
      <c r="T27" s="75" t="s">
        <v>272</v>
      </c>
      <c r="U27" s="44"/>
      <c r="V27" s="44"/>
      <c r="W27" s="44"/>
      <c r="X27" s="44"/>
      <c r="Y27" s="44" t="s">
        <v>873</v>
      </c>
      <c r="Z27" s="95"/>
      <c r="AA27" s="15"/>
      <c r="AB27" s="100" t="s">
        <v>873</v>
      </c>
    </row>
    <row r="28" spans="1:28" ht="32" x14ac:dyDescent="0.2">
      <c r="A28" s="96">
        <v>24</v>
      </c>
      <c r="B28" s="99" t="s">
        <v>161</v>
      </c>
      <c r="C28" s="62" t="str">
        <f>VLOOKUP(B28,'Školská zařízení'!A:J,2)</f>
        <v xml:space="preserve">Základní škola Benešov, Dukelská 1818 </v>
      </c>
      <c r="D28" s="62" t="str">
        <f>VLOOKUP(B28,'Školská zařízení'!A:J,4)</f>
        <v>Město Benešov</v>
      </c>
      <c r="E28" s="76">
        <f>VLOOKUP(B28,'Školská zařízení'!A:J,5)</f>
        <v>75033071</v>
      </c>
      <c r="F28" s="76">
        <f>VLOOKUP(B28,'Školská zařízení'!A:J,6)</f>
        <v>102002185</v>
      </c>
      <c r="G28" s="76">
        <f>VLOOKUP(B28,'Školská zařízení'!A:J,7)</f>
        <v>600041956</v>
      </c>
      <c r="H28" s="10" t="s">
        <v>467</v>
      </c>
      <c r="I28" s="62" t="str">
        <f>VLOOKUP(B28,'Školská zařízení'!A:J,8)</f>
        <v>Středočeský</v>
      </c>
      <c r="J28" s="62" t="str">
        <f>VLOOKUP(B28,'Školská zařízení'!A:J,9)</f>
        <v>Benešov</v>
      </c>
      <c r="K28" s="62" t="str">
        <f>VLOOKUP(B28,'Školská zařízení'!A:J,10)</f>
        <v>Benešov</v>
      </c>
      <c r="L28" s="10" t="s">
        <v>1116</v>
      </c>
      <c r="M28" s="214">
        <v>4000000</v>
      </c>
      <c r="N28" s="215">
        <f t="shared" si="0"/>
        <v>2800000</v>
      </c>
      <c r="O28" s="75">
        <v>2021</v>
      </c>
      <c r="P28" s="188">
        <v>2025</v>
      </c>
      <c r="Q28" s="44" t="s">
        <v>272</v>
      </c>
      <c r="R28" s="44" t="s">
        <v>272</v>
      </c>
      <c r="S28" s="44" t="s">
        <v>272</v>
      </c>
      <c r="T28" s="75" t="s">
        <v>272</v>
      </c>
      <c r="U28" s="44"/>
      <c r="V28" s="44" t="s">
        <v>272</v>
      </c>
      <c r="W28" s="44"/>
      <c r="X28" s="44"/>
      <c r="Y28" s="111" t="s">
        <v>272</v>
      </c>
      <c r="Z28" s="95"/>
      <c r="AA28" s="15"/>
      <c r="AB28" s="100" t="s">
        <v>873</v>
      </c>
    </row>
    <row r="29" spans="1:28" ht="16" x14ac:dyDescent="0.2">
      <c r="A29" s="96">
        <v>25</v>
      </c>
      <c r="B29" s="99" t="s">
        <v>161</v>
      </c>
      <c r="C29" s="62" t="str">
        <f>VLOOKUP(B29,'Školská zařízení'!A:J,2)</f>
        <v xml:space="preserve">Základní škola Benešov, Dukelská 1818 </v>
      </c>
      <c r="D29" s="62" t="str">
        <f>VLOOKUP(B29,'Školská zařízení'!A:J,4)</f>
        <v>Město Benešov</v>
      </c>
      <c r="E29" s="76">
        <f>VLOOKUP(B29,'Školská zařízení'!A:J,5)</f>
        <v>75033071</v>
      </c>
      <c r="F29" s="76">
        <f>VLOOKUP(B29,'Školská zařízení'!A:J,6)</f>
        <v>102002185</v>
      </c>
      <c r="G29" s="76">
        <f>VLOOKUP(B29,'Školská zařízení'!A:J,7)</f>
        <v>600041956</v>
      </c>
      <c r="H29" s="10" t="s">
        <v>714</v>
      </c>
      <c r="I29" s="62" t="str">
        <f>VLOOKUP(B29,'Školská zařízení'!A:J,8)</f>
        <v>Středočeský</v>
      </c>
      <c r="J29" s="62" t="str">
        <f>VLOOKUP(B29,'Školská zařízení'!A:J,9)</f>
        <v>Benešov</v>
      </c>
      <c r="K29" s="62" t="str">
        <f>VLOOKUP(B29,'Školská zařízení'!A:J,10)</f>
        <v>Benešov</v>
      </c>
      <c r="L29" s="10" t="s">
        <v>714</v>
      </c>
      <c r="M29" s="93">
        <v>2000000</v>
      </c>
      <c r="N29" s="94">
        <f t="shared" si="0"/>
        <v>1400000</v>
      </c>
      <c r="O29" s="75">
        <v>2021</v>
      </c>
      <c r="P29" s="44">
        <v>2027</v>
      </c>
      <c r="Q29" s="75"/>
      <c r="R29" s="75"/>
      <c r="S29" s="75"/>
      <c r="T29" s="75" t="s">
        <v>272</v>
      </c>
      <c r="U29" s="44"/>
      <c r="V29" s="44"/>
      <c r="W29" s="44"/>
      <c r="X29" s="44"/>
      <c r="Y29" s="44" t="s">
        <v>873</v>
      </c>
      <c r="Z29" s="95"/>
      <c r="AA29" s="15"/>
      <c r="AB29" s="100" t="s">
        <v>873</v>
      </c>
    </row>
    <row r="30" spans="1:28" ht="16" x14ac:dyDescent="0.2">
      <c r="A30" s="96">
        <v>26</v>
      </c>
      <c r="B30" s="99" t="s">
        <v>161</v>
      </c>
      <c r="C30" s="62" t="str">
        <f>VLOOKUP(B30,'Školská zařízení'!A:J,2)</f>
        <v xml:space="preserve">Základní škola Benešov, Dukelská 1818 </v>
      </c>
      <c r="D30" s="62" t="str">
        <f>VLOOKUP(B30,'Školská zařízení'!A:J,4)</f>
        <v>Město Benešov</v>
      </c>
      <c r="E30" s="76">
        <f>VLOOKUP(B30,'Školská zařízení'!A:J,5)</f>
        <v>75033071</v>
      </c>
      <c r="F30" s="76">
        <f>VLOOKUP(B30,'Školská zařízení'!A:J,6)</f>
        <v>102002185</v>
      </c>
      <c r="G30" s="76">
        <f>VLOOKUP(B30,'Školská zařízení'!A:J,7)</f>
        <v>600041956</v>
      </c>
      <c r="H30" s="10" t="s">
        <v>485</v>
      </c>
      <c r="I30" s="62" t="str">
        <f>VLOOKUP(B30,'Školská zařízení'!A:J,8)</f>
        <v>Středočeský</v>
      </c>
      <c r="J30" s="62" t="str">
        <f>VLOOKUP(B30,'Školská zařízení'!A:J,9)</f>
        <v>Benešov</v>
      </c>
      <c r="K30" s="62" t="str">
        <f>VLOOKUP(B30,'Školská zařízení'!A:J,10)</f>
        <v>Benešov</v>
      </c>
      <c r="L30" s="10" t="s">
        <v>914</v>
      </c>
      <c r="M30" s="93">
        <v>1500000</v>
      </c>
      <c r="N30" s="94">
        <f t="shared" si="0"/>
        <v>1050000</v>
      </c>
      <c r="O30" s="75">
        <v>2021</v>
      </c>
      <c r="P30" s="44">
        <v>2027</v>
      </c>
      <c r="Q30" s="75" t="s">
        <v>272</v>
      </c>
      <c r="R30" s="75" t="s">
        <v>272</v>
      </c>
      <c r="S30" s="75"/>
      <c r="T30" s="75"/>
      <c r="U30" s="44"/>
      <c r="V30" s="44"/>
      <c r="W30" s="44"/>
      <c r="X30" s="44"/>
      <c r="Y30" s="44"/>
      <c r="Z30" s="95"/>
      <c r="AA30" s="15"/>
      <c r="AB30" s="100" t="s">
        <v>873</v>
      </c>
    </row>
    <row r="31" spans="1:28" ht="16" x14ac:dyDescent="0.2">
      <c r="A31" s="96">
        <v>27</v>
      </c>
      <c r="B31" s="99" t="s">
        <v>161</v>
      </c>
      <c r="C31" s="62" t="str">
        <f>VLOOKUP(B31,'Školská zařízení'!A:J,2)</f>
        <v xml:space="preserve">Základní škola Benešov, Dukelská 1818 </v>
      </c>
      <c r="D31" s="62" t="str">
        <f>VLOOKUP(B31,'Školská zařízení'!A:J,4)</f>
        <v>Město Benešov</v>
      </c>
      <c r="E31" s="76">
        <f>VLOOKUP(B31,'Školská zařízení'!A:J,5)</f>
        <v>75033071</v>
      </c>
      <c r="F31" s="76">
        <f>VLOOKUP(B31,'Školská zařízení'!A:J,6)</f>
        <v>102002185</v>
      </c>
      <c r="G31" s="76">
        <f>VLOOKUP(B31,'Školská zařízení'!A:J,7)</f>
        <v>600041956</v>
      </c>
      <c r="H31" s="10" t="s">
        <v>919</v>
      </c>
      <c r="I31" s="62" t="str">
        <f>VLOOKUP(B31,'Školská zařízení'!A:J,8)</f>
        <v>Středočeský</v>
      </c>
      <c r="J31" s="62" t="str">
        <f>VLOOKUP(B31,'Školská zařízení'!A:J,9)</f>
        <v>Benešov</v>
      </c>
      <c r="K31" s="62" t="str">
        <f>VLOOKUP(B31,'Školská zařízení'!A:J,10)</f>
        <v>Benešov</v>
      </c>
      <c r="L31" s="10" t="s">
        <v>915</v>
      </c>
      <c r="M31" s="93">
        <v>2000000</v>
      </c>
      <c r="N31" s="94">
        <f t="shared" si="0"/>
        <v>1400000</v>
      </c>
      <c r="O31" s="75">
        <v>2021</v>
      </c>
      <c r="P31" s="44">
        <v>2027</v>
      </c>
      <c r="Q31" s="75" t="s">
        <v>272</v>
      </c>
      <c r="R31" s="75" t="s">
        <v>272</v>
      </c>
      <c r="S31" s="75" t="s">
        <v>873</v>
      </c>
      <c r="T31" s="75"/>
      <c r="U31" s="44"/>
      <c r="V31" s="44"/>
      <c r="W31" s="44"/>
      <c r="X31" s="44"/>
      <c r="Y31" s="44"/>
      <c r="Z31" s="95"/>
      <c r="AA31" s="15"/>
      <c r="AB31" s="100" t="s">
        <v>873</v>
      </c>
    </row>
    <row r="32" spans="1:28" s="136" customFormat="1" ht="48" x14ac:dyDescent="0.2">
      <c r="A32" s="96">
        <v>28</v>
      </c>
      <c r="B32" s="179" t="s">
        <v>161</v>
      </c>
      <c r="C32" s="176" t="str">
        <f>VLOOKUP(B32,'Školská zařízení'!A:J,2)</f>
        <v xml:space="preserve">Základní škola Benešov, Dukelská 1818 </v>
      </c>
      <c r="D32" s="176" t="str">
        <f>VLOOKUP(B32,'Školská zařízení'!A:J,4)</f>
        <v>Město Benešov</v>
      </c>
      <c r="E32" s="180">
        <f>VLOOKUP(B32,'Školská zařízení'!A:J,5)</f>
        <v>75033071</v>
      </c>
      <c r="F32" s="180">
        <f>VLOOKUP(B32,'Školská zařízení'!A:J,6)</f>
        <v>102002185</v>
      </c>
      <c r="G32" s="180">
        <f>VLOOKUP(B32,'Školská zařízení'!A:J,7)</f>
        <v>600041956</v>
      </c>
      <c r="H32" s="181" t="s">
        <v>541</v>
      </c>
      <c r="I32" s="176" t="str">
        <f>VLOOKUP(B32,'Školská zařízení'!A:J,8)</f>
        <v>Středočeský</v>
      </c>
      <c r="J32" s="176" t="str">
        <f>VLOOKUP(B32,'Školská zařízení'!A:J,9)</f>
        <v>Benešov</v>
      </c>
      <c r="K32" s="176" t="str">
        <f>VLOOKUP(B32,'Školská zařízení'!A:J,10)</f>
        <v>Benešov</v>
      </c>
      <c r="L32" s="181" t="s">
        <v>541</v>
      </c>
      <c r="M32" s="182">
        <v>800000</v>
      </c>
      <c r="N32" s="183">
        <f t="shared" si="0"/>
        <v>560000</v>
      </c>
      <c r="O32" s="184">
        <v>2021</v>
      </c>
      <c r="P32" s="177">
        <v>2027</v>
      </c>
      <c r="Q32" s="177"/>
      <c r="R32" s="177"/>
      <c r="S32" s="177"/>
      <c r="T32" s="177"/>
      <c r="U32" s="177"/>
      <c r="V32" s="177"/>
      <c r="W32" s="177"/>
      <c r="X32" s="177"/>
      <c r="Y32" s="177"/>
      <c r="Z32" s="185"/>
      <c r="AA32" s="186"/>
      <c r="AB32" s="241" t="s">
        <v>1092</v>
      </c>
    </row>
    <row r="33" spans="1:28" ht="32" x14ac:dyDescent="0.2">
      <c r="A33" s="96">
        <v>29</v>
      </c>
      <c r="B33" s="99" t="s">
        <v>161</v>
      </c>
      <c r="C33" s="62" t="str">
        <f>VLOOKUP(B33,'Školská zařízení'!A:J,2)</f>
        <v xml:space="preserve">Základní škola Benešov, Dukelská 1818 </v>
      </c>
      <c r="D33" s="62" t="str">
        <f>VLOOKUP(B33,'Školská zařízení'!A:J,4)</f>
        <v>Město Benešov</v>
      </c>
      <c r="E33" s="76">
        <f>VLOOKUP(B33,'Školská zařízení'!A:J,5)</f>
        <v>75033071</v>
      </c>
      <c r="F33" s="76">
        <f>VLOOKUP(B33,'Školská zařízení'!A:J,6)</f>
        <v>102002185</v>
      </c>
      <c r="G33" s="76">
        <f>VLOOKUP(B33,'Školská zařízení'!A:J,7)</f>
        <v>600041956</v>
      </c>
      <c r="H33" s="10" t="s">
        <v>542</v>
      </c>
      <c r="I33" s="62" t="str">
        <f>VLOOKUP(B33,'Školská zařízení'!A:J,8)</f>
        <v>Středočeský</v>
      </c>
      <c r="J33" s="62" t="str">
        <f>VLOOKUP(B33,'Školská zařízení'!A:J,9)</f>
        <v>Benešov</v>
      </c>
      <c r="K33" s="62" t="str">
        <f>VLOOKUP(B33,'Školská zařízení'!A:J,10)</f>
        <v>Benešov</v>
      </c>
      <c r="L33" s="10" t="s">
        <v>543</v>
      </c>
      <c r="M33" s="93">
        <v>3000000</v>
      </c>
      <c r="N33" s="94">
        <f t="shared" si="0"/>
        <v>2100000</v>
      </c>
      <c r="O33" s="75">
        <v>2021</v>
      </c>
      <c r="P33" s="44">
        <v>2027</v>
      </c>
      <c r="Q33" s="44"/>
      <c r="R33" s="75" t="s">
        <v>272</v>
      </c>
      <c r="S33" s="75" t="s">
        <v>272</v>
      </c>
      <c r="T33" s="44" t="s">
        <v>873</v>
      </c>
      <c r="U33" s="44"/>
      <c r="V33" s="44"/>
      <c r="W33" s="44"/>
      <c r="X33" s="44" t="s">
        <v>873</v>
      </c>
      <c r="Y33" s="44"/>
      <c r="Z33" s="95"/>
      <c r="AA33" s="15"/>
      <c r="AB33" s="101" t="s">
        <v>873</v>
      </c>
    </row>
    <row r="34" spans="1:28" ht="32" x14ac:dyDescent="0.2">
      <c r="A34" s="96">
        <v>30</v>
      </c>
      <c r="B34" s="99" t="s">
        <v>161</v>
      </c>
      <c r="C34" s="62" t="str">
        <f>VLOOKUP(B34,'Školská zařízení'!A:J,2)</f>
        <v xml:space="preserve">Základní škola Benešov, Dukelská 1818 </v>
      </c>
      <c r="D34" s="62" t="str">
        <f>VLOOKUP(B34,'Školská zařízení'!A:J,4)</f>
        <v>Město Benešov</v>
      </c>
      <c r="E34" s="76">
        <f>VLOOKUP(B34,'Školská zařízení'!A:J,5)</f>
        <v>75033071</v>
      </c>
      <c r="F34" s="76">
        <f>VLOOKUP(B34,'Školská zařízení'!A:J,6)</f>
        <v>102002185</v>
      </c>
      <c r="G34" s="76">
        <f>VLOOKUP(B34,'Školská zařízení'!A:J,7)</f>
        <v>600041956</v>
      </c>
      <c r="H34" s="10" t="s">
        <v>544</v>
      </c>
      <c r="I34" s="62" t="str">
        <f>VLOOKUP(B34,'Školská zařízení'!A:J,8)</f>
        <v>Středočeský</v>
      </c>
      <c r="J34" s="62" t="str">
        <f>VLOOKUP(B34,'Školská zařízení'!A:J,9)</f>
        <v>Benešov</v>
      </c>
      <c r="K34" s="62" t="str">
        <f>VLOOKUP(B34,'Školská zařízení'!A:J,10)</f>
        <v>Benešov</v>
      </c>
      <c r="L34" s="10" t="s">
        <v>545</v>
      </c>
      <c r="M34" s="93">
        <v>1500000</v>
      </c>
      <c r="N34" s="94">
        <f t="shared" si="0"/>
        <v>1050000</v>
      </c>
      <c r="O34" s="75">
        <v>2021</v>
      </c>
      <c r="P34" s="44">
        <v>2027</v>
      </c>
      <c r="Q34" s="75" t="s">
        <v>272</v>
      </c>
      <c r="R34" s="75" t="s">
        <v>272</v>
      </c>
      <c r="S34" s="75" t="s">
        <v>272</v>
      </c>
      <c r="T34" s="75" t="s">
        <v>272</v>
      </c>
      <c r="U34" s="44"/>
      <c r="V34" s="44" t="s">
        <v>873</v>
      </c>
      <c r="W34" s="44"/>
      <c r="X34" s="44" t="s">
        <v>873</v>
      </c>
      <c r="Y34" s="44"/>
      <c r="Z34" s="95"/>
      <c r="AA34" s="15"/>
      <c r="AB34" s="101" t="s">
        <v>873</v>
      </c>
    </row>
    <row r="35" spans="1:28" ht="16" x14ac:dyDescent="0.2">
      <c r="A35" s="96">
        <v>31</v>
      </c>
      <c r="B35" s="99" t="s">
        <v>161</v>
      </c>
      <c r="C35" s="62" t="str">
        <f>VLOOKUP(B35,'Školská zařízení'!A:J,2)</f>
        <v xml:space="preserve">Základní škola Benešov, Dukelská 1818 </v>
      </c>
      <c r="D35" s="62" t="str">
        <f>VLOOKUP(B35,'Školská zařízení'!A:J,4)</f>
        <v>Město Benešov</v>
      </c>
      <c r="E35" s="76">
        <f>VLOOKUP(B35,'Školská zařízení'!A:J,5)</f>
        <v>75033071</v>
      </c>
      <c r="F35" s="76">
        <f>VLOOKUP(B35,'Školská zařízení'!A:J,6)</f>
        <v>102002185</v>
      </c>
      <c r="G35" s="76">
        <f>VLOOKUP(B35,'Školská zařízení'!A:J,7)</f>
        <v>600041956</v>
      </c>
      <c r="H35" s="10" t="s">
        <v>546</v>
      </c>
      <c r="I35" s="62" t="str">
        <f>VLOOKUP(B35,'Školská zařízení'!A:J,8)</f>
        <v>Středočeský</v>
      </c>
      <c r="J35" s="62" t="str">
        <f>VLOOKUP(B35,'Školská zařízení'!A:J,9)</f>
        <v>Benešov</v>
      </c>
      <c r="K35" s="62" t="str">
        <f>VLOOKUP(B35,'Školská zařízení'!A:J,10)</f>
        <v>Benešov</v>
      </c>
      <c r="L35" s="10" t="s">
        <v>547</v>
      </c>
      <c r="M35" s="93">
        <v>3000000</v>
      </c>
      <c r="N35" s="94">
        <f t="shared" si="0"/>
        <v>2100000</v>
      </c>
      <c r="O35" s="75">
        <v>2021</v>
      </c>
      <c r="P35" s="44">
        <v>2027</v>
      </c>
      <c r="Q35" s="75" t="s">
        <v>272</v>
      </c>
      <c r="R35" s="75" t="s">
        <v>272</v>
      </c>
      <c r="S35" s="75" t="s">
        <v>272</v>
      </c>
      <c r="T35" s="75" t="s">
        <v>272</v>
      </c>
      <c r="U35" s="44"/>
      <c r="V35" s="44" t="s">
        <v>873</v>
      </c>
      <c r="W35" s="44"/>
      <c r="X35" s="44" t="s">
        <v>873</v>
      </c>
      <c r="Y35" s="44" t="s">
        <v>873</v>
      </c>
      <c r="Z35" s="95"/>
      <c r="AA35" s="15"/>
      <c r="AB35" s="101" t="s">
        <v>873</v>
      </c>
    </row>
    <row r="36" spans="1:28" ht="96" x14ac:dyDescent="0.2">
      <c r="A36" s="96">
        <v>32</v>
      </c>
      <c r="B36" s="99" t="s">
        <v>161</v>
      </c>
      <c r="C36" s="62" t="str">
        <f>VLOOKUP(B36,'Školská zařízení'!A:J,2)</f>
        <v xml:space="preserve">Základní škola Benešov, Dukelská 1818 </v>
      </c>
      <c r="D36" s="62" t="str">
        <f>VLOOKUP(B36,'Školská zařízení'!A:J,4)</f>
        <v>Město Benešov</v>
      </c>
      <c r="E36" s="76">
        <f>VLOOKUP(B36,'Školská zařízení'!A:J,5)</f>
        <v>75033071</v>
      </c>
      <c r="F36" s="76">
        <f>VLOOKUP(B36,'Školská zařízení'!A:J,6)</f>
        <v>102002185</v>
      </c>
      <c r="G36" s="76">
        <f>VLOOKUP(B36,'Školská zařízení'!A:J,7)</f>
        <v>600041956</v>
      </c>
      <c r="H36" s="10" t="s">
        <v>999</v>
      </c>
      <c r="I36" s="62" t="str">
        <f>VLOOKUP(B36,'Školská zařízení'!A:J,8)</f>
        <v>Středočeský</v>
      </c>
      <c r="J36" s="62" t="str">
        <f>VLOOKUP(B36,'Školská zařízení'!A:J,9)</f>
        <v>Benešov</v>
      </c>
      <c r="K36" s="62" t="str">
        <f>VLOOKUP(B36,'Školská zařízení'!A:J,10)</f>
        <v>Benešov</v>
      </c>
      <c r="L36" s="10" t="s">
        <v>1029</v>
      </c>
      <c r="M36" s="93">
        <v>300000000</v>
      </c>
      <c r="N36" s="94">
        <f t="shared" si="0"/>
        <v>210000000</v>
      </c>
      <c r="O36" s="75">
        <v>2021</v>
      </c>
      <c r="P36" s="44">
        <v>2029</v>
      </c>
      <c r="Q36" s="44" t="s">
        <v>873</v>
      </c>
      <c r="R36" s="44" t="s">
        <v>873</v>
      </c>
      <c r="S36" s="44" t="s">
        <v>873</v>
      </c>
      <c r="T36" s="44" t="s">
        <v>873</v>
      </c>
      <c r="U36" s="44"/>
      <c r="V36" s="44" t="s">
        <v>873</v>
      </c>
      <c r="W36" s="44" t="s">
        <v>873</v>
      </c>
      <c r="X36" s="75" t="s">
        <v>272</v>
      </c>
      <c r="Y36" s="44" t="s">
        <v>873</v>
      </c>
      <c r="Z36" s="95" t="s">
        <v>1000</v>
      </c>
      <c r="AA36" s="15"/>
      <c r="AB36" s="101" t="s">
        <v>873</v>
      </c>
    </row>
    <row r="37" spans="1:28" ht="48" x14ac:dyDescent="0.2">
      <c r="A37" s="96">
        <v>33</v>
      </c>
      <c r="B37" s="99" t="s">
        <v>161</v>
      </c>
      <c r="C37" s="62" t="str">
        <f>VLOOKUP(B37,'Školská zařízení'!A:J,2)</f>
        <v xml:space="preserve">Základní škola Benešov, Dukelská 1818 </v>
      </c>
      <c r="D37" s="62" t="str">
        <f>VLOOKUP(B37,'Školská zařízení'!A:J,4)</f>
        <v>Město Benešov</v>
      </c>
      <c r="E37" s="76">
        <f>VLOOKUP(B37,'Školská zařízení'!A:J,5)</f>
        <v>75033071</v>
      </c>
      <c r="F37" s="76">
        <f>VLOOKUP(B37,'Školská zařízení'!A:J,6)</f>
        <v>102002185</v>
      </c>
      <c r="G37" s="76">
        <f>VLOOKUP(B37,'Školská zařízení'!A:J,7)</f>
        <v>600041956</v>
      </c>
      <c r="H37" s="10" t="s">
        <v>939</v>
      </c>
      <c r="I37" s="62" t="str">
        <f>VLOOKUP(B37,'Školská zařízení'!A:J,8)</f>
        <v>Středočeský</v>
      </c>
      <c r="J37" s="62" t="str">
        <f>VLOOKUP(B37,'Školská zařízení'!A:J,9)</f>
        <v>Benešov</v>
      </c>
      <c r="K37" s="62" t="str">
        <f>VLOOKUP(B37,'Školská zařízení'!A:J,10)</f>
        <v>Benešov</v>
      </c>
      <c r="L37" s="10" t="s">
        <v>548</v>
      </c>
      <c r="M37" s="93">
        <v>150000000</v>
      </c>
      <c r="N37" s="94">
        <f t="shared" si="0"/>
        <v>105000000</v>
      </c>
      <c r="O37" s="75">
        <v>2021</v>
      </c>
      <c r="P37" s="44">
        <v>2027</v>
      </c>
      <c r="Q37" s="44"/>
      <c r="R37" s="44"/>
      <c r="S37" s="44"/>
      <c r="T37" s="44"/>
      <c r="U37" s="44"/>
      <c r="V37" s="44"/>
      <c r="W37" s="44"/>
      <c r="X37" s="44"/>
      <c r="Y37" s="44"/>
      <c r="Z37" s="95"/>
      <c r="AA37" s="15"/>
      <c r="AB37" s="101" t="s">
        <v>873</v>
      </c>
    </row>
    <row r="38" spans="1:28" ht="48" x14ac:dyDescent="0.2">
      <c r="A38" s="96">
        <v>34</v>
      </c>
      <c r="B38" s="99" t="s">
        <v>161</v>
      </c>
      <c r="C38" s="62" t="str">
        <f>VLOOKUP(B38,'Školská zařízení'!A:J,2)</f>
        <v xml:space="preserve">Základní škola Benešov, Dukelská 1818 </v>
      </c>
      <c r="D38" s="62" t="str">
        <f>VLOOKUP(B38,'Školská zařízení'!A:J,4)</f>
        <v>Město Benešov</v>
      </c>
      <c r="E38" s="76">
        <f>VLOOKUP(B38,'Školská zařízení'!A:J,5)</f>
        <v>75033071</v>
      </c>
      <c r="F38" s="76">
        <f>VLOOKUP(B38,'Školská zařízení'!A:J,6)</f>
        <v>102002185</v>
      </c>
      <c r="G38" s="76">
        <f>VLOOKUP(B38,'Školská zařízení'!A:J,7)</f>
        <v>600041956</v>
      </c>
      <c r="H38" s="10" t="s">
        <v>549</v>
      </c>
      <c r="I38" s="62" t="str">
        <f>VLOOKUP(B38,'Školská zařízení'!A:J,8)</f>
        <v>Středočeský</v>
      </c>
      <c r="J38" s="62" t="str">
        <f>VLOOKUP(B38,'Školská zařízení'!A:J,9)</f>
        <v>Benešov</v>
      </c>
      <c r="K38" s="62" t="str">
        <f>VLOOKUP(B38,'Školská zařízení'!A:J,10)</f>
        <v>Benešov</v>
      </c>
      <c r="L38" s="10" t="s">
        <v>550</v>
      </c>
      <c r="M38" s="93">
        <v>3000000</v>
      </c>
      <c r="N38" s="94">
        <f t="shared" si="0"/>
        <v>2100000</v>
      </c>
      <c r="O38" s="75">
        <v>2021</v>
      </c>
      <c r="P38" s="44">
        <v>2027</v>
      </c>
      <c r="Q38" s="75" t="s">
        <v>272</v>
      </c>
      <c r="R38" s="75" t="s">
        <v>272</v>
      </c>
      <c r="S38" s="75" t="s">
        <v>272</v>
      </c>
      <c r="T38" s="75" t="s">
        <v>272</v>
      </c>
      <c r="U38" s="44"/>
      <c r="V38" s="44"/>
      <c r="W38" s="44"/>
      <c r="X38" s="44"/>
      <c r="Y38" s="44" t="s">
        <v>873</v>
      </c>
      <c r="Z38" s="95"/>
      <c r="AA38" s="15"/>
      <c r="AB38" s="101" t="s">
        <v>873</v>
      </c>
    </row>
    <row r="39" spans="1:28" ht="32" x14ac:dyDescent="0.2">
      <c r="A39" s="96">
        <v>35</v>
      </c>
      <c r="B39" s="99" t="s">
        <v>162</v>
      </c>
      <c r="C39" s="62" t="str">
        <f>VLOOKUP(B39,'Školská zařízení'!A:J,2)</f>
        <v>Základní škola Benešov, Jiráskova 888</v>
      </c>
      <c r="D39" s="62" t="str">
        <f>VLOOKUP(B39,'Školská zařízení'!A:J,4)</f>
        <v>Město Benešov</v>
      </c>
      <c r="E39" s="76">
        <f>VLOOKUP(B39,'Školská zařízení'!A:J,5)</f>
        <v>75033062</v>
      </c>
      <c r="F39" s="76">
        <f>VLOOKUP(B39,'Školská zařízení'!A:J,6)</f>
        <v>102002207</v>
      </c>
      <c r="G39" s="76">
        <f>VLOOKUP(B39,'Školská zařízení'!A:J,7)</f>
        <v>600041972</v>
      </c>
      <c r="H39" s="150" t="s">
        <v>1001</v>
      </c>
      <c r="I39" s="62" t="str">
        <f>VLOOKUP(B39,'Školská zařízení'!A:J,8)</f>
        <v>Středočeský</v>
      </c>
      <c r="J39" s="62" t="str">
        <f>VLOOKUP(B39,'Školská zařízení'!A:J,9)</f>
        <v>Benešov</v>
      </c>
      <c r="K39" s="62" t="str">
        <f>VLOOKUP(B39,'Školská zařízení'!A:J,10)</f>
        <v>Benešov</v>
      </c>
      <c r="L39" s="10" t="s">
        <v>460</v>
      </c>
      <c r="M39" s="93">
        <v>400000</v>
      </c>
      <c r="N39" s="94">
        <f t="shared" si="0"/>
        <v>280000</v>
      </c>
      <c r="O39" s="75">
        <v>2021</v>
      </c>
      <c r="P39" s="44">
        <v>2025</v>
      </c>
      <c r="Q39" s="44"/>
      <c r="R39" s="44" t="s">
        <v>272</v>
      </c>
      <c r="S39" s="44"/>
      <c r="T39" s="44" t="s">
        <v>272</v>
      </c>
      <c r="U39" s="44"/>
      <c r="V39" s="44"/>
      <c r="W39" s="44"/>
      <c r="X39" s="44"/>
      <c r="Y39" s="44" t="s">
        <v>873</v>
      </c>
      <c r="Z39" s="95"/>
      <c r="AA39" s="15"/>
      <c r="AB39" s="101"/>
    </row>
    <row r="40" spans="1:28" ht="32" x14ac:dyDescent="0.2">
      <c r="A40" s="96">
        <v>36</v>
      </c>
      <c r="B40" s="99" t="s">
        <v>162</v>
      </c>
      <c r="C40" s="62" t="str">
        <f>VLOOKUP(B40,'Školská zařízení'!A:J,2)</f>
        <v>Základní škola Benešov, Jiráskova 888</v>
      </c>
      <c r="D40" s="62" t="str">
        <f>VLOOKUP(B40,'Školská zařízení'!A:J,4)</f>
        <v>Město Benešov</v>
      </c>
      <c r="E40" s="76">
        <f>VLOOKUP(B40,'Školská zařízení'!A:J,5)</f>
        <v>75033062</v>
      </c>
      <c r="F40" s="76">
        <f>VLOOKUP(B40,'Školská zařízení'!A:J,6)</f>
        <v>102002207</v>
      </c>
      <c r="G40" s="76">
        <f>VLOOKUP(B40,'Školská zařízení'!A:J,7)</f>
        <v>600041972</v>
      </c>
      <c r="H40" s="10" t="s">
        <v>486</v>
      </c>
      <c r="I40" s="62" t="str">
        <f>VLOOKUP(B40,'Školská zařízení'!A:J,8)</f>
        <v>Středočeský</v>
      </c>
      <c r="J40" s="62" t="str">
        <f>VLOOKUP(B40,'Školská zařízení'!A:J,9)</f>
        <v>Benešov</v>
      </c>
      <c r="K40" s="62" t="str">
        <f>VLOOKUP(B40,'Školská zařízení'!A:J,10)</f>
        <v>Benešov</v>
      </c>
      <c r="L40" s="10" t="s">
        <v>929</v>
      </c>
      <c r="M40" s="93">
        <v>2000000</v>
      </c>
      <c r="N40" s="94">
        <f t="shared" si="0"/>
        <v>1400000</v>
      </c>
      <c r="O40" s="75">
        <v>2021</v>
      </c>
      <c r="P40" s="44">
        <v>2025</v>
      </c>
      <c r="Q40" s="75" t="s">
        <v>272</v>
      </c>
      <c r="R40" s="75"/>
      <c r="S40" s="75"/>
      <c r="T40" s="75"/>
      <c r="U40" s="44"/>
      <c r="V40" s="44"/>
      <c r="W40" s="44"/>
      <c r="X40" s="44"/>
      <c r="Y40" s="44" t="s">
        <v>873</v>
      </c>
      <c r="Z40" s="95"/>
      <c r="AA40" s="15"/>
      <c r="AB40" s="100"/>
    </row>
    <row r="41" spans="1:28" s="78" customFormat="1" ht="32" x14ac:dyDescent="0.2">
      <c r="A41" s="96">
        <v>37</v>
      </c>
      <c r="B41" s="99" t="s">
        <v>162</v>
      </c>
      <c r="C41" s="62" t="str">
        <f>VLOOKUP(B41,'Školská zařízení'!A:J,2)</f>
        <v>Základní škola Benešov, Jiráskova 888</v>
      </c>
      <c r="D41" s="62" t="str">
        <f>VLOOKUP(B41,'Školská zařízení'!A:J,4)</f>
        <v>Město Benešov</v>
      </c>
      <c r="E41" s="76">
        <f>VLOOKUP(B41,'Školská zařízení'!A:J,5)</f>
        <v>75033062</v>
      </c>
      <c r="F41" s="76">
        <f>VLOOKUP(B41,'Školská zařízení'!A:J,6)</f>
        <v>102002207</v>
      </c>
      <c r="G41" s="76">
        <f>VLOOKUP(B41,'Školská zařízení'!A:J,7)</f>
        <v>600041972</v>
      </c>
      <c r="H41" s="10" t="s">
        <v>825</v>
      </c>
      <c r="I41" s="62" t="str">
        <f>VLOOKUP(B41,'Školská zařízení'!A:J,8)</f>
        <v>Středočeský</v>
      </c>
      <c r="J41" s="62" t="str">
        <f>VLOOKUP(B41,'Školská zařízení'!A:J,9)</f>
        <v>Benešov</v>
      </c>
      <c r="K41" s="62" t="str">
        <f>VLOOKUP(B41,'Školská zařízení'!A:J,10)</f>
        <v>Benešov</v>
      </c>
      <c r="L41" s="10" t="s">
        <v>824</v>
      </c>
      <c r="M41" s="93">
        <v>4500000</v>
      </c>
      <c r="N41" s="94">
        <f t="shared" si="0"/>
        <v>3150000</v>
      </c>
      <c r="O41" s="75">
        <v>2021</v>
      </c>
      <c r="P41" s="44">
        <v>2025</v>
      </c>
      <c r="Q41" s="75" t="s">
        <v>272</v>
      </c>
      <c r="R41" s="75" t="s">
        <v>272</v>
      </c>
      <c r="S41" s="75"/>
      <c r="T41" s="75"/>
      <c r="U41" s="44"/>
      <c r="V41" s="44"/>
      <c r="W41" s="44"/>
      <c r="X41" s="44"/>
      <c r="Y41" s="44" t="s">
        <v>873</v>
      </c>
      <c r="Z41" s="95"/>
      <c r="AA41" s="15"/>
      <c r="AB41" s="100"/>
    </row>
    <row r="42" spans="1:28" ht="144" x14ac:dyDescent="0.2">
      <c r="A42" s="96">
        <v>38</v>
      </c>
      <c r="B42" s="99" t="s">
        <v>162</v>
      </c>
      <c r="C42" s="62" t="str">
        <f>VLOOKUP(B42,'Školská zařízení'!A:J,2)</f>
        <v>Základní škola Benešov, Jiráskova 888</v>
      </c>
      <c r="D42" s="62" t="str">
        <f>VLOOKUP(B42,'Školská zařízení'!A:J,4)</f>
        <v>Město Benešov</v>
      </c>
      <c r="E42" s="76">
        <f>VLOOKUP(B42,'Školská zařízení'!A:J,5)</f>
        <v>75033062</v>
      </c>
      <c r="F42" s="76">
        <f>VLOOKUP(B42,'Školská zařízení'!A:J,6)</f>
        <v>102002207</v>
      </c>
      <c r="G42" s="76">
        <f>VLOOKUP(B42,'Školská zařízení'!A:J,7)</f>
        <v>600041972</v>
      </c>
      <c r="H42" s="10" t="s">
        <v>1002</v>
      </c>
      <c r="I42" s="62" t="str">
        <f>VLOOKUP(B42,'Školská zařízení'!A:J,8)</f>
        <v>Středočeský</v>
      </c>
      <c r="J42" s="62" t="str">
        <f>VLOOKUP(B42,'Školská zařízení'!A:J,9)</f>
        <v>Benešov</v>
      </c>
      <c r="K42" s="62" t="str">
        <f>VLOOKUP(B42,'Školská zařízení'!A:J,10)</f>
        <v>Benešov</v>
      </c>
      <c r="L42" s="135" t="s">
        <v>1089</v>
      </c>
      <c r="M42" s="93">
        <v>100000000</v>
      </c>
      <c r="N42" s="94">
        <f t="shared" si="0"/>
        <v>70000000</v>
      </c>
      <c r="O42" s="75">
        <v>2021</v>
      </c>
      <c r="P42" s="44">
        <v>2027</v>
      </c>
      <c r="Q42" s="44"/>
      <c r="R42" s="44"/>
      <c r="S42" s="44"/>
      <c r="T42" s="44"/>
      <c r="U42" s="44"/>
      <c r="V42" s="44"/>
      <c r="W42" s="44"/>
      <c r="X42" s="44"/>
      <c r="Y42" s="44" t="s">
        <v>873</v>
      </c>
      <c r="Z42" s="95"/>
      <c r="AA42" s="15"/>
      <c r="AB42" s="101" t="s">
        <v>873</v>
      </c>
    </row>
    <row r="43" spans="1:28" ht="48" x14ac:dyDescent="0.2">
      <c r="A43" s="96">
        <v>39</v>
      </c>
      <c r="B43" s="99" t="s">
        <v>162</v>
      </c>
      <c r="C43" s="62" t="str">
        <f>VLOOKUP(B43,'Školská zařízení'!A:J,2)</f>
        <v>Základní škola Benešov, Jiráskova 888</v>
      </c>
      <c r="D43" s="62" t="str">
        <f>VLOOKUP(B43,'Školská zařízení'!A:J,4)</f>
        <v>Město Benešov</v>
      </c>
      <c r="E43" s="76">
        <f>VLOOKUP(B43,'Školská zařízení'!A:J,5)</f>
        <v>75033062</v>
      </c>
      <c r="F43" s="76">
        <f>VLOOKUP(B43,'Školská zařízení'!A:J,6)</f>
        <v>102002207</v>
      </c>
      <c r="G43" s="76">
        <f>VLOOKUP(B43,'Školská zařízení'!A:J,7)</f>
        <v>600041972</v>
      </c>
      <c r="H43" s="10" t="s">
        <v>552</v>
      </c>
      <c r="I43" s="62" t="str">
        <f>VLOOKUP(B43,'Školská zařízení'!A:J,8)</f>
        <v>Středočeský</v>
      </c>
      <c r="J43" s="62" t="str">
        <f>VLOOKUP(B43,'Školská zařízení'!A:J,9)</f>
        <v>Benešov</v>
      </c>
      <c r="K43" s="62" t="str">
        <f>VLOOKUP(B43,'Školská zařízení'!A:J,10)</f>
        <v>Benešov</v>
      </c>
      <c r="L43" s="10" t="s">
        <v>553</v>
      </c>
      <c r="M43" s="93">
        <v>3500000</v>
      </c>
      <c r="N43" s="94">
        <f t="shared" si="0"/>
        <v>2450000</v>
      </c>
      <c r="O43" s="75">
        <v>2021</v>
      </c>
      <c r="P43" s="44">
        <v>2025</v>
      </c>
      <c r="Q43" s="44"/>
      <c r="R43" s="44" t="s">
        <v>272</v>
      </c>
      <c r="S43" s="44"/>
      <c r="T43" s="44"/>
      <c r="U43" s="44"/>
      <c r="V43" s="44"/>
      <c r="W43" s="44"/>
      <c r="X43" s="44"/>
      <c r="Y43" s="44" t="s">
        <v>873</v>
      </c>
      <c r="Z43" s="95"/>
      <c r="AA43" s="15"/>
      <c r="AB43" s="101"/>
    </row>
    <row r="44" spans="1:28" ht="80" x14ac:dyDescent="0.2">
      <c r="A44" s="96">
        <v>40</v>
      </c>
      <c r="B44" s="99" t="s">
        <v>162</v>
      </c>
      <c r="C44" s="62" t="str">
        <f>VLOOKUP(B44,'Školská zařízení'!A:J,2)</f>
        <v>Základní škola Benešov, Jiráskova 888</v>
      </c>
      <c r="D44" s="62" t="str">
        <f>VLOOKUP(B44,'Školská zařízení'!A:J,4)</f>
        <v>Město Benešov</v>
      </c>
      <c r="E44" s="76">
        <f>VLOOKUP(B44,'Školská zařízení'!A:J,5)</f>
        <v>75033062</v>
      </c>
      <c r="F44" s="76">
        <f>VLOOKUP(B44,'Školská zařízení'!A:J,6)</f>
        <v>102002207</v>
      </c>
      <c r="G44" s="76">
        <f>VLOOKUP(B44,'Školská zařízení'!A:J,7)</f>
        <v>600041972</v>
      </c>
      <c r="H44" s="10" t="s">
        <v>554</v>
      </c>
      <c r="I44" s="62" t="str">
        <f>VLOOKUP(B44,'Školská zařízení'!A:J,8)</f>
        <v>Středočeský</v>
      </c>
      <c r="J44" s="62" t="str">
        <f>VLOOKUP(B44,'Školská zařízení'!A:J,9)</f>
        <v>Benešov</v>
      </c>
      <c r="K44" s="62" t="str">
        <f>VLOOKUP(B44,'Školská zařízení'!A:J,10)</f>
        <v>Benešov</v>
      </c>
      <c r="L44" s="10" t="s">
        <v>555</v>
      </c>
      <c r="M44" s="93">
        <v>9000000</v>
      </c>
      <c r="N44" s="94">
        <f t="shared" si="0"/>
        <v>6300000</v>
      </c>
      <c r="O44" s="75">
        <v>2021</v>
      </c>
      <c r="P44" s="44">
        <v>2025</v>
      </c>
      <c r="Q44" s="44"/>
      <c r="R44" s="44"/>
      <c r="S44" s="44"/>
      <c r="T44" s="44"/>
      <c r="U44" s="44"/>
      <c r="V44" s="44"/>
      <c r="W44" s="44"/>
      <c r="X44" s="44"/>
      <c r="Y44" s="44" t="s">
        <v>873</v>
      </c>
      <c r="Z44" s="95"/>
      <c r="AA44" s="15"/>
      <c r="AB44" s="101"/>
    </row>
    <row r="45" spans="1:28" ht="64" x14ac:dyDescent="0.2">
      <c r="A45" s="96">
        <v>41</v>
      </c>
      <c r="B45" s="99" t="s">
        <v>162</v>
      </c>
      <c r="C45" s="62" t="str">
        <f>VLOOKUP(B45,'Školská zařízení'!A:J,2)</f>
        <v>Základní škola Benešov, Jiráskova 888</v>
      </c>
      <c r="D45" s="62" t="str">
        <f>VLOOKUP(B45,'Školská zařízení'!A:J,4)</f>
        <v>Město Benešov</v>
      </c>
      <c r="E45" s="76">
        <f>VLOOKUP(B45,'Školská zařízení'!A:J,5)</f>
        <v>75033062</v>
      </c>
      <c r="F45" s="76">
        <f>VLOOKUP(B45,'Školská zařízení'!A:J,6)</f>
        <v>102002207</v>
      </c>
      <c r="G45" s="76">
        <f>VLOOKUP(B45,'Školská zařízení'!A:J,7)</f>
        <v>600041972</v>
      </c>
      <c r="H45" s="10" t="s">
        <v>556</v>
      </c>
      <c r="I45" s="62" t="str">
        <f>VLOOKUP(B45,'Školská zařízení'!A:J,8)</f>
        <v>Středočeský</v>
      </c>
      <c r="J45" s="62" t="str">
        <f>VLOOKUP(B45,'Školská zařízení'!A:J,9)</f>
        <v>Benešov</v>
      </c>
      <c r="K45" s="62" t="str">
        <f>VLOOKUP(B45,'Školská zařízení'!A:J,10)</f>
        <v>Benešov</v>
      </c>
      <c r="L45" s="10" t="s">
        <v>557</v>
      </c>
      <c r="M45" s="93">
        <v>1500000</v>
      </c>
      <c r="N45" s="94">
        <f t="shared" si="0"/>
        <v>1050000</v>
      </c>
      <c r="O45" s="75">
        <v>2021</v>
      </c>
      <c r="P45" s="44">
        <v>2025</v>
      </c>
      <c r="Q45" s="44" t="s">
        <v>873</v>
      </c>
      <c r="R45" s="44" t="s">
        <v>873</v>
      </c>
      <c r="S45" s="44" t="s">
        <v>873</v>
      </c>
      <c r="T45" s="44" t="s">
        <v>873</v>
      </c>
      <c r="U45" s="44"/>
      <c r="V45" s="44"/>
      <c r="W45" s="44"/>
      <c r="X45" s="44"/>
      <c r="Y45" s="44" t="s">
        <v>873</v>
      </c>
      <c r="Z45" s="95"/>
      <c r="AA45" s="15"/>
      <c r="AB45" s="101"/>
    </row>
    <row r="46" spans="1:28" ht="48" x14ac:dyDescent="0.2">
      <c r="A46" s="96">
        <v>42</v>
      </c>
      <c r="B46" s="99" t="s">
        <v>162</v>
      </c>
      <c r="C46" s="62" t="str">
        <f>VLOOKUP(B46,'Školská zařízení'!A:J,2)</f>
        <v>Základní škola Benešov, Jiráskova 888</v>
      </c>
      <c r="D46" s="62" t="str">
        <f>VLOOKUP(B46,'Školská zařízení'!A:J,4)</f>
        <v>Město Benešov</v>
      </c>
      <c r="E46" s="76">
        <f>VLOOKUP(B46,'Školská zařízení'!A:J,5)</f>
        <v>75033062</v>
      </c>
      <c r="F46" s="76">
        <f>VLOOKUP(B46,'Školská zařízení'!A:J,6)</f>
        <v>102002207</v>
      </c>
      <c r="G46" s="76">
        <f>VLOOKUP(B46,'Školská zařízení'!A:J,7)</f>
        <v>600041972</v>
      </c>
      <c r="H46" s="135" t="s">
        <v>1003</v>
      </c>
      <c r="I46" s="62" t="str">
        <f>VLOOKUP(B46,'Školská zařízení'!A:J,8)</f>
        <v>Středočeský</v>
      </c>
      <c r="J46" s="62" t="str">
        <f>VLOOKUP(B46,'Školská zařízení'!A:J,9)</f>
        <v>Benešov</v>
      </c>
      <c r="K46" s="62" t="str">
        <f>VLOOKUP(B46,'Školská zařízení'!A:J,10)</f>
        <v>Benešov</v>
      </c>
      <c r="L46" s="135" t="s">
        <v>1005</v>
      </c>
      <c r="M46" s="93">
        <v>1000000</v>
      </c>
      <c r="N46" s="94">
        <f t="shared" si="0"/>
        <v>700000</v>
      </c>
      <c r="O46" s="75">
        <v>2021</v>
      </c>
      <c r="P46" s="44">
        <v>2025</v>
      </c>
      <c r="Q46" s="44"/>
      <c r="R46" s="44"/>
      <c r="S46" s="44"/>
      <c r="T46" s="44"/>
      <c r="U46" s="44"/>
      <c r="V46" s="44"/>
      <c r="W46" s="44"/>
      <c r="X46" s="44" t="s">
        <v>873</v>
      </c>
      <c r="Y46" s="44" t="s">
        <v>873</v>
      </c>
      <c r="Z46" s="95"/>
      <c r="AA46" s="15"/>
      <c r="AB46" s="101"/>
    </row>
    <row r="47" spans="1:28" ht="32" x14ac:dyDescent="0.2">
      <c r="A47" s="96">
        <v>43</v>
      </c>
      <c r="B47" s="99" t="s">
        <v>162</v>
      </c>
      <c r="C47" s="62" t="str">
        <f>VLOOKUP(B47,'Školská zařízení'!A:J,2)</f>
        <v>Základní škola Benešov, Jiráskova 888</v>
      </c>
      <c r="D47" s="62" t="str">
        <f>VLOOKUP(B47,'Školská zařízení'!A:J,4)</f>
        <v>Město Benešov</v>
      </c>
      <c r="E47" s="76">
        <f>VLOOKUP(B47,'Školská zařízení'!A:J,5)</f>
        <v>75033062</v>
      </c>
      <c r="F47" s="76">
        <f>VLOOKUP(B47,'Školská zařízení'!A:J,6)</f>
        <v>102002207</v>
      </c>
      <c r="G47" s="76">
        <f>VLOOKUP(B47,'Školská zařízení'!A:J,7)</f>
        <v>600041972</v>
      </c>
      <c r="H47" s="10" t="s">
        <v>1004</v>
      </c>
      <c r="I47" s="62" t="str">
        <f>VLOOKUP(B47,'Školská zařízení'!A:J,8)</f>
        <v>Středočeský</v>
      </c>
      <c r="J47" s="62" t="str">
        <f>VLOOKUP(B47,'Školská zařízení'!A:J,9)</f>
        <v>Benešov</v>
      </c>
      <c r="K47" s="62" t="str">
        <f>VLOOKUP(B47,'Školská zařízení'!A:J,10)</f>
        <v>Benešov</v>
      </c>
      <c r="L47" s="10" t="s">
        <v>1006</v>
      </c>
      <c r="M47" s="93">
        <v>500000</v>
      </c>
      <c r="N47" s="94">
        <f t="shared" si="0"/>
        <v>350000</v>
      </c>
      <c r="O47" s="75">
        <v>2022</v>
      </c>
      <c r="P47" s="44">
        <v>2025</v>
      </c>
      <c r="Q47" s="44"/>
      <c r="R47" s="44"/>
      <c r="S47" s="44"/>
      <c r="T47" s="44"/>
      <c r="U47" s="44"/>
      <c r="V47" s="44"/>
      <c r="W47" s="44"/>
      <c r="X47" s="44" t="s">
        <v>873</v>
      </c>
      <c r="Y47" s="44"/>
      <c r="Z47" s="95"/>
      <c r="AA47" s="15"/>
      <c r="AB47" s="101"/>
    </row>
    <row r="48" spans="1:28" ht="16" x14ac:dyDescent="0.2">
      <c r="A48" s="96">
        <v>44</v>
      </c>
      <c r="B48" s="99" t="s">
        <v>162</v>
      </c>
      <c r="C48" s="62" t="str">
        <f>VLOOKUP(B48,'Školská zařízení'!A:J,2)</f>
        <v>Základní škola Benešov, Jiráskova 888</v>
      </c>
      <c r="D48" s="62" t="str">
        <f>VLOOKUP(B48,'Školská zařízení'!A:J,4)</f>
        <v>Město Benešov</v>
      </c>
      <c r="E48" s="76">
        <f>VLOOKUP(B48,'Školská zařízení'!A:J,5)</f>
        <v>75033062</v>
      </c>
      <c r="F48" s="76">
        <f>VLOOKUP(B48,'Školská zařízení'!A:J,6)</f>
        <v>102002207</v>
      </c>
      <c r="G48" s="76">
        <f>VLOOKUP(B48,'Školská zařízení'!A:J,7)</f>
        <v>600041972</v>
      </c>
      <c r="H48" s="10" t="s">
        <v>834</v>
      </c>
      <c r="I48" s="62" t="str">
        <f>VLOOKUP(B48,'Školská zařízení'!A:J,8)</f>
        <v>Středočeský</v>
      </c>
      <c r="J48" s="62" t="str">
        <f>VLOOKUP(B48,'Školská zařízení'!A:J,9)</f>
        <v>Benešov</v>
      </c>
      <c r="K48" s="62" t="str">
        <f>VLOOKUP(B48,'Školská zařízení'!A:J,10)</f>
        <v>Benešov</v>
      </c>
      <c r="L48" s="10" t="s">
        <v>1007</v>
      </c>
      <c r="M48" s="93">
        <v>500000</v>
      </c>
      <c r="N48" s="94">
        <f t="shared" si="0"/>
        <v>350000</v>
      </c>
      <c r="O48" s="75">
        <v>2022</v>
      </c>
      <c r="P48" s="44">
        <v>2025</v>
      </c>
      <c r="Q48" s="44"/>
      <c r="R48" s="44"/>
      <c r="S48" s="44"/>
      <c r="T48" s="44"/>
      <c r="U48" s="44"/>
      <c r="V48" s="44"/>
      <c r="W48" s="44"/>
      <c r="X48" s="44"/>
      <c r="Y48" s="44"/>
      <c r="Z48" s="95"/>
      <c r="AA48" s="15"/>
      <c r="AB48" s="101"/>
    </row>
    <row r="49" spans="1:28" s="53" customFormat="1" ht="48" x14ac:dyDescent="0.2">
      <c r="A49" s="96">
        <v>45</v>
      </c>
      <c r="B49" s="237" t="s">
        <v>162</v>
      </c>
      <c r="C49" s="187" t="str">
        <f>VLOOKUP(B49,'Školská zařízení'!A:J,2)</f>
        <v>Základní škola Benešov, Jiráskova 888</v>
      </c>
      <c r="D49" s="187" t="str">
        <f>VLOOKUP(B49,'Školská zařízení'!A:J,4)</f>
        <v>Město Benešov</v>
      </c>
      <c r="E49" s="213">
        <f>VLOOKUP(B49,'Školská zařízení'!A:J,5)</f>
        <v>75033062</v>
      </c>
      <c r="F49" s="213">
        <f>VLOOKUP(B49,'Školská zařízení'!A:J,6)</f>
        <v>102002207</v>
      </c>
      <c r="G49" s="213">
        <f>VLOOKUP(B49,'Školská zařízení'!A:J,7)</f>
        <v>600041972</v>
      </c>
      <c r="H49" s="205" t="s">
        <v>1182</v>
      </c>
      <c r="I49" s="187" t="str">
        <f>VLOOKUP(B49,'Školská zařízení'!A:J,8)</f>
        <v>Středočeský</v>
      </c>
      <c r="J49" s="187" t="str">
        <f>VLOOKUP(B49,'Školská zařízení'!A:J,9)</f>
        <v>Benešov</v>
      </c>
      <c r="K49" s="187" t="str">
        <f>VLOOKUP(B49,'Školská zařízení'!A:J,10)</f>
        <v>Benešov</v>
      </c>
      <c r="L49" s="205" t="s">
        <v>1183</v>
      </c>
      <c r="M49" s="214">
        <v>100000</v>
      </c>
      <c r="N49" s="215">
        <f t="shared" si="0"/>
        <v>70000</v>
      </c>
      <c r="O49" s="238">
        <v>2024</v>
      </c>
      <c r="P49" s="188">
        <v>2025</v>
      </c>
      <c r="Q49" s="188" t="s">
        <v>873</v>
      </c>
      <c r="R49" s="188" t="s">
        <v>873</v>
      </c>
      <c r="S49" s="188" t="s">
        <v>873</v>
      </c>
      <c r="T49" s="188" t="s">
        <v>873</v>
      </c>
      <c r="U49" s="188"/>
      <c r="V49" s="188"/>
      <c r="W49" s="188"/>
      <c r="X49" s="188"/>
      <c r="Y49" s="188"/>
      <c r="Z49" s="239"/>
      <c r="AA49" s="163"/>
      <c r="AB49" s="241"/>
    </row>
    <row r="50" spans="1:28" s="53" customFormat="1" ht="16" x14ac:dyDescent="0.2">
      <c r="A50" s="96">
        <v>46</v>
      </c>
      <c r="B50" s="99" t="s">
        <v>167</v>
      </c>
      <c r="C50" s="62" t="str">
        <f>VLOOKUP(B50,'Školská zařízení'!A:J,2)</f>
        <v>Základní škola a mateřská škola Benešov, Na Karlově 372</v>
      </c>
      <c r="D50" s="62" t="str">
        <f>VLOOKUP(B50,'Školská zařízení'!A:J,4)</f>
        <v>Město Benešov</v>
      </c>
      <c r="E50" s="76">
        <f>VLOOKUP(B50,'Školská zařízení'!A:J,5)</f>
        <v>75033054</v>
      </c>
      <c r="F50" s="76">
        <f>VLOOKUP(B50,'Školská zařízení'!A:J,6)</f>
        <v>150015968</v>
      </c>
      <c r="G50" s="76">
        <f>VLOOKUP(B50,'Školská zařízení'!A:J,7)</f>
        <v>650015959</v>
      </c>
      <c r="H50" s="10" t="s">
        <v>1030</v>
      </c>
      <c r="I50" s="62" t="str">
        <f>VLOOKUP(B50,'Školská zařízení'!A:J,8)</f>
        <v>Středočeský</v>
      </c>
      <c r="J50" s="62" t="str">
        <f>VLOOKUP(B50,'Školská zařízení'!A:J,9)</f>
        <v>Benešov</v>
      </c>
      <c r="K50" s="62" t="str">
        <f>VLOOKUP(B50,'Školská zařízení'!A:J,10)</f>
        <v>Benešov</v>
      </c>
      <c r="L50" s="10" t="s">
        <v>1031</v>
      </c>
      <c r="M50" s="93">
        <v>5000000</v>
      </c>
      <c r="N50" s="94">
        <f t="shared" si="0"/>
        <v>3500000</v>
      </c>
      <c r="O50" s="75">
        <v>2023</v>
      </c>
      <c r="P50" s="44">
        <v>2024</v>
      </c>
      <c r="Q50" s="44"/>
      <c r="R50" s="44"/>
      <c r="S50" s="44"/>
      <c r="T50" s="44"/>
      <c r="U50" s="44"/>
      <c r="V50" s="44"/>
      <c r="W50" s="44"/>
      <c r="X50" s="44"/>
      <c r="Y50" s="44"/>
      <c r="Z50" s="95"/>
      <c r="AA50" s="15"/>
      <c r="AB50" s="101"/>
    </row>
    <row r="51" spans="1:28" ht="48" x14ac:dyDescent="0.2">
      <c r="A51" s="96">
        <v>47</v>
      </c>
      <c r="B51" s="99" t="s">
        <v>167</v>
      </c>
      <c r="C51" s="62" t="str">
        <f>VLOOKUP(B51,'Školská zařízení'!A:J,2)</f>
        <v>Základní škola a mateřská škola Benešov, Na Karlově 372</v>
      </c>
      <c r="D51" s="62" t="str">
        <f>VLOOKUP(B51,'Školská zařízení'!A:J,4)</f>
        <v>Město Benešov</v>
      </c>
      <c r="E51" s="76">
        <f>VLOOKUP(B51,'Školská zařízení'!A:J,5)</f>
        <v>75033054</v>
      </c>
      <c r="F51" s="76">
        <f>VLOOKUP(B51,'Školská zařízení'!A:J,6)</f>
        <v>150015968</v>
      </c>
      <c r="G51" s="76">
        <f>VLOOKUP(B51,'Školská zařízení'!A:J,7)</f>
        <v>650015959</v>
      </c>
      <c r="H51" s="10" t="s">
        <v>500</v>
      </c>
      <c r="I51" s="62" t="str">
        <f>VLOOKUP(B51,'Školská zařízení'!A:J,8)</f>
        <v>Středočeský</v>
      </c>
      <c r="J51" s="62" t="str">
        <f>VLOOKUP(B51,'Školská zařízení'!A:J,9)</f>
        <v>Benešov</v>
      </c>
      <c r="K51" s="62" t="str">
        <f>VLOOKUP(B51,'Školská zařízení'!A:J,10)</f>
        <v>Benešov</v>
      </c>
      <c r="L51" s="10" t="s">
        <v>501</v>
      </c>
      <c r="M51" s="93">
        <v>35000000</v>
      </c>
      <c r="N51" s="94">
        <f t="shared" si="0"/>
        <v>24500000</v>
      </c>
      <c r="O51" s="75">
        <v>2021</v>
      </c>
      <c r="P51" s="44">
        <v>2027</v>
      </c>
      <c r="Q51" s="44" t="s">
        <v>873</v>
      </c>
      <c r="R51" s="44" t="s">
        <v>272</v>
      </c>
      <c r="S51" s="44" t="s">
        <v>873</v>
      </c>
      <c r="T51" s="44" t="s">
        <v>873</v>
      </c>
      <c r="U51" s="44"/>
      <c r="V51" s="44" t="s">
        <v>272</v>
      </c>
      <c r="W51" s="44"/>
      <c r="X51" s="44" t="s">
        <v>873</v>
      </c>
      <c r="Y51" s="44" t="s">
        <v>873</v>
      </c>
      <c r="Z51" s="95"/>
      <c r="AA51" s="15"/>
      <c r="AB51" s="101" t="s">
        <v>873</v>
      </c>
    </row>
    <row r="52" spans="1:28" ht="64" x14ac:dyDescent="0.2">
      <c r="A52" s="96">
        <v>48</v>
      </c>
      <c r="B52" s="99" t="s">
        <v>167</v>
      </c>
      <c r="C52" s="62" t="str">
        <f>VLOOKUP(B52,'Školská zařízení'!A:J,2)</f>
        <v>Základní škola a mateřská škola Benešov, Na Karlově 372</v>
      </c>
      <c r="D52" s="62" t="str">
        <f>VLOOKUP(B52,'Školská zařízení'!A:J,4)</f>
        <v>Město Benešov</v>
      </c>
      <c r="E52" s="76">
        <f>VLOOKUP(B52,'Školská zařízení'!A:J,5)</f>
        <v>75033054</v>
      </c>
      <c r="F52" s="76">
        <f>VLOOKUP(B52,'Školská zařízení'!A:J,6)</f>
        <v>150015968</v>
      </c>
      <c r="G52" s="76">
        <f>VLOOKUP(B52,'Školská zařízení'!A:J,7)</f>
        <v>650015959</v>
      </c>
      <c r="H52" s="10" t="s">
        <v>502</v>
      </c>
      <c r="I52" s="62" t="str">
        <f>VLOOKUP(B52,'Školská zařízení'!A:J,8)</f>
        <v>Středočeský</v>
      </c>
      <c r="J52" s="62" t="str">
        <f>VLOOKUP(B52,'Školská zařízení'!A:J,9)</f>
        <v>Benešov</v>
      </c>
      <c r="K52" s="62" t="str">
        <f>VLOOKUP(B52,'Školská zařízení'!A:J,10)</f>
        <v>Benešov</v>
      </c>
      <c r="L52" s="10" t="s">
        <v>503</v>
      </c>
      <c r="M52" s="93">
        <v>4000000</v>
      </c>
      <c r="N52" s="94">
        <f t="shared" si="0"/>
        <v>2800000</v>
      </c>
      <c r="O52" s="75">
        <v>2021</v>
      </c>
      <c r="P52" s="44">
        <v>2027</v>
      </c>
      <c r="Q52" s="44"/>
      <c r="R52" s="44"/>
      <c r="S52" s="44"/>
      <c r="T52" s="44"/>
      <c r="U52" s="44"/>
      <c r="V52" s="44"/>
      <c r="W52" s="44"/>
      <c r="X52" s="44"/>
      <c r="Y52" s="44"/>
      <c r="Z52" s="95"/>
      <c r="AA52" s="15"/>
      <c r="AB52" s="101"/>
    </row>
    <row r="53" spans="1:28" ht="32" x14ac:dyDescent="0.2">
      <c r="A53" s="96">
        <v>49</v>
      </c>
      <c r="B53" s="99" t="s">
        <v>167</v>
      </c>
      <c r="C53" s="62" t="str">
        <f>VLOOKUP(B53,'Školská zařízení'!A:J,2)</f>
        <v>Základní škola a mateřská škola Benešov, Na Karlově 372</v>
      </c>
      <c r="D53" s="62" t="str">
        <f>VLOOKUP(B53,'Školská zařízení'!A:J,4)</f>
        <v>Město Benešov</v>
      </c>
      <c r="E53" s="76">
        <f>VLOOKUP(B53,'Školská zařízení'!A:J,5)</f>
        <v>75033054</v>
      </c>
      <c r="F53" s="76">
        <f>VLOOKUP(B53,'Školská zařízení'!A:J,6)</f>
        <v>150015968</v>
      </c>
      <c r="G53" s="76">
        <f>VLOOKUP(B53,'Školská zařízení'!A:J,7)</f>
        <v>650015959</v>
      </c>
      <c r="H53" s="10" t="s">
        <v>505</v>
      </c>
      <c r="I53" s="62" t="str">
        <f>VLOOKUP(B53,'Školská zařízení'!A:J,8)</f>
        <v>Středočeský</v>
      </c>
      <c r="J53" s="62" t="str">
        <f>VLOOKUP(B53,'Školská zařízení'!A:J,9)</f>
        <v>Benešov</v>
      </c>
      <c r="K53" s="62" t="str">
        <f>VLOOKUP(B53,'Školská zařízení'!A:J,10)</f>
        <v>Benešov</v>
      </c>
      <c r="L53" s="10" t="s">
        <v>506</v>
      </c>
      <c r="M53" s="93">
        <v>3000000</v>
      </c>
      <c r="N53" s="94">
        <f t="shared" si="0"/>
        <v>2100000</v>
      </c>
      <c r="O53" s="75">
        <v>2021</v>
      </c>
      <c r="P53" s="44">
        <v>2027</v>
      </c>
      <c r="Q53" s="44" t="s">
        <v>272</v>
      </c>
      <c r="R53" s="44" t="s">
        <v>272</v>
      </c>
      <c r="S53" s="44" t="s">
        <v>272</v>
      </c>
      <c r="T53" s="44" t="s">
        <v>272</v>
      </c>
      <c r="U53" s="44"/>
      <c r="V53" s="44" t="s">
        <v>272</v>
      </c>
      <c r="W53" s="44"/>
      <c r="X53" s="44" t="s">
        <v>272</v>
      </c>
      <c r="Y53" s="44" t="s">
        <v>272</v>
      </c>
      <c r="Z53" s="95"/>
      <c r="AA53" s="15"/>
      <c r="AB53" s="101"/>
    </row>
    <row r="54" spans="1:28" ht="16" x14ac:dyDescent="0.2">
      <c r="A54" s="96">
        <v>50</v>
      </c>
      <c r="B54" s="99" t="s">
        <v>167</v>
      </c>
      <c r="C54" s="62" t="str">
        <f>VLOOKUP(B54,'Školská zařízení'!A:J,2)</f>
        <v>Základní škola a mateřská škola Benešov, Na Karlově 372</v>
      </c>
      <c r="D54" s="62" t="str">
        <f>VLOOKUP(B54,'Školská zařízení'!A:J,4)</f>
        <v>Město Benešov</v>
      </c>
      <c r="E54" s="76">
        <f>VLOOKUP(B54,'Školská zařízení'!A:J,5)</f>
        <v>75033054</v>
      </c>
      <c r="F54" s="76">
        <f>VLOOKUP(B54,'Školská zařízení'!A:J,6)</f>
        <v>150015968</v>
      </c>
      <c r="G54" s="76">
        <f>VLOOKUP(B54,'Školská zařízení'!A:J,7)</f>
        <v>650015959</v>
      </c>
      <c r="H54" s="10" t="s">
        <v>558</v>
      </c>
      <c r="I54" s="62" t="str">
        <f>VLOOKUP(B54,'Školská zařízení'!A:J,8)</f>
        <v>Středočeský</v>
      </c>
      <c r="J54" s="62" t="str">
        <f>VLOOKUP(B54,'Školská zařízení'!A:J,9)</f>
        <v>Benešov</v>
      </c>
      <c r="K54" s="62" t="str">
        <f>VLOOKUP(B54,'Školská zařízení'!A:J,10)</f>
        <v>Benešov</v>
      </c>
      <c r="L54" s="10"/>
      <c r="M54" s="93">
        <v>1000000</v>
      </c>
      <c r="N54" s="94">
        <f t="shared" si="0"/>
        <v>700000</v>
      </c>
      <c r="O54" s="75">
        <v>2021</v>
      </c>
      <c r="P54" s="44">
        <v>2027</v>
      </c>
      <c r="Q54" s="44"/>
      <c r="R54" s="44"/>
      <c r="S54" s="44"/>
      <c r="T54" s="44"/>
      <c r="U54" s="44"/>
      <c r="V54" s="44"/>
      <c r="W54" s="44"/>
      <c r="X54" s="44"/>
      <c r="Y54" s="44"/>
      <c r="Z54" s="95"/>
      <c r="AA54" s="15"/>
      <c r="AB54" s="101"/>
    </row>
    <row r="55" spans="1:28" ht="32" x14ac:dyDescent="0.2">
      <c r="A55" s="96">
        <v>51</v>
      </c>
      <c r="B55" s="99" t="s">
        <v>163</v>
      </c>
      <c r="C55" s="62" t="str">
        <f>VLOOKUP(B55,'Školská zařízení'!A:J,2)</f>
        <v>Základní škola a Praktická škola Benešov, Hodějovského 1654</v>
      </c>
      <c r="D55" s="62" t="str">
        <f>VLOOKUP(B55,'Školská zařízení'!A:J,4)</f>
        <v>Město Benešov</v>
      </c>
      <c r="E55" s="76">
        <f>VLOOKUP(B55,'Školská zařízení'!A:J,5)</f>
        <v>75033046</v>
      </c>
      <c r="F55" s="76">
        <f>VLOOKUP(B55,'Školská zařízení'!A:J,6)</f>
        <v>102002771</v>
      </c>
      <c r="G55" s="76">
        <f>VLOOKUP(B55,'Školská zařízení'!A:J,7)</f>
        <v>600042260</v>
      </c>
      <c r="H55" s="10" t="s">
        <v>826</v>
      </c>
      <c r="I55" s="62" t="str">
        <f>VLOOKUP(B55,'Školská zařízení'!A:J,8)</f>
        <v>Středočeský</v>
      </c>
      <c r="J55" s="62" t="str">
        <f>VLOOKUP(B55,'Školská zařízení'!A:J,9)</f>
        <v>Benešov</v>
      </c>
      <c r="K55" s="62" t="str">
        <f>VLOOKUP(B55,'Školská zařízení'!A:J,10)</f>
        <v>Benešov</v>
      </c>
      <c r="L55" s="10" t="s">
        <v>827</v>
      </c>
      <c r="M55" s="93">
        <v>500000</v>
      </c>
      <c r="N55" s="94">
        <f t="shared" si="0"/>
        <v>350000</v>
      </c>
      <c r="O55" s="75">
        <v>2021</v>
      </c>
      <c r="P55" s="44">
        <v>2027</v>
      </c>
      <c r="Q55" s="44" t="s">
        <v>873</v>
      </c>
      <c r="R55" s="44"/>
      <c r="S55" s="44" t="s">
        <v>873</v>
      </c>
      <c r="T55" s="44" t="s">
        <v>272</v>
      </c>
      <c r="U55" s="44"/>
      <c r="V55" s="44"/>
      <c r="W55" s="44"/>
      <c r="X55" s="44"/>
      <c r="Y55" s="44" t="s">
        <v>873</v>
      </c>
      <c r="Z55" s="95"/>
      <c r="AA55" s="15"/>
      <c r="AB55" s="101" t="s">
        <v>873</v>
      </c>
    </row>
    <row r="56" spans="1:28" ht="144" x14ac:dyDescent="0.2">
      <c r="A56" s="96">
        <v>52</v>
      </c>
      <c r="B56" s="99" t="s">
        <v>163</v>
      </c>
      <c r="C56" s="62" t="str">
        <f>VLOOKUP(B56,'Školská zařízení'!A:J,2)</f>
        <v>Základní škola a Praktická škola Benešov, Hodějovského 1654</v>
      </c>
      <c r="D56" s="62" t="str">
        <f>VLOOKUP(B56,'Školská zařízení'!A:J,4)</f>
        <v>Město Benešov</v>
      </c>
      <c r="E56" s="76">
        <f>VLOOKUP(B56,'Školská zařízení'!A:J,5)</f>
        <v>75033046</v>
      </c>
      <c r="F56" s="76">
        <f>VLOOKUP(B56,'Školská zařízení'!A:J,6)</f>
        <v>102002771</v>
      </c>
      <c r="G56" s="76">
        <f>VLOOKUP(B56,'Školská zařízení'!A:J,7)</f>
        <v>600042260</v>
      </c>
      <c r="H56" s="10" t="s">
        <v>766</v>
      </c>
      <c r="I56" s="62" t="str">
        <f>VLOOKUP(B56,'Školská zařízení'!A:J,8)</f>
        <v>Středočeský</v>
      </c>
      <c r="J56" s="62" t="str">
        <f>VLOOKUP(B56,'Školská zařízení'!A:J,9)</f>
        <v>Benešov</v>
      </c>
      <c r="K56" s="62" t="str">
        <f>VLOOKUP(B56,'Školská zařízení'!A:J,10)</f>
        <v>Benešov</v>
      </c>
      <c r="L56" s="10" t="s">
        <v>540</v>
      </c>
      <c r="M56" s="93">
        <v>500000</v>
      </c>
      <c r="N56" s="94">
        <f t="shared" si="0"/>
        <v>350000</v>
      </c>
      <c r="O56" s="75">
        <v>2021</v>
      </c>
      <c r="P56" s="44">
        <v>2027</v>
      </c>
      <c r="Q56" s="44"/>
      <c r="R56" s="44"/>
      <c r="S56" s="44"/>
      <c r="T56" s="44"/>
      <c r="U56" s="44"/>
      <c r="V56" s="44"/>
      <c r="W56" s="44" t="s">
        <v>873</v>
      </c>
      <c r="X56" s="44" t="s">
        <v>873</v>
      </c>
      <c r="Y56" s="44" t="s">
        <v>873</v>
      </c>
      <c r="Z56" s="95"/>
      <c r="AA56" s="15"/>
      <c r="AB56" s="101" t="s">
        <v>873</v>
      </c>
    </row>
    <row r="57" spans="1:28" s="53" customFormat="1" ht="32" x14ac:dyDescent="0.2">
      <c r="A57" s="96">
        <v>53</v>
      </c>
      <c r="B57" s="237" t="s">
        <v>163</v>
      </c>
      <c r="C57" s="187" t="str">
        <f>VLOOKUP(B57,'Školská zařízení'!A:J,2)</f>
        <v>Základní škola a Praktická škola Benešov, Hodějovského 1654</v>
      </c>
      <c r="D57" s="187" t="str">
        <f>VLOOKUP(B57,'Školská zařízení'!A:J,4)</f>
        <v>Město Benešov</v>
      </c>
      <c r="E57" s="213">
        <f>VLOOKUP(B57,'Školská zařízení'!A:J,5)</f>
        <v>75033046</v>
      </c>
      <c r="F57" s="213">
        <f>VLOOKUP(B57,'Školská zařízení'!A:J,6)</f>
        <v>102002771</v>
      </c>
      <c r="G57" s="213">
        <f>VLOOKUP(B57,'Školská zařízení'!A:J,7)</f>
        <v>600042260</v>
      </c>
      <c r="H57" s="205" t="s">
        <v>930</v>
      </c>
      <c r="I57" s="187" t="str">
        <f>VLOOKUP(B57,'Školská zařízení'!A:J,8)</f>
        <v>Středočeský</v>
      </c>
      <c r="J57" s="187" t="str">
        <f>VLOOKUP(B57,'Školská zařízení'!A:J,9)</f>
        <v>Benešov</v>
      </c>
      <c r="K57" s="187" t="str">
        <f>VLOOKUP(B57,'Školská zařízení'!A:J,10)</f>
        <v>Benešov</v>
      </c>
      <c r="L57" s="205"/>
      <c r="M57" s="214">
        <v>1500000</v>
      </c>
      <c r="N57" s="215">
        <f t="shared" si="0"/>
        <v>1050000</v>
      </c>
      <c r="O57" s="238">
        <v>2021</v>
      </c>
      <c r="P57" s="188">
        <v>2025</v>
      </c>
      <c r="Q57" s="188" t="s">
        <v>272</v>
      </c>
      <c r="R57" s="188" t="s">
        <v>272</v>
      </c>
      <c r="S57" s="188"/>
      <c r="T57" s="188" t="s">
        <v>272</v>
      </c>
      <c r="U57" s="188"/>
      <c r="V57" s="188"/>
      <c r="W57" s="188"/>
      <c r="X57" s="188"/>
      <c r="Y57" s="188" t="s">
        <v>873</v>
      </c>
      <c r="Z57" s="239" t="s">
        <v>1050</v>
      </c>
      <c r="AA57" s="163"/>
      <c r="AB57" s="241" t="s">
        <v>873</v>
      </c>
    </row>
    <row r="58" spans="1:28" ht="16" x14ac:dyDescent="0.2">
      <c r="A58" s="96">
        <v>54</v>
      </c>
      <c r="B58" s="99" t="s">
        <v>163</v>
      </c>
      <c r="C58" s="62" t="str">
        <f>VLOOKUP(B58,'Školská zařízení'!A:J,2)</f>
        <v>Základní škola a Praktická škola Benešov, Hodějovského 1654</v>
      </c>
      <c r="D58" s="62" t="str">
        <f>VLOOKUP(B58,'Školská zařízení'!A:J,4)</f>
        <v>Město Benešov</v>
      </c>
      <c r="E58" s="76">
        <f>VLOOKUP(B58,'Školská zařízení'!A:J,5)</f>
        <v>75033046</v>
      </c>
      <c r="F58" s="76">
        <f>VLOOKUP(B58,'Školská zařízení'!A:J,6)</f>
        <v>102002771</v>
      </c>
      <c r="G58" s="76">
        <f>VLOOKUP(B58,'Školská zařízení'!A:J,7)</f>
        <v>600042260</v>
      </c>
      <c r="H58" s="10" t="s">
        <v>850</v>
      </c>
      <c r="I58" s="62" t="str">
        <f>VLOOKUP(B58,'Školská zařízení'!A:J,8)</f>
        <v>Středočeský</v>
      </c>
      <c r="J58" s="62" t="str">
        <f>VLOOKUP(B58,'Školská zařízení'!A:J,9)</f>
        <v>Benešov</v>
      </c>
      <c r="K58" s="62" t="str">
        <f>VLOOKUP(B58,'Školská zařízení'!A:J,10)</f>
        <v>Benešov</v>
      </c>
      <c r="L58" s="10" t="s">
        <v>850</v>
      </c>
      <c r="M58" s="93">
        <v>1500000</v>
      </c>
      <c r="N58" s="94">
        <f t="shared" si="0"/>
        <v>1050000</v>
      </c>
      <c r="O58" s="75">
        <v>2022</v>
      </c>
      <c r="P58" s="44">
        <v>2025</v>
      </c>
      <c r="Q58" s="44"/>
      <c r="R58" s="44" t="s">
        <v>873</v>
      </c>
      <c r="S58" s="44" t="s">
        <v>873</v>
      </c>
      <c r="T58" s="44"/>
      <c r="U58" s="44"/>
      <c r="V58" s="44"/>
      <c r="W58" s="44"/>
      <c r="X58" s="44"/>
      <c r="Y58" s="44" t="s">
        <v>873</v>
      </c>
      <c r="Z58" s="95"/>
      <c r="AA58" s="15"/>
      <c r="AB58" s="101" t="s">
        <v>873</v>
      </c>
    </row>
    <row r="59" spans="1:28" ht="48" x14ac:dyDescent="0.2">
      <c r="A59" s="96">
        <v>55</v>
      </c>
      <c r="B59" s="99" t="s">
        <v>174</v>
      </c>
      <c r="C59" s="62" t="str">
        <f>VLOOKUP(B59,'Školská zařízení'!A:J,2)</f>
        <v>Základní škola Bystřice, okres Benešov, příspěvková organizace</v>
      </c>
      <c r="D59" s="62" t="str">
        <f>VLOOKUP(B59,'Školská zařízení'!A:J,4)</f>
        <v>Město Bystřice</v>
      </c>
      <c r="E59" s="76">
        <f>VLOOKUP(B59,'Školská zařízení'!A:J,5)</f>
        <v>49528351</v>
      </c>
      <c r="F59" s="76">
        <f>VLOOKUP(B59,'Školská zařízení'!A:J,6)</f>
        <v>102662401</v>
      </c>
      <c r="G59" s="76">
        <f>VLOOKUP(B59,'Školská zařízení'!A:J,7)</f>
        <v>600042243</v>
      </c>
      <c r="H59" s="10" t="s">
        <v>1046</v>
      </c>
      <c r="I59" s="62" t="str">
        <f>VLOOKUP(B59,'Školská zařízení'!A:J,8)</f>
        <v>Středočeský</v>
      </c>
      <c r="J59" s="62" t="str">
        <f>VLOOKUP(B59,'Školská zařízení'!A:J,9)</f>
        <v>Benešov</v>
      </c>
      <c r="K59" s="62" t="str">
        <f>VLOOKUP(B59,'Školská zařízení'!A:J,10)</f>
        <v>Bystřice</v>
      </c>
      <c r="L59" s="10" t="s">
        <v>575</v>
      </c>
      <c r="M59" s="93">
        <v>800000</v>
      </c>
      <c r="N59" s="94">
        <f t="shared" si="0"/>
        <v>560000</v>
      </c>
      <c r="O59" s="75">
        <v>2026</v>
      </c>
      <c r="P59" s="44">
        <v>2027</v>
      </c>
      <c r="Q59" s="44"/>
      <c r="R59" s="44"/>
      <c r="S59" s="44"/>
      <c r="T59" s="44"/>
      <c r="U59" s="44"/>
      <c r="V59" s="44"/>
      <c r="W59" s="44"/>
      <c r="X59" s="44"/>
      <c r="Y59" s="44"/>
      <c r="Z59" s="95" t="s">
        <v>880</v>
      </c>
      <c r="AA59" s="95" t="s">
        <v>885</v>
      </c>
      <c r="AB59" s="101"/>
    </row>
    <row r="60" spans="1:28" ht="16" x14ac:dyDescent="0.2">
      <c r="A60" s="96">
        <v>56</v>
      </c>
      <c r="B60" s="99" t="s">
        <v>175</v>
      </c>
      <c r="C60" s="62" t="str">
        <f>VLOOKUP(B60,'Školská zařízení'!A:J,2)</f>
        <v>Základní škola Bystřice, okres Benešov, příspěvková organizace</v>
      </c>
      <c r="D60" s="62" t="str">
        <f>VLOOKUP(B60,'Školská zařízení'!A:J,4)</f>
        <v>Město Bystřice</v>
      </c>
      <c r="E60" s="76">
        <f>VLOOKUP(B60,'Školská zařízení'!A:J,5)</f>
        <v>49528351</v>
      </c>
      <c r="F60" s="76" t="str">
        <f>VLOOKUP(B60,'Školská zařízení'!A:J,6)</f>
        <v> 102002223</v>
      </c>
      <c r="G60" s="76">
        <f>VLOOKUP(B60,'Školská zařízení'!A:J,7)</f>
        <v>600042243</v>
      </c>
      <c r="H60" s="10" t="s">
        <v>1047</v>
      </c>
      <c r="I60" s="62" t="str">
        <f>VLOOKUP(B60,'Školská zařízení'!A:J,8)</f>
        <v>Středočeský</v>
      </c>
      <c r="J60" s="62" t="str">
        <f>VLOOKUP(B60,'Školská zařízení'!A:J,9)</f>
        <v>Benešov</v>
      </c>
      <c r="K60" s="62" t="str">
        <f>VLOOKUP(B60,'Školská zařízení'!A:J,10)</f>
        <v>Bystřice</v>
      </c>
      <c r="L60" s="10" t="s">
        <v>890</v>
      </c>
      <c r="M60" s="93">
        <v>6000000</v>
      </c>
      <c r="N60" s="94">
        <f t="shared" si="0"/>
        <v>4200000</v>
      </c>
      <c r="O60" s="75">
        <v>2024</v>
      </c>
      <c r="P60" s="44">
        <v>2026</v>
      </c>
      <c r="Q60" s="75"/>
      <c r="R60" s="75" t="s">
        <v>272</v>
      </c>
      <c r="S60" s="75"/>
      <c r="T60" s="75" t="s">
        <v>272</v>
      </c>
      <c r="U60" s="44"/>
      <c r="V60" s="44"/>
      <c r="W60" s="44"/>
      <c r="X60" s="44"/>
      <c r="Y60" s="44"/>
      <c r="Z60" s="95" t="s">
        <v>874</v>
      </c>
      <c r="AA60" s="15" t="s">
        <v>891</v>
      </c>
      <c r="AB60" s="100"/>
    </row>
    <row r="61" spans="1:28" ht="32" x14ac:dyDescent="0.2">
      <c r="A61" s="96">
        <v>57</v>
      </c>
      <c r="B61" s="99" t="s">
        <v>175</v>
      </c>
      <c r="C61" s="62" t="str">
        <f>VLOOKUP(B61,'Školská zařízení'!A:J,2)</f>
        <v>Základní škola Bystřice, okres Benešov, příspěvková organizace</v>
      </c>
      <c r="D61" s="62" t="str">
        <f>VLOOKUP(B61,'Školská zařízení'!A:J,4)</f>
        <v>Město Bystřice</v>
      </c>
      <c r="E61" s="76">
        <f>VLOOKUP(B61,'Školská zařízení'!A:J,5)</f>
        <v>49528351</v>
      </c>
      <c r="F61" s="76" t="str">
        <f>VLOOKUP(B61,'Školská zařízení'!A:J,6)</f>
        <v> 102002223</v>
      </c>
      <c r="G61" s="76">
        <f>VLOOKUP(B61,'Školská zařízení'!A:J,7)</f>
        <v>600042243</v>
      </c>
      <c r="H61" s="10" t="s">
        <v>769</v>
      </c>
      <c r="I61" s="62" t="str">
        <f>VLOOKUP(B61,'Školská zařízení'!A:J,8)</f>
        <v>Středočeský</v>
      </c>
      <c r="J61" s="62" t="str">
        <f>VLOOKUP(B61,'Školská zařízení'!A:J,9)</f>
        <v>Benešov</v>
      </c>
      <c r="K61" s="62" t="str">
        <f>VLOOKUP(B61,'Školská zařízení'!A:J,10)</f>
        <v>Bystřice</v>
      </c>
      <c r="L61" s="10" t="s">
        <v>892</v>
      </c>
      <c r="M61" s="93">
        <v>5000000</v>
      </c>
      <c r="N61" s="94">
        <f t="shared" si="0"/>
        <v>3500000</v>
      </c>
      <c r="O61" s="75">
        <v>2026</v>
      </c>
      <c r="P61" s="44">
        <v>2027</v>
      </c>
      <c r="Q61" s="75" t="s">
        <v>272</v>
      </c>
      <c r="R61" s="75" t="s">
        <v>272</v>
      </c>
      <c r="S61" s="75"/>
      <c r="T61" s="75" t="s">
        <v>272</v>
      </c>
      <c r="U61" s="44"/>
      <c r="V61" s="44"/>
      <c r="W61" s="44"/>
      <c r="X61" s="44"/>
      <c r="Y61" s="44" t="s">
        <v>272</v>
      </c>
      <c r="Z61" s="95" t="s">
        <v>880</v>
      </c>
      <c r="AA61" s="15" t="s">
        <v>891</v>
      </c>
      <c r="AB61" s="100"/>
    </row>
    <row r="62" spans="1:28" ht="16" x14ac:dyDescent="0.2">
      <c r="A62" s="96">
        <v>58</v>
      </c>
      <c r="B62" s="99" t="s">
        <v>175</v>
      </c>
      <c r="C62" s="62" t="str">
        <f>VLOOKUP(B62,'Školská zařízení'!A:J,2)</f>
        <v>Základní škola Bystřice, okres Benešov, příspěvková organizace</v>
      </c>
      <c r="D62" s="62" t="str">
        <f>VLOOKUP(B62,'Školská zařízení'!A:J,4)</f>
        <v>Město Bystřice</v>
      </c>
      <c r="E62" s="76">
        <f>VLOOKUP(B62,'Školská zařízení'!A:J,5)</f>
        <v>49528351</v>
      </c>
      <c r="F62" s="76" t="str">
        <f>VLOOKUP(B62,'Školská zařízení'!A:J,6)</f>
        <v> 102002223</v>
      </c>
      <c r="G62" s="76">
        <f>VLOOKUP(B62,'Školská zařízení'!A:J,7)</f>
        <v>600042243</v>
      </c>
      <c r="H62" s="10" t="s">
        <v>461</v>
      </c>
      <c r="I62" s="62" t="str">
        <f>VLOOKUP(B62,'Školská zařízení'!A:J,8)</f>
        <v>Středočeský</v>
      </c>
      <c r="J62" s="62" t="str">
        <f>VLOOKUP(B62,'Školská zařízení'!A:J,9)</f>
        <v>Benešov</v>
      </c>
      <c r="K62" s="62" t="str">
        <f>VLOOKUP(B62,'Školská zařízení'!A:J,10)</f>
        <v>Bystřice</v>
      </c>
      <c r="L62" s="10" t="s">
        <v>462</v>
      </c>
      <c r="M62" s="93">
        <v>450000</v>
      </c>
      <c r="N62" s="94">
        <f t="shared" si="0"/>
        <v>315000</v>
      </c>
      <c r="O62" s="75">
        <v>2023</v>
      </c>
      <c r="P62" s="44">
        <v>2023</v>
      </c>
      <c r="Q62" s="44" t="s">
        <v>272</v>
      </c>
      <c r="R62" s="44" t="s">
        <v>272</v>
      </c>
      <c r="S62" s="44"/>
      <c r="T62" s="44" t="s">
        <v>272</v>
      </c>
      <c r="U62" s="44"/>
      <c r="V62" s="44"/>
      <c r="W62" s="44"/>
      <c r="X62" s="44"/>
      <c r="Y62" s="44" t="s">
        <v>272</v>
      </c>
      <c r="Z62" s="95" t="s">
        <v>880</v>
      </c>
      <c r="AA62" s="15" t="s">
        <v>891</v>
      </c>
      <c r="AB62" s="101"/>
    </row>
    <row r="63" spans="1:28" ht="64" x14ac:dyDescent="0.2">
      <c r="A63" s="96">
        <v>59</v>
      </c>
      <c r="B63" s="99" t="s">
        <v>175</v>
      </c>
      <c r="C63" s="62" t="str">
        <f>VLOOKUP(B63,'Školská zařízení'!A:J,2)</f>
        <v>Základní škola Bystřice, okres Benešov, příspěvková organizace</v>
      </c>
      <c r="D63" s="62" t="str">
        <f>VLOOKUP(B63,'Školská zařízení'!A:J,4)</f>
        <v>Město Bystřice</v>
      </c>
      <c r="E63" s="76">
        <f>VLOOKUP(B63,'Školská zařízení'!A:J,5)</f>
        <v>49528351</v>
      </c>
      <c r="F63" s="76" t="str">
        <f>VLOOKUP(B63,'Školská zařízení'!A:J,6)</f>
        <v> 102002223</v>
      </c>
      <c r="G63" s="76">
        <f>VLOOKUP(B63,'Školská zařízení'!A:J,7)</f>
        <v>600042243</v>
      </c>
      <c r="H63" s="10" t="s">
        <v>1048</v>
      </c>
      <c r="I63" s="62" t="str">
        <f>VLOOKUP(B63,'Školská zařízení'!A:J,8)</f>
        <v>Středočeský</v>
      </c>
      <c r="J63" s="62" t="str">
        <f>VLOOKUP(B63,'Školská zařízení'!A:J,9)</f>
        <v>Benešov</v>
      </c>
      <c r="K63" s="62" t="str">
        <f>VLOOKUP(B63,'Školská zařízení'!A:J,10)</f>
        <v>Bystřice</v>
      </c>
      <c r="L63" s="10" t="s">
        <v>1049</v>
      </c>
      <c r="M63" s="93">
        <v>6000000</v>
      </c>
      <c r="N63" s="94">
        <f t="shared" si="0"/>
        <v>4200000</v>
      </c>
      <c r="O63" s="75">
        <v>2025</v>
      </c>
      <c r="P63" s="44">
        <v>2026</v>
      </c>
      <c r="Q63" s="44"/>
      <c r="R63" s="44"/>
      <c r="S63" s="44"/>
      <c r="T63" s="44"/>
      <c r="U63" s="44"/>
      <c r="V63" s="44"/>
      <c r="W63" s="44"/>
      <c r="X63" s="44"/>
      <c r="Y63" s="44"/>
      <c r="Z63" s="95" t="s">
        <v>880</v>
      </c>
      <c r="AA63" s="15" t="s">
        <v>875</v>
      </c>
      <c r="AB63" s="101"/>
    </row>
    <row r="64" spans="1:28" s="136" customFormat="1" ht="80" x14ac:dyDescent="0.2">
      <c r="A64" s="96">
        <v>60</v>
      </c>
      <c r="B64" s="151" t="s">
        <v>175</v>
      </c>
      <c r="C64" s="139" t="str">
        <f>VLOOKUP(B64,'Školská zařízení'!A:J,2)</f>
        <v>Základní škola Bystřice, okres Benešov, příspěvková organizace</v>
      </c>
      <c r="D64" s="139" t="str">
        <f>VLOOKUP(B64,'Školská zařízení'!A:J,4)</f>
        <v>Město Bystřice</v>
      </c>
      <c r="E64" s="152">
        <f>VLOOKUP(B64,'Školská zařízení'!A:J,5)</f>
        <v>49528351</v>
      </c>
      <c r="F64" s="152" t="str">
        <f>VLOOKUP(B64,'Školská zařízení'!A:J,6)</f>
        <v> 102002223</v>
      </c>
      <c r="G64" s="152">
        <f>VLOOKUP(B64,'Školská zařízení'!A:J,7)</f>
        <v>600042243</v>
      </c>
      <c r="H64" s="153" t="s">
        <v>569</v>
      </c>
      <c r="I64" s="139" t="str">
        <f>VLOOKUP(B64,'Školská zařízení'!A:J,8)</f>
        <v>Středočeský</v>
      </c>
      <c r="J64" s="139" t="str">
        <f>VLOOKUP(B64,'Školská zařízení'!A:J,9)</f>
        <v>Benešov</v>
      </c>
      <c r="K64" s="139" t="str">
        <f>VLOOKUP(B64,'Školská zařízení'!A:J,10)</f>
        <v>Bystřice</v>
      </c>
      <c r="L64" s="153" t="s">
        <v>570</v>
      </c>
      <c r="M64" s="154">
        <v>5000000</v>
      </c>
      <c r="N64" s="155">
        <f t="shared" si="0"/>
        <v>3500000</v>
      </c>
      <c r="O64" s="156">
        <v>2023</v>
      </c>
      <c r="P64" s="140">
        <v>2025</v>
      </c>
      <c r="Q64" s="140"/>
      <c r="R64" s="140"/>
      <c r="S64" s="140"/>
      <c r="T64" s="140"/>
      <c r="U64" s="140"/>
      <c r="V64" s="140"/>
      <c r="W64" s="140"/>
      <c r="X64" s="140" t="s">
        <v>272</v>
      </c>
      <c r="Y64" s="140"/>
      <c r="Z64" s="157" t="s">
        <v>880</v>
      </c>
      <c r="AA64" s="158" t="s">
        <v>875</v>
      </c>
      <c r="AB64" s="159"/>
    </row>
    <row r="65" spans="1:28" ht="80" x14ac:dyDescent="0.2">
      <c r="A65" s="96">
        <v>61</v>
      </c>
      <c r="B65" s="99" t="s">
        <v>175</v>
      </c>
      <c r="C65" s="62" t="str">
        <f>VLOOKUP(B65,'Školská zařízení'!A:J,2)</f>
        <v>Základní škola Bystřice, okres Benešov, příspěvková organizace</v>
      </c>
      <c r="D65" s="62" t="str">
        <f>VLOOKUP(B65,'Školská zařízení'!A:J,4)</f>
        <v>Město Bystřice</v>
      </c>
      <c r="E65" s="76">
        <f>VLOOKUP(B65,'Školská zařízení'!A:J,5)</f>
        <v>49528351</v>
      </c>
      <c r="F65" s="76" t="str">
        <f>VLOOKUP(B65,'Školská zařízení'!A:J,6)</f>
        <v> 102002223</v>
      </c>
      <c r="G65" s="76">
        <f>VLOOKUP(B65,'Školská zařízení'!A:J,7)</f>
        <v>600042243</v>
      </c>
      <c r="H65" s="10" t="s">
        <v>571</v>
      </c>
      <c r="I65" s="62" t="str">
        <f>VLOOKUP(B65,'Školská zařízení'!A:J,8)</f>
        <v>Středočeský</v>
      </c>
      <c r="J65" s="62" t="str">
        <f>VLOOKUP(B65,'Školská zařízení'!A:J,9)</f>
        <v>Benešov</v>
      </c>
      <c r="K65" s="62" t="str">
        <f>VLOOKUP(B65,'Školská zařízení'!A:J,10)</f>
        <v>Bystřice</v>
      </c>
      <c r="L65" s="10" t="s">
        <v>572</v>
      </c>
      <c r="M65" s="93">
        <v>1500000</v>
      </c>
      <c r="N65" s="94">
        <f t="shared" si="0"/>
        <v>1050000</v>
      </c>
      <c r="O65" s="75">
        <v>2026</v>
      </c>
      <c r="P65" s="44">
        <v>2027</v>
      </c>
      <c r="Q65" s="44"/>
      <c r="R65" s="44"/>
      <c r="S65" s="44"/>
      <c r="T65" s="44" t="s">
        <v>272</v>
      </c>
      <c r="U65" s="44"/>
      <c r="V65" s="44"/>
      <c r="W65" s="44"/>
      <c r="X65" s="44"/>
      <c r="Y65" s="44" t="s">
        <v>272</v>
      </c>
      <c r="Z65" s="95" t="s">
        <v>880</v>
      </c>
      <c r="AA65" s="15" t="s">
        <v>875</v>
      </c>
      <c r="AB65" s="101"/>
    </row>
    <row r="66" spans="1:28" ht="48" x14ac:dyDescent="0.2">
      <c r="A66" s="96">
        <v>62</v>
      </c>
      <c r="B66" s="99" t="s">
        <v>175</v>
      </c>
      <c r="C66" s="62" t="str">
        <f>VLOOKUP(B66,'Školská zařízení'!A:J,2)</f>
        <v>Základní škola Bystřice, okres Benešov, příspěvková organizace</v>
      </c>
      <c r="D66" s="62" t="str">
        <f>VLOOKUP(B66,'Školská zařízení'!A:J,4)</f>
        <v>Město Bystřice</v>
      </c>
      <c r="E66" s="76">
        <f>VLOOKUP(B66,'Školská zařízení'!A:J,5)</f>
        <v>49528351</v>
      </c>
      <c r="F66" s="76" t="str">
        <f>VLOOKUP(B66,'Školská zařízení'!A:J,6)</f>
        <v> 102002223</v>
      </c>
      <c r="G66" s="76">
        <f>VLOOKUP(B66,'Školská zařízení'!A:J,7)</f>
        <v>600042243</v>
      </c>
      <c r="H66" s="10" t="s">
        <v>573</v>
      </c>
      <c r="I66" s="62" t="str">
        <f>VLOOKUP(B66,'Školská zařízení'!A:J,8)</f>
        <v>Středočeský</v>
      </c>
      <c r="J66" s="62" t="str">
        <f>VLOOKUP(B66,'Školská zařízení'!A:J,9)</f>
        <v>Benešov</v>
      </c>
      <c r="K66" s="62" t="str">
        <f>VLOOKUP(B66,'Školská zařízení'!A:J,10)</f>
        <v>Bystřice</v>
      </c>
      <c r="L66" s="10" t="s">
        <v>574</v>
      </c>
      <c r="M66" s="93">
        <v>2000000</v>
      </c>
      <c r="N66" s="94">
        <f t="shared" si="0"/>
        <v>1400000</v>
      </c>
      <c r="O66" s="75">
        <v>2024</v>
      </c>
      <c r="P66" s="44">
        <v>2026</v>
      </c>
      <c r="Q66" s="44"/>
      <c r="R66" s="44"/>
      <c r="S66" s="44"/>
      <c r="T66" s="44"/>
      <c r="U66" s="44"/>
      <c r="V66" s="44"/>
      <c r="W66" s="44"/>
      <c r="X66" s="44"/>
      <c r="Y66" s="44"/>
      <c r="Z66" s="95" t="s">
        <v>880</v>
      </c>
      <c r="AA66" s="95" t="s">
        <v>885</v>
      </c>
      <c r="AB66" s="101"/>
    </row>
    <row r="67" spans="1:28" ht="32" x14ac:dyDescent="0.2">
      <c r="A67" s="96">
        <v>63</v>
      </c>
      <c r="B67" s="99" t="s">
        <v>175</v>
      </c>
      <c r="C67" s="62" t="str">
        <f>VLOOKUP(B67,'Školská zařízení'!A:J,2)</f>
        <v>Základní škola Bystřice, okres Benešov, příspěvková organizace</v>
      </c>
      <c r="D67" s="62" t="str">
        <f>VLOOKUP(B67,'Školská zařízení'!A:J,4)</f>
        <v>Město Bystřice</v>
      </c>
      <c r="E67" s="76">
        <f>VLOOKUP(B67,'Školská zařízení'!A:J,5)</f>
        <v>49528351</v>
      </c>
      <c r="F67" s="76" t="str">
        <f>VLOOKUP(B67,'Školská zařízení'!A:J,6)</f>
        <v> 102002223</v>
      </c>
      <c r="G67" s="76">
        <f>VLOOKUP(B67,'Školská zařízení'!A:J,7)</f>
        <v>600042243</v>
      </c>
      <c r="H67" s="10" t="s">
        <v>561</v>
      </c>
      <c r="I67" s="62" t="str">
        <f>VLOOKUP(B67,'Školská zařízení'!A:J,8)</f>
        <v>Středočeský</v>
      </c>
      <c r="J67" s="62" t="str">
        <f>VLOOKUP(B67,'Školská zařízení'!A:J,9)</f>
        <v>Benešov</v>
      </c>
      <c r="K67" s="62" t="str">
        <f>VLOOKUP(B67,'Školská zařízení'!A:J,10)</f>
        <v>Bystřice</v>
      </c>
      <c r="L67" s="10" t="s">
        <v>562</v>
      </c>
      <c r="M67" s="93">
        <v>20747345</v>
      </c>
      <c r="N67" s="94">
        <f t="shared" si="0"/>
        <v>14523141.5</v>
      </c>
      <c r="O67" s="75">
        <v>2023</v>
      </c>
      <c r="P67" s="44">
        <v>2025</v>
      </c>
      <c r="Q67" s="44"/>
      <c r="R67" s="44"/>
      <c r="S67" s="44"/>
      <c r="T67" s="44"/>
      <c r="U67" s="44"/>
      <c r="V67" s="44"/>
      <c r="W67" s="44" t="s">
        <v>272</v>
      </c>
      <c r="X67" s="44" t="s">
        <v>272</v>
      </c>
      <c r="Y67" s="44"/>
      <c r="Z67" s="95" t="s">
        <v>894</v>
      </c>
      <c r="AA67" s="15" t="s">
        <v>895</v>
      </c>
      <c r="AB67" s="101"/>
    </row>
    <row r="68" spans="1:28" s="136" customFormat="1" ht="32" x14ac:dyDescent="0.2">
      <c r="A68" s="96">
        <v>64</v>
      </c>
      <c r="B68" s="151" t="s">
        <v>175</v>
      </c>
      <c r="C68" s="139" t="str">
        <f>VLOOKUP(B68,'Školská zařízení'!A:J,2)</f>
        <v>Základní škola Bystřice, okres Benešov, příspěvková organizace</v>
      </c>
      <c r="D68" s="139" t="str">
        <f>VLOOKUP(B68,'Školská zařízení'!A:J,4)</f>
        <v>Město Bystřice</v>
      </c>
      <c r="E68" s="152">
        <f>VLOOKUP(B68,'Školská zařízení'!A:J,5)</f>
        <v>49528351</v>
      </c>
      <c r="F68" s="152" t="str">
        <f>VLOOKUP(B68,'Školská zařízení'!A:J,6)</f>
        <v> 102002223</v>
      </c>
      <c r="G68" s="152">
        <f>VLOOKUP(B68,'Školská zařízení'!A:J,7)</f>
        <v>600042243</v>
      </c>
      <c r="H68" s="153" t="s">
        <v>563</v>
      </c>
      <c r="I68" s="139" t="str">
        <f>VLOOKUP(B68,'Školská zařízení'!A:J,8)</f>
        <v>Středočeský</v>
      </c>
      <c r="J68" s="139" t="str">
        <f>VLOOKUP(B68,'Školská zařízení'!A:J,9)</f>
        <v>Benešov</v>
      </c>
      <c r="K68" s="139" t="str">
        <f>VLOOKUP(B68,'Školská zařízení'!A:J,10)</f>
        <v>Bystřice</v>
      </c>
      <c r="L68" s="153" t="s">
        <v>564</v>
      </c>
      <c r="M68" s="154">
        <v>5000000</v>
      </c>
      <c r="N68" s="155">
        <f t="shared" si="0"/>
        <v>3500000</v>
      </c>
      <c r="O68" s="156">
        <v>2022</v>
      </c>
      <c r="P68" s="140">
        <v>2022</v>
      </c>
      <c r="Q68" s="140"/>
      <c r="R68" s="140"/>
      <c r="S68" s="140"/>
      <c r="T68" s="140"/>
      <c r="U68" s="140"/>
      <c r="V68" s="140"/>
      <c r="W68" s="140"/>
      <c r="X68" s="140" t="s">
        <v>272</v>
      </c>
      <c r="Y68" s="140" t="s">
        <v>272</v>
      </c>
      <c r="Z68" s="95" t="s">
        <v>1050</v>
      </c>
      <c r="AA68" s="158" t="s">
        <v>895</v>
      </c>
      <c r="AB68" s="159"/>
    </row>
    <row r="69" spans="1:28" ht="80" x14ac:dyDescent="0.2">
      <c r="A69" s="96">
        <v>65</v>
      </c>
      <c r="B69" s="99" t="s">
        <v>175</v>
      </c>
      <c r="C69" s="62" t="str">
        <f>VLOOKUP(B69,'Školská zařízení'!A:J,2)</f>
        <v>Základní škola Bystřice, okres Benešov, příspěvková organizace</v>
      </c>
      <c r="D69" s="62" t="str">
        <f>VLOOKUP(B69,'Školská zařízení'!A:J,4)</f>
        <v>Město Bystřice</v>
      </c>
      <c r="E69" s="76">
        <f>VLOOKUP(B69,'Školská zařízení'!A:J,5)</f>
        <v>49528351</v>
      </c>
      <c r="F69" s="76" t="str">
        <f>VLOOKUP(B69,'Školská zařízení'!A:J,6)</f>
        <v> 102002223</v>
      </c>
      <c r="G69" s="76">
        <f>VLOOKUP(B69,'Školská zařízení'!A:J,7)</f>
        <v>600042243</v>
      </c>
      <c r="H69" s="10" t="s">
        <v>565</v>
      </c>
      <c r="I69" s="62" t="str">
        <f>VLOOKUP(B69,'Školská zařízení'!A:J,8)</f>
        <v>Středočeský</v>
      </c>
      <c r="J69" s="62" t="str">
        <f>VLOOKUP(B69,'Školská zařízení'!A:J,9)</f>
        <v>Benešov</v>
      </c>
      <c r="K69" s="62" t="str">
        <f>VLOOKUP(B69,'Školská zařízení'!A:J,10)</f>
        <v>Bystřice</v>
      </c>
      <c r="L69" s="10" t="s">
        <v>896</v>
      </c>
      <c r="M69" s="93">
        <v>7500000</v>
      </c>
      <c r="N69" s="94">
        <f t="shared" si="0"/>
        <v>5250000</v>
      </c>
      <c r="O69" s="75">
        <v>2025</v>
      </c>
      <c r="P69" s="44">
        <v>2026</v>
      </c>
      <c r="Q69" s="44" t="s">
        <v>272</v>
      </c>
      <c r="R69" s="44" t="s">
        <v>272</v>
      </c>
      <c r="S69" s="44" t="s">
        <v>272</v>
      </c>
      <c r="T69" s="44" t="s">
        <v>272</v>
      </c>
      <c r="U69" s="44"/>
      <c r="V69" s="44"/>
      <c r="W69" s="44" t="s">
        <v>272</v>
      </c>
      <c r="X69" s="44" t="s">
        <v>272</v>
      </c>
      <c r="Y69" s="44" t="s">
        <v>272</v>
      </c>
      <c r="Z69" s="95" t="s">
        <v>897</v>
      </c>
      <c r="AA69" s="15" t="s">
        <v>895</v>
      </c>
      <c r="AB69" s="101"/>
    </row>
    <row r="70" spans="1:28" ht="48" x14ac:dyDescent="0.2">
      <c r="A70" s="96">
        <v>66</v>
      </c>
      <c r="B70" s="99" t="s">
        <v>175</v>
      </c>
      <c r="C70" s="62" t="str">
        <f>VLOOKUP(B70,'Školská zařízení'!A:J,2)</f>
        <v>Základní škola Bystřice, okres Benešov, příspěvková organizace</v>
      </c>
      <c r="D70" s="62" t="str">
        <f>VLOOKUP(B70,'Školská zařízení'!A:J,4)</f>
        <v>Město Bystřice</v>
      </c>
      <c r="E70" s="76">
        <f>VLOOKUP(B70,'Školská zařízení'!A:J,5)</f>
        <v>49528351</v>
      </c>
      <c r="F70" s="76" t="str">
        <f>VLOOKUP(B70,'Školská zařízení'!A:J,6)</f>
        <v> 102002223</v>
      </c>
      <c r="G70" s="76">
        <f>VLOOKUP(B70,'Školská zařízení'!A:J,7)</f>
        <v>600042243</v>
      </c>
      <c r="H70" s="10" t="s">
        <v>566</v>
      </c>
      <c r="I70" s="62" t="str">
        <f>VLOOKUP(B70,'Školská zařízení'!A:J,8)</f>
        <v>Středočeský</v>
      </c>
      <c r="J70" s="62" t="str">
        <f>VLOOKUP(B70,'Školská zařízení'!A:J,9)</f>
        <v>Benešov</v>
      </c>
      <c r="K70" s="62" t="str">
        <f>VLOOKUP(B70,'Školská zařízení'!A:J,10)</f>
        <v>Bystřice</v>
      </c>
      <c r="L70" s="10" t="s">
        <v>898</v>
      </c>
      <c r="M70" s="93">
        <v>300000</v>
      </c>
      <c r="N70" s="94">
        <f t="shared" si="0"/>
        <v>210000</v>
      </c>
      <c r="O70" s="75">
        <v>2026</v>
      </c>
      <c r="P70" s="44">
        <v>2027</v>
      </c>
      <c r="Q70" s="44"/>
      <c r="R70" s="44"/>
      <c r="S70" s="44" t="s">
        <v>272</v>
      </c>
      <c r="T70" s="44"/>
      <c r="U70" s="44"/>
      <c r="V70" s="44"/>
      <c r="W70" s="44"/>
      <c r="X70" s="44"/>
      <c r="Y70" s="44"/>
      <c r="Z70" s="95" t="s">
        <v>880</v>
      </c>
      <c r="AA70" s="95" t="s">
        <v>885</v>
      </c>
      <c r="AB70" s="101"/>
    </row>
    <row r="71" spans="1:28" ht="144" x14ac:dyDescent="0.2">
      <c r="A71" s="96">
        <v>67</v>
      </c>
      <c r="B71" s="99" t="s">
        <v>175</v>
      </c>
      <c r="C71" s="62" t="str">
        <f>VLOOKUP(B71,'Školská zařízení'!A:J,2)</f>
        <v>Základní škola Bystřice, okres Benešov, příspěvková organizace</v>
      </c>
      <c r="D71" s="62" t="str">
        <f>VLOOKUP(B71,'Školská zařízení'!A:J,4)</f>
        <v>Město Bystřice</v>
      </c>
      <c r="E71" s="76">
        <f>VLOOKUP(B71,'Školská zařízení'!A:J,5)</f>
        <v>49528351</v>
      </c>
      <c r="F71" s="76" t="str">
        <f>VLOOKUP(B71,'Školská zařízení'!A:J,6)</f>
        <v> 102002223</v>
      </c>
      <c r="G71" s="76">
        <f>VLOOKUP(B71,'Školská zařízení'!A:J,7)</f>
        <v>600042243</v>
      </c>
      <c r="H71" s="10" t="s">
        <v>567</v>
      </c>
      <c r="I71" s="62" t="str">
        <f>VLOOKUP(B71,'Školská zařízení'!A:J,8)</f>
        <v>Středočeský</v>
      </c>
      <c r="J71" s="62" t="str">
        <f>VLOOKUP(B71,'Školská zařízení'!A:J,9)</f>
        <v>Benešov</v>
      </c>
      <c r="K71" s="62" t="str">
        <f>VLOOKUP(B71,'Školská zařízení'!A:J,10)</f>
        <v>Bystřice</v>
      </c>
      <c r="L71" s="10" t="s">
        <v>568</v>
      </c>
      <c r="M71" s="93">
        <v>2000000</v>
      </c>
      <c r="N71" s="94">
        <f t="shared" si="0"/>
        <v>1400000</v>
      </c>
      <c r="O71" s="75">
        <v>2026</v>
      </c>
      <c r="P71" s="44">
        <v>2027</v>
      </c>
      <c r="Q71" s="44"/>
      <c r="R71" s="44"/>
      <c r="S71" s="44"/>
      <c r="T71" s="44"/>
      <c r="U71" s="44"/>
      <c r="V71" s="44"/>
      <c r="W71" s="44"/>
      <c r="X71" s="44" t="s">
        <v>272</v>
      </c>
      <c r="Y71" s="44"/>
      <c r="Z71" s="95" t="s">
        <v>903</v>
      </c>
      <c r="AA71" s="95" t="s">
        <v>885</v>
      </c>
      <c r="AB71" s="101"/>
    </row>
    <row r="72" spans="1:28" ht="48" x14ac:dyDescent="0.2">
      <c r="A72" s="96">
        <v>68</v>
      </c>
      <c r="B72" s="99" t="s">
        <v>175</v>
      </c>
      <c r="C72" s="62" t="str">
        <f>VLOOKUP(B72,'Školská zařízení'!A:J,2)</f>
        <v>Základní škola Bystřice, okres Benešov, příspěvková organizace</v>
      </c>
      <c r="D72" s="62" t="str">
        <f>VLOOKUP(B72,'Školská zařízení'!A:J,4)</f>
        <v>Město Bystřice</v>
      </c>
      <c r="E72" s="76">
        <f>VLOOKUP(B72,'Školská zařízení'!A:J,5)</f>
        <v>49528351</v>
      </c>
      <c r="F72" s="76" t="str">
        <f>VLOOKUP(B72,'Školská zařízení'!A:J,6)</f>
        <v> 102002223</v>
      </c>
      <c r="G72" s="76">
        <f>VLOOKUP(B72,'Školská zařízení'!A:J,7)</f>
        <v>600042243</v>
      </c>
      <c r="H72" s="10" t="s">
        <v>584</v>
      </c>
      <c r="I72" s="62" t="str">
        <f>VLOOKUP(B72,'Školská zařízení'!A:J,8)</f>
        <v>Středočeský</v>
      </c>
      <c r="J72" s="62" t="str">
        <f>VLOOKUP(B72,'Školská zařízení'!A:J,9)</f>
        <v>Benešov</v>
      </c>
      <c r="K72" s="62" t="str">
        <f>VLOOKUP(B72,'Školská zařízení'!A:J,10)</f>
        <v>Bystřice</v>
      </c>
      <c r="L72" s="10" t="s">
        <v>1051</v>
      </c>
      <c r="M72" s="93">
        <v>1500000</v>
      </c>
      <c r="N72" s="94">
        <f t="shared" si="0"/>
        <v>1050000</v>
      </c>
      <c r="O72" s="75">
        <v>2024</v>
      </c>
      <c r="P72" s="44">
        <v>2026</v>
      </c>
      <c r="Q72" s="44" t="s">
        <v>272</v>
      </c>
      <c r="R72" s="44" t="s">
        <v>272</v>
      </c>
      <c r="S72" s="44" t="s">
        <v>272</v>
      </c>
      <c r="T72" s="44" t="s">
        <v>272</v>
      </c>
      <c r="U72" s="44"/>
      <c r="V72" s="44"/>
      <c r="W72" s="44"/>
      <c r="X72" s="44"/>
      <c r="Y72" s="44"/>
      <c r="Z72" s="95" t="s">
        <v>880</v>
      </c>
      <c r="AA72" s="95" t="s">
        <v>885</v>
      </c>
      <c r="AB72" s="101"/>
    </row>
    <row r="73" spans="1:28" ht="48" x14ac:dyDescent="0.2">
      <c r="A73" s="96">
        <v>69</v>
      </c>
      <c r="B73" s="99" t="s">
        <v>175</v>
      </c>
      <c r="C73" s="62" t="str">
        <f>VLOOKUP(B73,'Školská zařízení'!A:J,2)</f>
        <v>Základní škola Bystřice, okres Benešov, příspěvková organizace</v>
      </c>
      <c r="D73" s="62" t="str">
        <f>VLOOKUP(B73,'Školská zařízení'!A:J,4)</f>
        <v>Město Bystřice</v>
      </c>
      <c r="E73" s="76">
        <f>VLOOKUP(B73,'Školská zařízení'!A:J,5)</f>
        <v>49528351</v>
      </c>
      <c r="F73" s="76" t="str">
        <f>VLOOKUP(B73,'Školská zařízení'!A:J,6)</f>
        <v> 102002223</v>
      </c>
      <c r="G73" s="76">
        <f>VLOOKUP(B73,'Školská zařízení'!A:J,7)</f>
        <v>600042243</v>
      </c>
      <c r="H73" s="10" t="s">
        <v>835</v>
      </c>
      <c r="I73" s="62" t="str">
        <f>VLOOKUP(B73,'Školská zařízení'!A:J,8)</f>
        <v>Středočeský</v>
      </c>
      <c r="J73" s="62" t="str">
        <f>VLOOKUP(B73,'Školská zařízení'!A:J,9)</f>
        <v>Benešov</v>
      </c>
      <c r="K73" s="62" t="str">
        <f>VLOOKUP(B73,'Školská zařízení'!A:J,10)</f>
        <v>Bystřice</v>
      </c>
      <c r="L73" s="10" t="s">
        <v>835</v>
      </c>
      <c r="M73" s="93">
        <v>700000</v>
      </c>
      <c r="N73" s="94">
        <f t="shared" ref="N73:N75" si="1">M73*0.7</f>
        <v>489999.99999999994</v>
      </c>
      <c r="O73" s="75">
        <v>2024</v>
      </c>
      <c r="P73" s="44">
        <v>2026</v>
      </c>
      <c r="Q73" s="44"/>
      <c r="R73" s="44"/>
      <c r="S73" s="44"/>
      <c r="T73" s="44"/>
      <c r="U73" s="44"/>
      <c r="V73" s="44"/>
      <c r="W73" s="44"/>
      <c r="X73" s="44"/>
      <c r="Y73" s="44"/>
      <c r="Z73" s="95" t="s">
        <v>899</v>
      </c>
      <c r="AA73" s="95" t="s">
        <v>893</v>
      </c>
      <c r="AB73" s="101"/>
    </row>
    <row r="74" spans="1:28" ht="80" x14ac:dyDescent="0.2">
      <c r="A74" s="96">
        <v>70</v>
      </c>
      <c r="B74" s="99" t="s">
        <v>175</v>
      </c>
      <c r="C74" s="62" t="str">
        <f>VLOOKUP(B74,'Školská zařízení'!A:J,2)</f>
        <v>Základní škola Bystřice, okres Benešov, příspěvková organizace</v>
      </c>
      <c r="D74" s="62" t="str">
        <f>VLOOKUP(B74,'Školská zařízení'!A:J,4)</f>
        <v>Město Bystřice</v>
      </c>
      <c r="E74" s="76">
        <f>VLOOKUP(B74,'Školská zařízení'!A:J,5)</f>
        <v>49528351</v>
      </c>
      <c r="F74" s="76" t="str">
        <f>VLOOKUP(B74,'Školská zařízení'!A:J,6)</f>
        <v> 102002223</v>
      </c>
      <c r="G74" s="76">
        <f>VLOOKUP(B74,'Školská zařízení'!A:J,7)</f>
        <v>600042243</v>
      </c>
      <c r="H74" s="10" t="s">
        <v>902</v>
      </c>
      <c r="I74" s="62" t="str">
        <f>VLOOKUP(B74,'Školská zařízení'!A:J,8)</f>
        <v>Středočeský</v>
      </c>
      <c r="J74" s="62" t="str">
        <f>VLOOKUP(B74,'Školská zařízení'!A:J,9)</f>
        <v>Benešov</v>
      </c>
      <c r="K74" s="62" t="str">
        <f>VLOOKUP(B74,'Školská zařízení'!A:J,10)</f>
        <v>Bystřice</v>
      </c>
      <c r="L74" s="10" t="s">
        <v>900</v>
      </c>
      <c r="M74" s="93">
        <v>14500000</v>
      </c>
      <c r="N74" s="94">
        <f t="shared" si="1"/>
        <v>10150000</v>
      </c>
      <c r="O74" s="75">
        <v>2024</v>
      </c>
      <c r="P74" s="44">
        <v>2026</v>
      </c>
      <c r="Q74" s="44"/>
      <c r="R74" s="44" t="s">
        <v>272</v>
      </c>
      <c r="S74" s="44"/>
      <c r="T74" s="44"/>
      <c r="U74" s="44"/>
      <c r="V74" s="44"/>
      <c r="W74" s="44"/>
      <c r="X74" s="44"/>
      <c r="Y74" s="44"/>
      <c r="Z74" s="95" t="s">
        <v>901</v>
      </c>
      <c r="AA74" s="95" t="s">
        <v>881</v>
      </c>
      <c r="AB74" s="101"/>
    </row>
    <row r="75" spans="1:28" ht="32" x14ac:dyDescent="0.2">
      <c r="A75" s="96">
        <v>71</v>
      </c>
      <c r="B75" s="99" t="s">
        <v>175</v>
      </c>
      <c r="C75" s="62" t="str">
        <f>VLOOKUP(B75,'Školská zařízení'!A:J,2)</f>
        <v>Základní škola Bystřice, okres Benešov, příspěvková organizace</v>
      </c>
      <c r="D75" s="62" t="str">
        <f>VLOOKUP(B75,'Školská zařízení'!A:J,4)</f>
        <v>Město Bystřice</v>
      </c>
      <c r="E75" s="76">
        <f>VLOOKUP(B75,'Školská zařízení'!A:J,5)</f>
        <v>49528351</v>
      </c>
      <c r="F75" s="76" t="str">
        <f>VLOOKUP(B75,'Školská zařízení'!A:J,6)</f>
        <v> 102002223</v>
      </c>
      <c r="G75" s="76">
        <f>VLOOKUP(B75,'Školská zařízení'!A:J,7)</f>
        <v>600042243</v>
      </c>
      <c r="H75" s="62" t="s">
        <v>1052</v>
      </c>
      <c r="I75" s="62" t="str">
        <f>VLOOKUP(B75,'Školská zařízení'!A:J,8)</f>
        <v>Středočeský</v>
      </c>
      <c r="J75" s="62" t="str">
        <f>VLOOKUP(B75,'Školská zařízení'!A:J,9)</f>
        <v>Benešov</v>
      </c>
      <c r="K75" s="62" t="str">
        <f>VLOOKUP(B75,'Školská zařízení'!A:J,10)</f>
        <v>Bystřice</v>
      </c>
      <c r="L75" s="10" t="s">
        <v>1052</v>
      </c>
      <c r="M75" s="93">
        <v>14190880</v>
      </c>
      <c r="N75" s="94">
        <f t="shared" si="1"/>
        <v>9933616</v>
      </c>
      <c r="O75" s="75">
        <v>2023</v>
      </c>
      <c r="P75" s="44">
        <v>2024</v>
      </c>
      <c r="Q75" s="44"/>
      <c r="R75" s="44"/>
      <c r="S75" s="44"/>
      <c r="T75" s="44"/>
      <c r="U75" s="44"/>
      <c r="V75" s="44"/>
      <c r="W75" s="44"/>
      <c r="X75" s="44"/>
      <c r="Y75" s="44"/>
      <c r="Z75" s="95" t="s">
        <v>1066</v>
      </c>
      <c r="AA75" s="95" t="s">
        <v>881</v>
      </c>
      <c r="AB75" s="43"/>
    </row>
    <row r="76" spans="1:28" ht="32" x14ac:dyDescent="0.2">
      <c r="A76" s="96">
        <v>72</v>
      </c>
      <c r="B76" s="99" t="s">
        <v>175</v>
      </c>
      <c r="C76" s="62" t="str">
        <f>VLOOKUP(B76,'Školská zařízení'!A:J,2)</f>
        <v>Základní škola Bystřice, okres Benešov, příspěvková organizace</v>
      </c>
      <c r="D76" s="62" t="str">
        <f>VLOOKUP(B76,'Školská zařízení'!A:J,4)</f>
        <v>Město Bystřice</v>
      </c>
      <c r="E76" s="76">
        <f>VLOOKUP(B76,'Školská zařízení'!A:J,5)</f>
        <v>49528351</v>
      </c>
      <c r="F76" s="76" t="str">
        <f>VLOOKUP(B76,'Školská zařízení'!A:J,6)</f>
        <v> 102002223</v>
      </c>
      <c r="G76" s="76">
        <f>VLOOKUP(B76,'Školská zařízení'!A:J,7)</f>
        <v>600042243</v>
      </c>
      <c r="H76" s="62" t="s">
        <v>1053</v>
      </c>
      <c r="I76" s="62" t="str">
        <f>VLOOKUP(B76,'Školská zařízení'!A:J,8)</f>
        <v>Středočeský</v>
      </c>
      <c r="J76" s="62" t="str">
        <f>VLOOKUP(B76,'Školská zařízení'!A:J,9)</f>
        <v>Benešov</v>
      </c>
      <c r="K76" s="62" t="str">
        <f>VLOOKUP(B76,'Školská zařízení'!A:J,10)</f>
        <v>Bystřice</v>
      </c>
      <c r="L76" s="10" t="s">
        <v>1067</v>
      </c>
      <c r="M76" s="93">
        <v>1000000</v>
      </c>
      <c r="N76" s="94">
        <f t="shared" ref="N76:N83" si="2">M76*0.7</f>
        <v>700000</v>
      </c>
      <c r="O76" s="75">
        <v>2026</v>
      </c>
      <c r="P76" s="44">
        <v>2027</v>
      </c>
      <c r="Q76" s="44"/>
      <c r="R76" s="44"/>
      <c r="S76" s="44" t="s">
        <v>873</v>
      </c>
      <c r="T76" s="44"/>
      <c r="U76" s="44"/>
      <c r="V76" s="44"/>
      <c r="W76" s="44"/>
      <c r="X76" s="44"/>
      <c r="Y76" s="44"/>
      <c r="Z76" s="95" t="s">
        <v>882</v>
      </c>
      <c r="AA76" s="95" t="s">
        <v>881</v>
      </c>
      <c r="AB76" s="43"/>
    </row>
    <row r="77" spans="1:28" ht="48" x14ac:dyDescent="0.2">
      <c r="A77" s="96">
        <v>73</v>
      </c>
      <c r="B77" s="99" t="s">
        <v>175</v>
      </c>
      <c r="C77" s="62" t="str">
        <f>VLOOKUP(B77,'Školská zařízení'!A:J,2)</f>
        <v>Základní škola Bystřice, okres Benešov, příspěvková organizace</v>
      </c>
      <c r="D77" s="62" t="str">
        <f>VLOOKUP(B77,'Školská zařízení'!A:J,4)</f>
        <v>Město Bystřice</v>
      </c>
      <c r="E77" s="76">
        <f>VLOOKUP(B77,'Školská zařízení'!A:J,5)</f>
        <v>49528351</v>
      </c>
      <c r="F77" s="76" t="str">
        <f>VLOOKUP(B77,'Školská zařízení'!A:J,6)</f>
        <v> 102002223</v>
      </c>
      <c r="G77" s="76">
        <f>VLOOKUP(B77,'Školská zařízení'!A:J,7)</f>
        <v>600042243</v>
      </c>
      <c r="H77" s="10" t="s">
        <v>1054</v>
      </c>
      <c r="I77" s="62" t="str">
        <f>VLOOKUP(B77,'Školská zařízení'!A:J,8)</f>
        <v>Středočeský</v>
      </c>
      <c r="J77" s="62" t="str">
        <f>VLOOKUP(B77,'Školská zařízení'!A:J,9)</f>
        <v>Benešov</v>
      </c>
      <c r="K77" s="62" t="str">
        <f>VLOOKUP(B77,'Školská zařízení'!A:J,10)</f>
        <v>Bystřice</v>
      </c>
      <c r="L77" s="10" t="s">
        <v>1059</v>
      </c>
      <c r="M77" s="93">
        <v>1500000</v>
      </c>
      <c r="N77" s="94">
        <f t="shared" si="2"/>
        <v>1050000</v>
      </c>
      <c r="O77" s="75">
        <v>2024</v>
      </c>
      <c r="P77" s="44">
        <v>2026</v>
      </c>
      <c r="Q77" s="44"/>
      <c r="R77" s="44"/>
      <c r="S77" s="44"/>
      <c r="T77" s="44" t="s">
        <v>873</v>
      </c>
      <c r="U77" s="44"/>
      <c r="V77" s="44"/>
      <c r="W77" s="44"/>
      <c r="X77" s="44"/>
      <c r="Y77" s="44" t="s">
        <v>873</v>
      </c>
      <c r="Z77" s="95" t="s">
        <v>882</v>
      </c>
      <c r="AA77" s="95" t="s">
        <v>893</v>
      </c>
      <c r="AB77" s="43"/>
    </row>
    <row r="78" spans="1:28" ht="32" x14ac:dyDescent="0.2">
      <c r="A78" s="96">
        <v>74</v>
      </c>
      <c r="B78" s="99" t="s">
        <v>175</v>
      </c>
      <c r="C78" s="62" t="str">
        <f>VLOOKUP(B78,'Školská zařízení'!A:J,2)</f>
        <v>Základní škola Bystřice, okres Benešov, příspěvková organizace</v>
      </c>
      <c r="D78" s="62" t="str">
        <f>VLOOKUP(B78,'Školská zařízení'!A:J,4)</f>
        <v>Město Bystřice</v>
      </c>
      <c r="E78" s="76">
        <f>VLOOKUP(B78,'Školská zařízení'!A:J,5)</f>
        <v>49528351</v>
      </c>
      <c r="F78" s="76" t="str">
        <f>VLOOKUP(B78,'Školská zařízení'!A:J,6)</f>
        <v> 102002223</v>
      </c>
      <c r="G78" s="76">
        <f>VLOOKUP(B78,'Školská zařízení'!A:J,7)</f>
        <v>600042243</v>
      </c>
      <c r="H78" s="10" t="s">
        <v>1055</v>
      </c>
      <c r="I78" s="62" t="str">
        <f>VLOOKUP(B78,'Školská zařízení'!A:J,8)</f>
        <v>Středočeský</v>
      </c>
      <c r="J78" s="62" t="str">
        <f>VLOOKUP(B78,'Školská zařízení'!A:J,9)</f>
        <v>Benešov</v>
      </c>
      <c r="K78" s="62" t="str">
        <f>VLOOKUP(B78,'Školská zařízení'!A:J,10)</f>
        <v>Bystřice</v>
      </c>
      <c r="L78" s="10" t="s">
        <v>1060</v>
      </c>
      <c r="M78" s="93">
        <v>200000</v>
      </c>
      <c r="N78" s="94">
        <f t="shared" si="2"/>
        <v>140000</v>
      </c>
      <c r="O78" s="75">
        <v>2025</v>
      </c>
      <c r="P78" s="44">
        <v>2026</v>
      </c>
      <c r="Q78" s="44"/>
      <c r="R78" s="44"/>
      <c r="S78" s="44"/>
      <c r="T78" s="44"/>
      <c r="U78" s="44"/>
      <c r="V78" s="44"/>
      <c r="W78" s="44"/>
      <c r="X78" s="44"/>
      <c r="Y78" s="44"/>
      <c r="Z78" s="95" t="s">
        <v>882</v>
      </c>
      <c r="AA78" s="95" t="s">
        <v>881</v>
      </c>
      <c r="AB78" s="43"/>
    </row>
    <row r="79" spans="1:28" ht="48" x14ac:dyDescent="0.2">
      <c r="A79" s="96">
        <v>75</v>
      </c>
      <c r="B79" s="99" t="s">
        <v>175</v>
      </c>
      <c r="C79" s="62" t="str">
        <f>VLOOKUP(B79,'Školská zařízení'!A:J,2)</f>
        <v>Základní škola Bystřice, okres Benešov, příspěvková organizace</v>
      </c>
      <c r="D79" s="62" t="str">
        <f>VLOOKUP(B79,'Školská zařízení'!A:J,4)</f>
        <v>Město Bystřice</v>
      </c>
      <c r="E79" s="76">
        <f>VLOOKUP(B79,'Školská zařízení'!A:J,5)</f>
        <v>49528351</v>
      </c>
      <c r="F79" s="76" t="str">
        <f>VLOOKUP(B79,'Školská zařízení'!A:J,6)</f>
        <v> 102002223</v>
      </c>
      <c r="G79" s="76">
        <f>VLOOKUP(B79,'Školská zařízení'!A:J,7)</f>
        <v>600042243</v>
      </c>
      <c r="H79" s="10" t="s">
        <v>544</v>
      </c>
      <c r="I79" s="62" t="str">
        <f>VLOOKUP(B79,'Školská zařízení'!A:J,8)</f>
        <v>Středočeský</v>
      </c>
      <c r="J79" s="62" t="str">
        <f>VLOOKUP(B79,'Školská zařízení'!A:J,9)</f>
        <v>Benešov</v>
      </c>
      <c r="K79" s="62" t="str">
        <f>VLOOKUP(B79,'Školská zařízení'!A:J,10)</f>
        <v>Bystřice</v>
      </c>
      <c r="L79" s="10" t="s">
        <v>1061</v>
      </c>
      <c r="M79" s="93">
        <v>950000</v>
      </c>
      <c r="N79" s="94">
        <f t="shared" si="2"/>
        <v>665000</v>
      </c>
      <c r="O79" s="75">
        <v>2024</v>
      </c>
      <c r="P79" s="44">
        <v>2026</v>
      </c>
      <c r="Q79" s="44"/>
      <c r="R79" s="44"/>
      <c r="S79" s="44"/>
      <c r="T79" s="44"/>
      <c r="U79" s="44"/>
      <c r="V79" s="44"/>
      <c r="W79" s="44"/>
      <c r="X79" s="44"/>
      <c r="Y79" s="44"/>
      <c r="Z79" s="95" t="s">
        <v>882</v>
      </c>
      <c r="AA79" s="95" t="s">
        <v>893</v>
      </c>
      <c r="AB79" s="43"/>
    </row>
    <row r="80" spans="1:28" ht="48" x14ac:dyDescent="0.2">
      <c r="A80" s="96">
        <v>76</v>
      </c>
      <c r="B80" s="99" t="s">
        <v>175</v>
      </c>
      <c r="C80" s="62" t="str">
        <f>VLOOKUP(B80,'Školská zařízení'!A:J,2)</f>
        <v>Základní škola Bystřice, okres Benešov, příspěvková organizace</v>
      </c>
      <c r="D80" s="62" t="str">
        <f>VLOOKUP(B80,'Školská zařízení'!A:J,4)</f>
        <v>Město Bystřice</v>
      </c>
      <c r="E80" s="76">
        <f>VLOOKUP(B80,'Školská zařízení'!A:J,5)</f>
        <v>49528351</v>
      </c>
      <c r="F80" s="76" t="str">
        <f>VLOOKUP(B80,'Školská zařízení'!A:J,6)</f>
        <v> 102002223</v>
      </c>
      <c r="G80" s="76">
        <f>VLOOKUP(B80,'Školská zařízení'!A:J,7)</f>
        <v>600042243</v>
      </c>
      <c r="H80" s="10" t="s">
        <v>1056</v>
      </c>
      <c r="I80" s="62" t="str">
        <f>VLOOKUP(B80,'Školská zařízení'!A:J,8)</f>
        <v>Středočeský</v>
      </c>
      <c r="J80" s="62" t="str">
        <f>VLOOKUP(B80,'Školská zařízení'!A:J,9)</f>
        <v>Benešov</v>
      </c>
      <c r="K80" s="62" t="str">
        <f>VLOOKUP(B80,'Školská zařízení'!A:J,10)</f>
        <v>Bystřice</v>
      </c>
      <c r="L80" s="10" t="s">
        <v>1062</v>
      </c>
      <c r="M80" s="93">
        <v>250000</v>
      </c>
      <c r="N80" s="94">
        <f t="shared" si="2"/>
        <v>175000</v>
      </c>
      <c r="O80" s="75">
        <v>2026</v>
      </c>
      <c r="P80" s="44">
        <v>2027</v>
      </c>
      <c r="Q80" s="44"/>
      <c r="R80" s="44" t="s">
        <v>873</v>
      </c>
      <c r="S80" s="44" t="s">
        <v>873</v>
      </c>
      <c r="T80" s="44"/>
      <c r="U80" s="44"/>
      <c r="V80" s="44"/>
      <c r="W80" s="44"/>
      <c r="X80" s="44"/>
      <c r="Y80" s="44"/>
      <c r="Z80" s="95" t="s">
        <v>882</v>
      </c>
      <c r="AA80" s="95" t="s">
        <v>893</v>
      </c>
      <c r="AB80" s="43"/>
    </row>
    <row r="81" spans="1:28" ht="32" x14ac:dyDescent="0.2">
      <c r="A81" s="96">
        <v>77</v>
      </c>
      <c r="B81" s="99" t="s">
        <v>175</v>
      </c>
      <c r="C81" s="62" t="str">
        <f>VLOOKUP(B81,'Školská zařízení'!A:J,2)</f>
        <v>Základní škola Bystřice, okres Benešov, příspěvková organizace</v>
      </c>
      <c r="D81" s="62" t="str">
        <f>VLOOKUP(B81,'Školská zařízení'!A:J,4)</f>
        <v>Město Bystřice</v>
      </c>
      <c r="E81" s="76">
        <f>VLOOKUP(B81,'Školská zařízení'!A:J,5)</f>
        <v>49528351</v>
      </c>
      <c r="F81" s="76" t="str">
        <f>VLOOKUP(B81,'Školská zařízení'!A:J,6)</f>
        <v> 102002223</v>
      </c>
      <c r="G81" s="76">
        <f>VLOOKUP(B81,'Školská zařízení'!A:J,7)</f>
        <v>600042243</v>
      </c>
      <c r="H81" s="10" t="s">
        <v>435</v>
      </c>
      <c r="I81" s="62" t="str">
        <f>VLOOKUP(B81,'Školská zařízení'!A:J,8)</f>
        <v>Středočeský</v>
      </c>
      <c r="J81" s="62" t="str">
        <f>VLOOKUP(B81,'Školská zařízení'!A:J,9)</f>
        <v>Benešov</v>
      </c>
      <c r="K81" s="62" t="str">
        <f>VLOOKUP(B81,'Školská zařízení'!A:J,10)</f>
        <v>Bystřice</v>
      </c>
      <c r="L81" s="10" t="s">
        <v>1063</v>
      </c>
      <c r="M81" s="93">
        <v>2950000</v>
      </c>
      <c r="N81" s="94">
        <f t="shared" si="2"/>
        <v>2064999.9999999998</v>
      </c>
      <c r="O81" s="75">
        <v>2025</v>
      </c>
      <c r="P81" s="44">
        <v>2026</v>
      </c>
      <c r="Q81" s="44"/>
      <c r="R81" s="44"/>
      <c r="S81" s="44"/>
      <c r="T81" s="44"/>
      <c r="U81" s="44"/>
      <c r="V81" s="44"/>
      <c r="W81" s="44"/>
      <c r="X81" s="44"/>
      <c r="Y81" s="44"/>
      <c r="Z81" s="95" t="s">
        <v>882</v>
      </c>
      <c r="AA81" s="95" t="s">
        <v>881</v>
      </c>
      <c r="AB81" s="43"/>
    </row>
    <row r="82" spans="1:28" ht="48" x14ac:dyDescent="0.2">
      <c r="A82" s="96">
        <v>78</v>
      </c>
      <c r="B82" s="99" t="s">
        <v>175</v>
      </c>
      <c r="C82" s="62" t="str">
        <f>VLOOKUP(B82,'Školská zařízení'!A:J,2)</f>
        <v>Základní škola Bystřice, okres Benešov, příspěvková organizace</v>
      </c>
      <c r="D82" s="62" t="str">
        <f>VLOOKUP(B82,'Školská zařízení'!A:J,4)</f>
        <v>Město Bystřice</v>
      </c>
      <c r="E82" s="76">
        <f>VLOOKUP(B82,'Školská zařízení'!A:J,5)</f>
        <v>49528351</v>
      </c>
      <c r="F82" s="76" t="str">
        <f>VLOOKUP(B82,'Školská zařízení'!A:J,6)</f>
        <v> 102002223</v>
      </c>
      <c r="G82" s="76">
        <f>VLOOKUP(B82,'Školská zařízení'!A:J,7)</f>
        <v>600042243</v>
      </c>
      <c r="H82" s="10" t="s">
        <v>1057</v>
      </c>
      <c r="I82" s="62" t="str">
        <f>VLOOKUP(B82,'Školská zařízení'!A:J,8)</f>
        <v>Středočeský</v>
      </c>
      <c r="J82" s="62" t="str">
        <f>VLOOKUP(B82,'Školská zařízení'!A:J,9)</f>
        <v>Benešov</v>
      </c>
      <c r="K82" s="62" t="str">
        <f>VLOOKUP(B82,'Školská zařízení'!A:J,10)</f>
        <v>Bystřice</v>
      </c>
      <c r="L82" s="80" t="s">
        <v>1064</v>
      </c>
      <c r="M82" s="93">
        <v>1400000</v>
      </c>
      <c r="N82" s="94">
        <f t="shared" si="2"/>
        <v>979999.99999999988</v>
      </c>
      <c r="O82" s="75">
        <v>2024</v>
      </c>
      <c r="P82" s="44">
        <v>2026</v>
      </c>
      <c r="Q82" s="44"/>
      <c r="R82" s="44"/>
      <c r="S82" s="44"/>
      <c r="T82" s="44"/>
      <c r="U82" s="44"/>
      <c r="V82" s="44"/>
      <c r="W82" s="44"/>
      <c r="X82" s="44"/>
      <c r="Y82" s="44" t="s">
        <v>873</v>
      </c>
      <c r="Z82" s="95" t="s">
        <v>882</v>
      </c>
      <c r="AA82" s="95" t="s">
        <v>893</v>
      </c>
      <c r="AB82" s="43"/>
    </row>
    <row r="83" spans="1:28" ht="48" x14ac:dyDescent="0.2">
      <c r="A83" s="96">
        <v>79</v>
      </c>
      <c r="B83" s="99" t="s">
        <v>175</v>
      </c>
      <c r="C83" s="62" t="str">
        <f>VLOOKUP(B83,'Školská zařízení'!A:J,2)</f>
        <v>Základní škola Bystřice, okres Benešov, příspěvková organizace</v>
      </c>
      <c r="D83" s="62" t="str">
        <f>VLOOKUP(B83,'Školská zařízení'!A:J,4)</f>
        <v>Město Bystřice</v>
      </c>
      <c r="E83" s="76">
        <f>VLOOKUP(B83,'Školská zařízení'!A:J,5)</f>
        <v>49528351</v>
      </c>
      <c r="F83" s="76" t="str">
        <f>VLOOKUP(B83,'Školská zařízení'!A:J,6)</f>
        <v> 102002223</v>
      </c>
      <c r="G83" s="76">
        <f>VLOOKUP(B83,'Školská zařízení'!A:J,7)</f>
        <v>600042243</v>
      </c>
      <c r="H83" s="10" t="s">
        <v>1058</v>
      </c>
      <c r="I83" s="62" t="str">
        <f>VLOOKUP(B83,'Školská zařízení'!A:J,8)</f>
        <v>Středočeský</v>
      </c>
      <c r="J83" s="62" t="str">
        <f>VLOOKUP(B83,'Školská zařízení'!A:J,9)</f>
        <v>Benešov</v>
      </c>
      <c r="K83" s="62" t="str">
        <f>VLOOKUP(B83,'Školská zařízení'!A:J,10)</f>
        <v>Bystřice</v>
      </c>
      <c r="L83" s="10" t="s">
        <v>1065</v>
      </c>
      <c r="M83" s="93">
        <v>300000</v>
      </c>
      <c r="N83" s="94">
        <f t="shared" si="2"/>
        <v>210000</v>
      </c>
      <c r="O83" s="75">
        <v>2025</v>
      </c>
      <c r="P83" s="44">
        <v>2026</v>
      </c>
      <c r="Q83" s="44"/>
      <c r="R83" s="44"/>
      <c r="S83" s="44"/>
      <c r="T83" s="44"/>
      <c r="U83" s="44"/>
      <c r="V83" s="44" t="s">
        <v>873</v>
      </c>
      <c r="W83" s="44"/>
      <c r="X83" s="44"/>
      <c r="Y83" s="44"/>
      <c r="Z83" s="95" t="s">
        <v>882</v>
      </c>
      <c r="AA83" s="95" t="s">
        <v>893</v>
      </c>
      <c r="AB83" s="43"/>
    </row>
    <row r="84" spans="1:28" ht="48" x14ac:dyDescent="0.2">
      <c r="A84" s="96">
        <v>80</v>
      </c>
      <c r="B84" s="99" t="s">
        <v>204</v>
      </c>
      <c r="C84" s="62" t="str">
        <f>VLOOKUP(B84,'Školská zařízení'!A:J,2)</f>
        <v>Základní škola Čerčany, okres Benešov</v>
      </c>
      <c r="D84" s="62" t="str">
        <f>VLOOKUP(B84,'Školská zařízení'!A:J,4)</f>
        <v>Obec Čerčany</v>
      </c>
      <c r="E84" s="76">
        <f>VLOOKUP(B84,'Školská zařízení'!A:J,5)</f>
        <v>70879176</v>
      </c>
      <c r="F84" s="76">
        <f>VLOOKUP(B84,'Školská zařízení'!A:J,6)</f>
        <v>102662428</v>
      </c>
      <c r="G84" s="76">
        <f>VLOOKUP(B84,'Školská zařízení'!A:J,7)</f>
        <v>600041999</v>
      </c>
      <c r="H84" s="205" t="s">
        <v>1151</v>
      </c>
      <c r="I84" s="62" t="str">
        <f>VLOOKUP(B84,'Školská zařízení'!A:J,8)</f>
        <v>Středočeský</v>
      </c>
      <c r="J84" s="62" t="str">
        <f>VLOOKUP(B84,'Školská zařízení'!A:J,9)</f>
        <v>Benešov</v>
      </c>
      <c r="K84" s="62" t="str">
        <f>VLOOKUP(B84,'Školská zařízení'!A:J,10)</f>
        <v>Čerčany</v>
      </c>
      <c r="L84" s="205" t="s">
        <v>1152</v>
      </c>
      <c r="M84" s="214">
        <v>12000000</v>
      </c>
      <c r="N84" s="215">
        <f t="shared" ref="N84:N142" si="3">M84*0.7</f>
        <v>8400000</v>
      </c>
      <c r="O84" s="238">
        <v>2024</v>
      </c>
      <c r="P84" s="188">
        <v>2027</v>
      </c>
      <c r="Q84" s="44"/>
      <c r="R84" s="44"/>
      <c r="S84" s="44"/>
      <c r="T84" s="44"/>
      <c r="U84" s="44"/>
      <c r="V84" s="44"/>
      <c r="W84" s="44"/>
      <c r="X84" s="44"/>
      <c r="Y84" s="44"/>
      <c r="Z84" s="95" t="s">
        <v>878</v>
      </c>
      <c r="AA84" s="163" t="s">
        <v>875</v>
      </c>
      <c r="AB84" s="101"/>
    </row>
    <row r="85" spans="1:28" ht="16" x14ac:dyDescent="0.2">
      <c r="A85" s="96">
        <v>81</v>
      </c>
      <c r="B85" s="99" t="s">
        <v>203</v>
      </c>
      <c r="C85" s="62" t="str">
        <f>VLOOKUP(B85,'Školská zařízení'!A:J,2)</f>
        <v>Základní škola Čerčany, okres Benešov</v>
      </c>
      <c r="D85" s="62" t="str">
        <f>VLOOKUP(B85,'Školská zařízení'!A:J,4)</f>
        <v>Obec Čerčany</v>
      </c>
      <c r="E85" s="76">
        <f>VLOOKUP(B85,'Školská zařízení'!A:J,5)</f>
        <v>70879176</v>
      </c>
      <c r="F85" s="76">
        <f>VLOOKUP(B85,'Školská zařízení'!A:J,6)</f>
        <v>102002274</v>
      </c>
      <c r="G85" s="76">
        <f>VLOOKUP(B85,'Školská zařízení'!A:J,7)</f>
        <v>600041999</v>
      </c>
      <c r="H85" s="205" t="s">
        <v>1153</v>
      </c>
      <c r="I85" s="62" t="str">
        <f>VLOOKUP(B85,'Školská zařízení'!A:J,8)</f>
        <v>Středočeský</v>
      </c>
      <c r="J85" s="62" t="str">
        <f>VLOOKUP(B85,'Školská zařízení'!A:J,9)</f>
        <v>Benešov</v>
      </c>
      <c r="K85" s="62" t="str">
        <f>VLOOKUP(B85,'Školská zařízení'!A:J,10)</f>
        <v>Čerčany</v>
      </c>
      <c r="L85" s="205" t="s">
        <v>1153</v>
      </c>
      <c r="M85" s="214">
        <v>3000000</v>
      </c>
      <c r="N85" s="215">
        <f t="shared" si="3"/>
        <v>2100000</v>
      </c>
      <c r="O85" s="238">
        <v>2024</v>
      </c>
      <c r="P85" s="188">
        <v>2027</v>
      </c>
      <c r="Q85" s="75"/>
      <c r="R85" s="75"/>
      <c r="S85" s="75"/>
      <c r="T85" s="75"/>
      <c r="U85" s="44"/>
      <c r="V85" s="44"/>
      <c r="W85" s="188" t="s">
        <v>873</v>
      </c>
      <c r="X85" s="188" t="s">
        <v>873</v>
      </c>
      <c r="Y85" s="44"/>
      <c r="Z85" s="239" t="s">
        <v>882</v>
      </c>
      <c r="AA85" s="163" t="s">
        <v>875</v>
      </c>
      <c r="AB85" s="241" t="s">
        <v>272</v>
      </c>
    </row>
    <row r="86" spans="1:28" ht="48" x14ac:dyDescent="0.2">
      <c r="A86" s="96">
        <v>82</v>
      </c>
      <c r="B86" s="99" t="s">
        <v>203</v>
      </c>
      <c r="C86" s="62" t="str">
        <f>VLOOKUP(B86,'Školská zařízení'!A:J,2)</f>
        <v>Základní škola Čerčany, okres Benešov</v>
      </c>
      <c r="D86" s="62" t="str">
        <f>VLOOKUP(B86,'Školská zařízení'!A:J,4)</f>
        <v>Obec Čerčany</v>
      </c>
      <c r="E86" s="76">
        <f>VLOOKUP(B86,'Školská zařízení'!A:J,5)</f>
        <v>70879176</v>
      </c>
      <c r="F86" s="76">
        <f>VLOOKUP(B86,'Školská zařízení'!A:J,6)</f>
        <v>102002274</v>
      </c>
      <c r="G86" s="76">
        <f>VLOOKUP(B86,'Školská zařízení'!A:J,7)</f>
        <v>600041999</v>
      </c>
      <c r="H86" s="205" t="s">
        <v>1154</v>
      </c>
      <c r="I86" s="62" t="str">
        <f>VLOOKUP(B86,'Školská zařízení'!A:J,8)</f>
        <v>Středočeský</v>
      </c>
      <c r="J86" s="62" t="str">
        <f>VLOOKUP(B86,'Školská zařízení'!A:J,9)</f>
        <v>Benešov</v>
      </c>
      <c r="K86" s="62" t="str">
        <f>VLOOKUP(B86,'Školská zařízení'!A:J,10)</f>
        <v>Čerčany</v>
      </c>
      <c r="L86" s="205" t="s">
        <v>1155</v>
      </c>
      <c r="M86" s="214">
        <v>45000000</v>
      </c>
      <c r="N86" s="215">
        <f t="shared" si="3"/>
        <v>31499999.999999996</v>
      </c>
      <c r="O86" s="238">
        <v>2024</v>
      </c>
      <c r="P86" s="188">
        <v>2027</v>
      </c>
      <c r="Q86" s="188" t="s">
        <v>272</v>
      </c>
      <c r="R86" s="188" t="s">
        <v>272</v>
      </c>
      <c r="S86" s="188" t="s">
        <v>272</v>
      </c>
      <c r="T86" s="188" t="s">
        <v>272</v>
      </c>
      <c r="U86" s="188"/>
      <c r="V86" s="188"/>
      <c r="W86" s="188" t="s">
        <v>272</v>
      </c>
      <c r="X86" s="188" t="s">
        <v>272</v>
      </c>
      <c r="Y86" s="188" t="s">
        <v>272</v>
      </c>
      <c r="Z86" s="239" t="s">
        <v>882</v>
      </c>
      <c r="AA86" s="163" t="s">
        <v>875</v>
      </c>
      <c r="AB86" s="101"/>
    </row>
    <row r="87" spans="1:28" ht="32" x14ac:dyDescent="0.2">
      <c r="A87" s="96">
        <v>83</v>
      </c>
      <c r="B87" s="99" t="s">
        <v>203</v>
      </c>
      <c r="C87" s="62" t="str">
        <f>VLOOKUP(B87,'Školská zařízení'!A:J,2)</f>
        <v>Základní škola Čerčany, okres Benešov</v>
      </c>
      <c r="D87" s="62" t="str">
        <f>VLOOKUP(B87,'Školská zařízení'!A:J,4)</f>
        <v>Obec Čerčany</v>
      </c>
      <c r="E87" s="76">
        <f>VLOOKUP(B87,'Školská zařízení'!A:J,5)</f>
        <v>70879176</v>
      </c>
      <c r="F87" s="76">
        <f>VLOOKUP(B87,'Školská zařízení'!A:J,6)</f>
        <v>102002274</v>
      </c>
      <c r="G87" s="76">
        <f>VLOOKUP(B87,'Školská zařízení'!A:J,7)</f>
        <v>600041999</v>
      </c>
      <c r="H87" s="205" t="s">
        <v>1156</v>
      </c>
      <c r="I87" s="62" t="str">
        <f>VLOOKUP(B87,'Školská zařízení'!A:J,8)</f>
        <v>Středočeský</v>
      </c>
      <c r="J87" s="62" t="str">
        <f>VLOOKUP(B87,'Školská zařízení'!A:J,9)</f>
        <v>Benešov</v>
      </c>
      <c r="K87" s="62" t="str">
        <f>VLOOKUP(B87,'Školská zařízení'!A:J,10)</f>
        <v>Čerčany</v>
      </c>
      <c r="L87" s="205" t="s">
        <v>1156</v>
      </c>
      <c r="M87" s="214">
        <v>5000000</v>
      </c>
      <c r="N87" s="215">
        <f t="shared" si="3"/>
        <v>3500000</v>
      </c>
      <c r="O87" s="238">
        <v>2024</v>
      </c>
      <c r="P87" s="188">
        <v>2027</v>
      </c>
      <c r="Q87" s="238"/>
      <c r="R87" s="238" t="s">
        <v>272</v>
      </c>
      <c r="S87" s="238" t="s">
        <v>272</v>
      </c>
      <c r="T87" s="238" t="s">
        <v>272</v>
      </c>
      <c r="U87" s="188"/>
      <c r="V87" s="188"/>
      <c r="W87" s="188" t="s">
        <v>272</v>
      </c>
      <c r="X87" s="188" t="s">
        <v>272</v>
      </c>
      <c r="Y87" s="188" t="s">
        <v>272</v>
      </c>
      <c r="Z87" s="239" t="s">
        <v>882</v>
      </c>
      <c r="AA87" s="163" t="s">
        <v>875</v>
      </c>
      <c r="AB87" s="241" t="s">
        <v>272</v>
      </c>
    </row>
    <row r="88" spans="1:28" ht="16" x14ac:dyDescent="0.2">
      <c r="A88" s="96">
        <v>84</v>
      </c>
      <c r="B88" s="99" t="s">
        <v>203</v>
      </c>
      <c r="C88" s="62" t="str">
        <f>VLOOKUP(B88,'Školská zařízení'!A:J,2)</f>
        <v>Základní škola Čerčany, okres Benešov</v>
      </c>
      <c r="D88" s="62" t="str">
        <f>VLOOKUP(B88,'Školská zařízení'!A:J,4)</f>
        <v>Obec Čerčany</v>
      </c>
      <c r="E88" s="76">
        <f>VLOOKUP(B88,'Školská zařízení'!A:J,5)</f>
        <v>70879176</v>
      </c>
      <c r="F88" s="76">
        <f>VLOOKUP(B88,'Školská zařízení'!A:J,6)</f>
        <v>102002274</v>
      </c>
      <c r="G88" s="76">
        <f>VLOOKUP(B88,'Školská zařízení'!A:J,7)</f>
        <v>600041999</v>
      </c>
      <c r="H88" s="205" t="s">
        <v>1157</v>
      </c>
      <c r="I88" s="62" t="str">
        <f>VLOOKUP(B88,'Školská zařízení'!A:J,8)</f>
        <v>Středočeský</v>
      </c>
      <c r="J88" s="62" t="str">
        <f>VLOOKUP(B88,'Školská zařízení'!A:J,9)</f>
        <v>Benešov</v>
      </c>
      <c r="K88" s="62" t="str">
        <f>VLOOKUP(B88,'Školská zařízení'!A:J,10)</f>
        <v>Čerčany</v>
      </c>
      <c r="L88" s="205" t="s">
        <v>1157</v>
      </c>
      <c r="M88" s="214">
        <v>3000000</v>
      </c>
      <c r="N88" s="215">
        <f t="shared" si="3"/>
        <v>2100000</v>
      </c>
      <c r="O88" s="238">
        <v>2024</v>
      </c>
      <c r="P88" s="188">
        <v>2027</v>
      </c>
      <c r="Q88" s="238"/>
      <c r="R88" s="238"/>
      <c r="S88" s="238" t="s">
        <v>272</v>
      </c>
      <c r="T88" s="238" t="s">
        <v>272</v>
      </c>
      <c r="U88" s="188"/>
      <c r="V88" s="188"/>
      <c r="W88" s="188" t="s">
        <v>272</v>
      </c>
      <c r="X88" s="188" t="s">
        <v>272</v>
      </c>
      <c r="Y88" s="188" t="s">
        <v>272</v>
      </c>
      <c r="Z88" s="239" t="s">
        <v>882</v>
      </c>
      <c r="AA88" s="163" t="s">
        <v>875</v>
      </c>
      <c r="AB88" s="241" t="s">
        <v>272</v>
      </c>
    </row>
    <row r="89" spans="1:28" ht="32" x14ac:dyDescent="0.2">
      <c r="A89" s="96">
        <v>85</v>
      </c>
      <c r="B89" s="99" t="s">
        <v>203</v>
      </c>
      <c r="C89" s="62" t="str">
        <f>VLOOKUP(B89,'Školská zařízení'!A:J,2)</f>
        <v>Základní škola Čerčany, okres Benešov</v>
      </c>
      <c r="D89" s="62" t="str">
        <f>VLOOKUP(B89,'Školská zařízení'!A:J,4)</f>
        <v>Obec Čerčany</v>
      </c>
      <c r="E89" s="76">
        <f>VLOOKUP(B89,'Školská zařízení'!A:J,5)</f>
        <v>70879176</v>
      </c>
      <c r="F89" s="76">
        <f>VLOOKUP(B89,'Školská zařízení'!A:J,6)</f>
        <v>102002274</v>
      </c>
      <c r="G89" s="76">
        <f>VLOOKUP(B89,'Školská zařízení'!A:J,7)</f>
        <v>600041999</v>
      </c>
      <c r="H89" s="205" t="s">
        <v>1158</v>
      </c>
      <c r="I89" s="62" t="str">
        <f>VLOOKUP(B89,'Školská zařízení'!A:J,8)</f>
        <v>Středočeský</v>
      </c>
      <c r="J89" s="62" t="str">
        <f>VLOOKUP(B89,'Školská zařízení'!A:J,9)</f>
        <v>Benešov</v>
      </c>
      <c r="K89" s="62" t="str">
        <f>VLOOKUP(B89,'Školská zařízení'!A:J,10)</f>
        <v>Čerčany</v>
      </c>
      <c r="L89" s="205" t="s">
        <v>1159</v>
      </c>
      <c r="M89" s="214">
        <v>30000000</v>
      </c>
      <c r="N89" s="215">
        <f t="shared" si="3"/>
        <v>21000000</v>
      </c>
      <c r="O89" s="238">
        <v>2024</v>
      </c>
      <c r="P89" s="188">
        <v>2027</v>
      </c>
      <c r="Q89" s="44" t="s">
        <v>873</v>
      </c>
      <c r="R89" s="44" t="s">
        <v>873</v>
      </c>
      <c r="S89" s="44" t="s">
        <v>873</v>
      </c>
      <c r="T89" s="44" t="s">
        <v>873</v>
      </c>
      <c r="U89" s="44"/>
      <c r="V89" s="44"/>
      <c r="W89" s="188" t="s">
        <v>272</v>
      </c>
      <c r="X89" s="44" t="s">
        <v>873</v>
      </c>
      <c r="Y89" s="44" t="s">
        <v>873</v>
      </c>
      <c r="Z89" s="239" t="s">
        <v>1160</v>
      </c>
      <c r="AA89" s="15" t="s">
        <v>819</v>
      </c>
      <c r="AB89" s="101" t="s">
        <v>873</v>
      </c>
    </row>
    <row r="90" spans="1:28" s="53" customFormat="1" ht="64" x14ac:dyDescent="0.2">
      <c r="A90" s="96">
        <v>86</v>
      </c>
      <c r="B90" s="237" t="s">
        <v>203</v>
      </c>
      <c r="C90" s="187" t="str">
        <f>VLOOKUP(B90,'Školská zařízení'!A:J,2)</f>
        <v>Základní škola Čerčany, okres Benešov</v>
      </c>
      <c r="D90" s="187" t="str">
        <f>VLOOKUP(B90,'Školská zařízení'!A:J,4)</f>
        <v>Obec Čerčany</v>
      </c>
      <c r="E90" s="213">
        <f>VLOOKUP(B90,'Školská zařízení'!A:J,5)</f>
        <v>70879176</v>
      </c>
      <c r="F90" s="213">
        <f>VLOOKUP(B90,'Školská zařízení'!A:J,6)</f>
        <v>102002274</v>
      </c>
      <c r="G90" s="213">
        <f>VLOOKUP(B90,'Školská zařízení'!A:J,7)</f>
        <v>600041999</v>
      </c>
      <c r="H90" s="205" t="s">
        <v>447</v>
      </c>
      <c r="I90" s="187" t="str">
        <f>VLOOKUP(B90,'Školská zařízení'!A:J,8)</f>
        <v>Středočeský</v>
      </c>
      <c r="J90" s="187" t="str">
        <f>VLOOKUP(B90,'Školská zařízení'!A:J,9)</f>
        <v>Benešov</v>
      </c>
      <c r="K90" s="187" t="str">
        <f>VLOOKUP(B90,'Školská zařízení'!A:J,10)</f>
        <v>Čerčany</v>
      </c>
      <c r="L90" s="205" t="s">
        <v>463</v>
      </c>
      <c r="M90" s="214">
        <v>1500000</v>
      </c>
      <c r="N90" s="215">
        <f t="shared" si="3"/>
        <v>1050000</v>
      </c>
      <c r="O90" s="238">
        <v>2022</v>
      </c>
      <c r="P90" s="188">
        <v>2025</v>
      </c>
      <c r="Q90" s="188"/>
      <c r="R90" s="188"/>
      <c r="S90" s="188"/>
      <c r="T90" s="188"/>
      <c r="U90" s="188"/>
      <c r="V90" s="188"/>
      <c r="W90" s="188"/>
      <c r="X90" s="188"/>
      <c r="Y90" s="188"/>
      <c r="Z90" s="239" t="s">
        <v>1043</v>
      </c>
      <c r="AA90" s="163"/>
      <c r="AB90" s="241"/>
    </row>
    <row r="91" spans="1:28" s="53" customFormat="1" ht="16" x14ac:dyDescent="0.2">
      <c r="A91" s="96">
        <v>87</v>
      </c>
      <c r="B91" s="237" t="s">
        <v>203</v>
      </c>
      <c r="C91" s="187" t="str">
        <f>VLOOKUP(B91,'Školská zařízení'!A:J,2)</f>
        <v>Základní škola Čerčany, okres Benešov</v>
      </c>
      <c r="D91" s="187" t="str">
        <f>VLOOKUP(B91,'Školská zařízení'!A:J,4)</f>
        <v>Obec Čerčany</v>
      </c>
      <c r="E91" s="213">
        <f>VLOOKUP(B91,'Školská zařízení'!A:J,5)</f>
        <v>70879176</v>
      </c>
      <c r="F91" s="213">
        <f>VLOOKUP(B91,'Školská zařízení'!A:J,6)</f>
        <v>102002274</v>
      </c>
      <c r="G91" s="213">
        <f>VLOOKUP(B91,'Školská zařízení'!A:J,7)</f>
        <v>600041999</v>
      </c>
      <c r="H91" s="205" t="s">
        <v>1184</v>
      </c>
      <c r="I91" s="187" t="str">
        <f>VLOOKUP(B91,'Školská zařízení'!A:J,8)</f>
        <v>Středočeský</v>
      </c>
      <c r="J91" s="187" t="str">
        <f>VLOOKUP(B91,'Školská zařízení'!A:J,9)</f>
        <v>Benešov</v>
      </c>
      <c r="K91" s="187" t="str">
        <f>VLOOKUP(B91,'Školská zařízení'!A:J,10)</f>
        <v>Čerčany</v>
      </c>
      <c r="L91" s="205" t="s">
        <v>1184</v>
      </c>
      <c r="M91" s="214">
        <v>7000000</v>
      </c>
      <c r="N91" s="215">
        <f t="shared" si="3"/>
        <v>4900000</v>
      </c>
      <c r="O91" s="238">
        <v>2024</v>
      </c>
      <c r="P91" s="188">
        <v>2027</v>
      </c>
      <c r="Q91" s="238" t="s">
        <v>272</v>
      </c>
      <c r="R91" s="238" t="s">
        <v>272</v>
      </c>
      <c r="S91" s="238" t="s">
        <v>272</v>
      </c>
      <c r="T91" s="238" t="s">
        <v>272</v>
      </c>
      <c r="U91" s="188"/>
      <c r="V91" s="188"/>
      <c r="W91" s="188" t="s">
        <v>272</v>
      </c>
      <c r="X91" s="188" t="s">
        <v>272</v>
      </c>
      <c r="Y91" s="188" t="s">
        <v>272</v>
      </c>
      <c r="Z91" s="239" t="s">
        <v>882</v>
      </c>
      <c r="AA91" s="163" t="s">
        <v>875</v>
      </c>
      <c r="AB91" s="241" t="s">
        <v>272</v>
      </c>
    </row>
    <row r="92" spans="1:28" ht="32" x14ac:dyDescent="0.2">
      <c r="A92" s="96">
        <v>88</v>
      </c>
      <c r="B92" s="99" t="s">
        <v>203</v>
      </c>
      <c r="C92" s="62" t="str">
        <f>VLOOKUP(B92,'Školská zařízení'!A:J,2)</f>
        <v>Základní škola Čerčany, okres Benešov</v>
      </c>
      <c r="D92" s="62" t="str">
        <f>VLOOKUP(B92,'Školská zařízení'!A:J,4)</f>
        <v>Obec Čerčany</v>
      </c>
      <c r="E92" s="76">
        <f>VLOOKUP(B92,'Školská zařízení'!A:J,5)</f>
        <v>70879176</v>
      </c>
      <c r="F92" s="76">
        <f>VLOOKUP(B92,'Školská zařízení'!A:J,6)</f>
        <v>102002274</v>
      </c>
      <c r="G92" s="76">
        <f>VLOOKUP(B92,'Školská zařízení'!A:J,7)</f>
        <v>600041999</v>
      </c>
      <c r="H92" s="205" t="s">
        <v>1161</v>
      </c>
      <c r="I92" s="62" t="str">
        <f>VLOOKUP(B92,'Školská zařízení'!A:J,8)</f>
        <v>Středočeský</v>
      </c>
      <c r="J92" s="62" t="str">
        <f>VLOOKUP(B92,'Školská zařízení'!A:J,9)</f>
        <v>Benešov</v>
      </c>
      <c r="K92" s="62" t="str">
        <f>VLOOKUP(B92,'Školská zařízení'!A:J,10)</f>
        <v>Čerčany</v>
      </c>
      <c r="L92" s="205" t="s">
        <v>1162</v>
      </c>
      <c r="M92" s="214">
        <v>1000000</v>
      </c>
      <c r="N92" s="215">
        <f t="shared" si="3"/>
        <v>700000</v>
      </c>
      <c r="O92" s="238">
        <v>2024</v>
      </c>
      <c r="P92" s="188">
        <v>2027</v>
      </c>
      <c r="Q92" s="188"/>
      <c r="R92" s="188" t="s">
        <v>272</v>
      </c>
      <c r="S92" s="188" t="s">
        <v>272</v>
      </c>
      <c r="T92" s="188"/>
      <c r="U92" s="188"/>
      <c r="V92" s="188"/>
      <c r="W92" s="188" t="s">
        <v>272</v>
      </c>
      <c r="X92" s="188" t="s">
        <v>272</v>
      </c>
      <c r="Y92" s="188"/>
      <c r="Z92" s="239" t="s">
        <v>882</v>
      </c>
      <c r="AA92" s="163" t="s">
        <v>875</v>
      </c>
      <c r="AB92" s="241" t="s">
        <v>272</v>
      </c>
    </row>
    <row r="93" spans="1:28" ht="32" x14ac:dyDescent="0.2">
      <c r="A93" s="96">
        <v>89</v>
      </c>
      <c r="B93" s="99" t="s">
        <v>203</v>
      </c>
      <c r="C93" s="62" t="str">
        <f>VLOOKUP(B93,'Školská zařízení'!A:J,2)</f>
        <v>Základní škola Čerčany, okres Benešov</v>
      </c>
      <c r="D93" s="62" t="str">
        <f>VLOOKUP(B93,'Školská zařízení'!A:J,4)</f>
        <v>Obec Čerčany</v>
      </c>
      <c r="E93" s="76">
        <f>VLOOKUP(B93,'Školská zařízení'!A:J,5)</f>
        <v>70879176</v>
      </c>
      <c r="F93" s="76">
        <f>VLOOKUP(B93,'Školská zařízení'!A:J,6)</f>
        <v>102002274</v>
      </c>
      <c r="G93" s="76">
        <f>VLOOKUP(B93,'Školská zařízení'!A:J,7)</f>
        <v>600041999</v>
      </c>
      <c r="H93" s="205" t="s">
        <v>1163</v>
      </c>
      <c r="I93" s="62" t="str">
        <f>VLOOKUP(B93,'Školská zařízení'!A:J,8)</f>
        <v>Středočeský</v>
      </c>
      <c r="J93" s="62" t="str">
        <f>VLOOKUP(B93,'Školská zařízení'!A:J,9)</f>
        <v>Benešov</v>
      </c>
      <c r="K93" s="62" t="str">
        <f>VLOOKUP(B93,'Školská zařízení'!A:J,10)</f>
        <v>Čerčany</v>
      </c>
      <c r="L93" s="205" t="s">
        <v>1164</v>
      </c>
      <c r="M93" s="214">
        <v>1500000</v>
      </c>
      <c r="N93" s="215">
        <f t="shared" si="3"/>
        <v>1050000</v>
      </c>
      <c r="O93" s="238">
        <v>2024</v>
      </c>
      <c r="P93" s="188">
        <v>2027</v>
      </c>
      <c r="Q93" s="44"/>
      <c r="R93" s="75"/>
      <c r="S93" s="75"/>
      <c r="T93" s="44"/>
      <c r="U93" s="44"/>
      <c r="V93" s="44"/>
      <c r="W93" s="44"/>
      <c r="X93" s="188" t="s">
        <v>272</v>
      </c>
      <c r="Y93" s="44"/>
      <c r="Z93" s="239" t="s">
        <v>882</v>
      </c>
      <c r="AA93" s="163" t="s">
        <v>875</v>
      </c>
      <c r="AB93" s="101"/>
    </row>
    <row r="94" spans="1:28" ht="48" x14ac:dyDescent="0.2">
      <c r="A94" s="96">
        <v>90</v>
      </c>
      <c r="B94" s="99" t="s">
        <v>203</v>
      </c>
      <c r="C94" s="62" t="str">
        <f>VLOOKUP(B94,'Školská zařízení'!A:J,2)</f>
        <v>Základní škola Čerčany, okres Benešov</v>
      </c>
      <c r="D94" s="62" t="str">
        <f>VLOOKUP(B94,'Školská zařízení'!A:J,4)</f>
        <v>Obec Čerčany</v>
      </c>
      <c r="E94" s="76">
        <f>VLOOKUP(B94,'Školská zařízení'!A:J,5)</f>
        <v>70879176</v>
      </c>
      <c r="F94" s="76">
        <f>VLOOKUP(B94,'Školská zařízení'!A:J,6)</f>
        <v>102002274</v>
      </c>
      <c r="G94" s="76">
        <f>VLOOKUP(B94,'Školská zařízení'!A:J,7)</f>
        <v>600041999</v>
      </c>
      <c r="H94" s="205" t="s">
        <v>1165</v>
      </c>
      <c r="I94" s="62" t="str">
        <f>VLOOKUP(B94,'Školská zařízení'!A:J,8)</f>
        <v>Středočeský</v>
      </c>
      <c r="J94" s="62" t="str">
        <f>VLOOKUP(B94,'Školská zařízení'!A:J,9)</f>
        <v>Benešov</v>
      </c>
      <c r="K94" s="62" t="str">
        <f>VLOOKUP(B94,'Školská zařízení'!A:J,10)</f>
        <v>Čerčany</v>
      </c>
      <c r="L94" s="205" t="s">
        <v>1166</v>
      </c>
      <c r="M94" s="214">
        <v>5000000</v>
      </c>
      <c r="N94" s="215">
        <f t="shared" si="3"/>
        <v>3500000</v>
      </c>
      <c r="O94" s="238">
        <v>2024</v>
      </c>
      <c r="P94" s="188">
        <v>2027</v>
      </c>
      <c r="Q94" s="188" t="s">
        <v>272</v>
      </c>
      <c r="R94" s="188" t="s">
        <v>272</v>
      </c>
      <c r="S94" s="188" t="s">
        <v>272</v>
      </c>
      <c r="T94" s="188" t="s">
        <v>272</v>
      </c>
      <c r="U94" s="188"/>
      <c r="V94" s="188"/>
      <c r="W94" s="188" t="s">
        <v>272</v>
      </c>
      <c r="X94" s="188" t="s">
        <v>272</v>
      </c>
      <c r="Y94" s="188"/>
      <c r="Z94" s="239" t="s">
        <v>1034</v>
      </c>
      <c r="AA94" s="163" t="s">
        <v>875</v>
      </c>
      <c r="AB94" s="241" t="s">
        <v>272</v>
      </c>
    </row>
    <row r="95" spans="1:28" ht="48" x14ac:dyDescent="0.2">
      <c r="A95" s="96">
        <v>91</v>
      </c>
      <c r="B95" s="99" t="s">
        <v>203</v>
      </c>
      <c r="C95" s="62" t="str">
        <f>VLOOKUP(B95,'Školská zařízení'!A:J,2)</f>
        <v>Základní škola Čerčany, okres Benešov</v>
      </c>
      <c r="D95" s="62" t="str">
        <f>VLOOKUP(B95,'Školská zařízení'!A:J,4)</f>
        <v>Obec Čerčany</v>
      </c>
      <c r="E95" s="76">
        <f>VLOOKUP(B95,'Školská zařízení'!A:J,5)</f>
        <v>70879176</v>
      </c>
      <c r="F95" s="76">
        <f>VLOOKUP(B95,'Školská zařízení'!A:J,6)</f>
        <v>102002274</v>
      </c>
      <c r="G95" s="76">
        <f>VLOOKUP(B95,'Školská zařízení'!A:J,7)</f>
        <v>600041999</v>
      </c>
      <c r="H95" s="205" t="s">
        <v>1167</v>
      </c>
      <c r="I95" s="62" t="str">
        <f>VLOOKUP(B95,'Školská zařízení'!A:J,8)</f>
        <v>Středočeský</v>
      </c>
      <c r="J95" s="62" t="str">
        <f>VLOOKUP(B95,'Školská zařízení'!A:J,9)</f>
        <v>Benešov</v>
      </c>
      <c r="K95" s="62" t="str">
        <f>VLOOKUP(B95,'Školská zařízení'!A:J,10)</f>
        <v>Čerčany</v>
      </c>
      <c r="L95" s="205" t="s">
        <v>1168</v>
      </c>
      <c r="M95" s="214">
        <v>5000000</v>
      </c>
      <c r="N95" s="215">
        <f t="shared" si="3"/>
        <v>3500000</v>
      </c>
      <c r="O95" s="238">
        <v>2024</v>
      </c>
      <c r="P95" s="188">
        <v>2027</v>
      </c>
      <c r="Q95" s="188" t="s">
        <v>272</v>
      </c>
      <c r="R95" s="188" t="s">
        <v>272</v>
      </c>
      <c r="S95" s="188" t="s">
        <v>272</v>
      </c>
      <c r="T95" s="188" t="s">
        <v>272</v>
      </c>
      <c r="U95" s="188"/>
      <c r="V95" s="188"/>
      <c r="W95" s="188" t="s">
        <v>272</v>
      </c>
      <c r="X95" s="188" t="s">
        <v>272</v>
      </c>
      <c r="Y95" s="188"/>
      <c r="Z95" s="239" t="s">
        <v>882</v>
      </c>
      <c r="AA95" s="163" t="s">
        <v>875</v>
      </c>
      <c r="AB95" s="241" t="s">
        <v>272</v>
      </c>
    </row>
    <row r="96" spans="1:28" ht="48" x14ac:dyDescent="0.2">
      <c r="A96" s="96">
        <v>92</v>
      </c>
      <c r="B96" s="99" t="s">
        <v>203</v>
      </c>
      <c r="C96" s="62" t="str">
        <f>VLOOKUP(B96,'Školská zařízení'!A:J,2)</f>
        <v>Základní škola Čerčany, okres Benešov</v>
      </c>
      <c r="D96" s="62" t="str">
        <f>VLOOKUP(B96,'Školská zařízení'!A:J,4)</f>
        <v>Obec Čerčany</v>
      </c>
      <c r="E96" s="76">
        <f>VLOOKUP(B96,'Školská zařízení'!A:J,5)</f>
        <v>70879176</v>
      </c>
      <c r="F96" s="76">
        <f>VLOOKUP(B96,'Školská zařízení'!A:J,6)</f>
        <v>102002274</v>
      </c>
      <c r="G96" s="76">
        <f>VLOOKUP(B96,'Školská zařízení'!A:J,7)</f>
        <v>600041999</v>
      </c>
      <c r="H96" s="205" t="s">
        <v>1169</v>
      </c>
      <c r="I96" s="62" t="str">
        <f>VLOOKUP(B96,'Školská zařízení'!A:J,8)</f>
        <v>Středočeský</v>
      </c>
      <c r="J96" s="62" t="str">
        <f>VLOOKUP(B96,'Školská zařízení'!A:J,9)</f>
        <v>Benešov</v>
      </c>
      <c r="K96" s="62" t="str">
        <f>VLOOKUP(B96,'Školská zařízení'!A:J,10)</f>
        <v>Čerčany</v>
      </c>
      <c r="L96" s="205" t="s">
        <v>1170</v>
      </c>
      <c r="M96" s="214">
        <v>3000000</v>
      </c>
      <c r="N96" s="215">
        <f t="shared" si="3"/>
        <v>2100000</v>
      </c>
      <c r="O96" s="238">
        <v>2024</v>
      </c>
      <c r="P96" s="188">
        <v>2027</v>
      </c>
      <c r="Q96" s="44"/>
      <c r="R96" s="75" t="s">
        <v>272</v>
      </c>
      <c r="S96" s="75" t="s">
        <v>272</v>
      </c>
      <c r="T96" s="44"/>
      <c r="U96" s="44"/>
      <c r="V96" s="44"/>
      <c r="W96" s="44"/>
      <c r="X96" s="188" t="s">
        <v>272</v>
      </c>
      <c r="Y96" s="188"/>
      <c r="Z96" s="239" t="s">
        <v>882</v>
      </c>
      <c r="AA96" s="163" t="s">
        <v>875</v>
      </c>
      <c r="AB96" s="241" t="s">
        <v>272</v>
      </c>
    </row>
    <row r="97" spans="1:28" s="53" customFormat="1" ht="32" x14ac:dyDescent="0.2">
      <c r="A97" s="96">
        <v>93</v>
      </c>
      <c r="B97" s="237" t="s">
        <v>203</v>
      </c>
      <c r="C97" s="187" t="str">
        <f>VLOOKUP(B97,'Školská zařízení'!A:J,2)</f>
        <v>Základní škola Čerčany, okres Benešov</v>
      </c>
      <c r="D97" s="187" t="str">
        <f>VLOOKUP(B97,'Školská zařízení'!A:J,4)</f>
        <v>Obec Čerčany</v>
      </c>
      <c r="E97" s="213">
        <f>VLOOKUP(B97,'Školská zařízení'!A:J,5)</f>
        <v>70879176</v>
      </c>
      <c r="F97" s="213">
        <f>VLOOKUP(B97,'Školská zařízení'!A:J,6)</f>
        <v>102002274</v>
      </c>
      <c r="G97" s="213">
        <f>VLOOKUP(B97,'Školská zařízení'!A:J,7)</f>
        <v>600041999</v>
      </c>
      <c r="H97" s="205" t="s">
        <v>1171</v>
      </c>
      <c r="I97" s="187" t="str">
        <f>VLOOKUP(B97,'Školská zařízení'!A:J,8)</f>
        <v>Středočeský</v>
      </c>
      <c r="J97" s="187" t="str">
        <f>VLOOKUP(B97,'Školská zařízení'!A:J,9)</f>
        <v>Benešov</v>
      </c>
      <c r="K97" s="187" t="str">
        <f>VLOOKUP(B97,'Školská zařízení'!A:J,10)</f>
        <v>Čerčany</v>
      </c>
      <c r="L97" s="205" t="s">
        <v>1175</v>
      </c>
      <c r="M97" s="214">
        <v>6000000</v>
      </c>
      <c r="N97" s="215">
        <f t="shared" si="3"/>
        <v>4200000</v>
      </c>
      <c r="O97" s="238">
        <v>2024</v>
      </c>
      <c r="P97" s="188">
        <v>2027</v>
      </c>
      <c r="Q97" s="188" t="s">
        <v>272</v>
      </c>
      <c r="R97" s="188" t="s">
        <v>272</v>
      </c>
      <c r="S97" s="188" t="s">
        <v>272</v>
      </c>
      <c r="T97" s="188" t="s">
        <v>272</v>
      </c>
      <c r="U97" s="188"/>
      <c r="V97" s="188"/>
      <c r="W97" s="188" t="s">
        <v>272</v>
      </c>
      <c r="X97" s="188" t="s">
        <v>272</v>
      </c>
      <c r="Y97" s="188"/>
      <c r="Z97" s="239" t="s">
        <v>1034</v>
      </c>
      <c r="AA97" s="163" t="s">
        <v>875</v>
      </c>
      <c r="AB97" s="241" t="s">
        <v>272</v>
      </c>
    </row>
    <row r="98" spans="1:28" s="53" customFormat="1" ht="32" x14ac:dyDescent="0.2">
      <c r="A98" s="96">
        <v>94</v>
      </c>
      <c r="B98" s="237" t="s">
        <v>203</v>
      </c>
      <c r="C98" s="187" t="str">
        <f>VLOOKUP(B98,'Školská zařízení'!A:J,2)</f>
        <v>Základní škola Čerčany, okres Benešov</v>
      </c>
      <c r="D98" s="187" t="str">
        <f>VLOOKUP(B98,'Školská zařízení'!A:J,4)</f>
        <v>Obec Čerčany</v>
      </c>
      <c r="E98" s="213">
        <f>VLOOKUP(B98,'Školská zařízení'!A:J,5)</f>
        <v>70879176</v>
      </c>
      <c r="F98" s="213">
        <f>VLOOKUP(B98,'Školská zařízení'!A:J,6)</f>
        <v>102002274</v>
      </c>
      <c r="G98" s="213">
        <f>VLOOKUP(B98,'Školská zařízení'!A:J,7)</f>
        <v>600041999</v>
      </c>
      <c r="H98" s="205" t="s">
        <v>1172</v>
      </c>
      <c r="I98" s="187" t="str">
        <f>VLOOKUP(B98,'Školská zařízení'!A:J,8)</f>
        <v>Středočeský</v>
      </c>
      <c r="J98" s="187" t="str">
        <f>VLOOKUP(B98,'Školská zařízení'!A:J,9)</f>
        <v>Benešov</v>
      </c>
      <c r="K98" s="187" t="str">
        <f>VLOOKUP(B98,'Školská zařízení'!A:J,10)</f>
        <v>Čerčany</v>
      </c>
      <c r="L98" s="259" t="s">
        <v>1176</v>
      </c>
      <c r="M98" s="214">
        <v>10000000</v>
      </c>
      <c r="N98" s="215">
        <f t="shared" si="3"/>
        <v>7000000</v>
      </c>
      <c r="O98" s="238">
        <v>2024</v>
      </c>
      <c r="P98" s="188">
        <v>2027</v>
      </c>
      <c r="Q98" s="188"/>
      <c r="R98" s="188"/>
      <c r="S98" s="188"/>
      <c r="T98" s="188"/>
      <c r="U98" s="188"/>
      <c r="V98" s="188"/>
      <c r="W98" s="188"/>
      <c r="X98" s="188" t="s">
        <v>272</v>
      </c>
      <c r="Y98" s="188"/>
      <c r="Z98" s="239" t="s">
        <v>1034</v>
      </c>
      <c r="AA98" s="163" t="s">
        <v>875</v>
      </c>
      <c r="AB98" s="241" t="s">
        <v>272</v>
      </c>
    </row>
    <row r="99" spans="1:28" s="53" customFormat="1" ht="80" x14ac:dyDescent="0.2">
      <c r="A99" s="96">
        <v>95</v>
      </c>
      <c r="B99" s="237" t="s">
        <v>203</v>
      </c>
      <c r="C99" s="187" t="str">
        <f>VLOOKUP(B99,'Školská zařízení'!A:J,2)</f>
        <v>Základní škola Čerčany, okres Benešov</v>
      </c>
      <c r="D99" s="187" t="str">
        <f>VLOOKUP(B99,'Školská zařízení'!A:J,4)</f>
        <v>Obec Čerčany</v>
      </c>
      <c r="E99" s="213">
        <f>VLOOKUP(B99,'Školská zařízení'!A:J,5)</f>
        <v>70879176</v>
      </c>
      <c r="F99" s="213">
        <f>VLOOKUP(B99,'Školská zařízení'!A:J,6)</f>
        <v>102002274</v>
      </c>
      <c r="G99" s="213">
        <f>VLOOKUP(B99,'Školská zařízení'!A:J,7)</f>
        <v>600041999</v>
      </c>
      <c r="H99" s="205" t="s">
        <v>1173</v>
      </c>
      <c r="I99" s="187" t="str">
        <f>VLOOKUP(B99,'Školská zařízení'!A:J,8)</f>
        <v>Středočeský</v>
      </c>
      <c r="J99" s="187" t="str">
        <f>VLOOKUP(B99,'Školská zařízení'!A:J,9)</f>
        <v>Benešov</v>
      </c>
      <c r="K99" s="187" t="str">
        <f>VLOOKUP(B99,'Školská zařízení'!A:J,10)</f>
        <v>Čerčany</v>
      </c>
      <c r="L99" s="259" t="s">
        <v>1177</v>
      </c>
      <c r="M99" s="214">
        <v>160000000</v>
      </c>
      <c r="N99" s="215">
        <f t="shared" si="3"/>
        <v>112000000</v>
      </c>
      <c r="O99" s="238">
        <v>2024</v>
      </c>
      <c r="P99" s="188">
        <v>2026</v>
      </c>
      <c r="Q99" s="238" t="s">
        <v>272</v>
      </c>
      <c r="R99" s="238" t="s">
        <v>272</v>
      </c>
      <c r="S99" s="238" t="s">
        <v>272</v>
      </c>
      <c r="T99" s="238" t="s">
        <v>272</v>
      </c>
      <c r="U99" s="188"/>
      <c r="V99" s="188"/>
      <c r="W99" s="188" t="s">
        <v>272</v>
      </c>
      <c r="X99" s="188" t="s">
        <v>272</v>
      </c>
      <c r="Y99" s="188" t="s">
        <v>272</v>
      </c>
      <c r="Z99" s="239" t="s">
        <v>1179</v>
      </c>
      <c r="AA99" s="239" t="s">
        <v>1180</v>
      </c>
      <c r="AB99" s="241" t="s">
        <v>272</v>
      </c>
    </row>
    <row r="100" spans="1:28" s="53" customFormat="1" ht="15" customHeight="1" x14ac:dyDescent="0.2">
      <c r="A100" s="96">
        <v>96</v>
      </c>
      <c r="B100" s="237" t="s">
        <v>203</v>
      </c>
      <c r="C100" s="187" t="str">
        <f>VLOOKUP(B100,'Školská zařízení'!A:J,2)</f>
        <v>Základní škola Čerčany, okres Benešov</v>
      </c>
      <c r="D100" s="187" t="str">
        <f>VLOOKUP(B100,'Školská zařízení'!A:J,4)</f>
        <v>Obec Čerčany</v>
      </c>
      <c r="E100" s="213">
        <f>VLOOKUP(B100,'Školská zařízení'!A:J,5)</f>
        <v>70879176</v>
      </c>
      <c r="F100" s="213">
        <f>VLOOKUP(B100,'Školská zařízení'!A:J,6)</f>
        <v>102002274</v>
      </c>
      <c r="G100" s="213">
        <f>VLOOKUP(B100,'Školská zařízení'!A:J,7)</f>
        <v>600041999</v>
      </c>
      <c r="H100" s="205" t="s">
        <v>1174</v>
      </c>
      <c r="I100" s="187" t="str">
        <f>VLOOKUP(B100,'Školská zařízení'!A:J,8)</f>
        <v>Středočeský</v>
      </c>
      <c r="J100" s="187" t="str">
        <f>VLOOKUP(B100,'Školská zařízení'!A:J,9)</f>
        <v>Benešov</v>
      </c>
      <c r="K100" s="187" t="str">
        <f>VLOOKUP(B100,'Školská zařízení'!A:J,10)</f>
        <v>Čerčany</v>
      </c>
      <c r="L100" s="259" t="s">
        <v>1178</v>
      </c>
      <c r="M100" s="214">
        <v>150000000</v>
      </c>
      <c r="N100" s="215">
        <f t="shared" si="3"/>
        <v>105000000</v>
      </c>
      <c r="O100" s="238">
        <v>2026</v>
      </c>
      <c r="P100" s="188">
        <v>2027</v>
      </c>
      <c r="Q100" s="238" t="s">
        <v>272</v>
      </c>
      <c r="R100" s="238" t="s">
        <v>272</v>
      </c>
      <c r="S100" s="238" t="s">
        <v>272</v>
      </c>
      <c r="T100" s="238" t="s">
        <v>272</v>
      </c>
      <c r="U100" s="188"/>
      <c r="V100" s="188"/>
      <c r="W100" s="188" t="s">
        <v>272</v>
      </c>
      <c r="X100" s="188" t="s">
        <v>272</v>
      </c>
      <c r="Y100" s="188"/>
      <c r="Z100" s="239" t="s">
        <v>1034</v>
      </c>
      <c r="AA100" s="163" t="s">
        <v>875</v>
      </c>
      <c r="AB100" s="241" t="s">
        <v>873</v>
      </c>
    </row>
    <row r="101" spans="1:28" ht="32" x14ac:dyDescent="0.2">
      <c r="A101" s="96">
        <v>97</v>
      </c>
      <c r="B101" s="99" t="s">
        <v>193</v>
      </c>
      <c r="C101" s="62" t="str">
        <f>VLOOKUP(B101,'Školská zařízení'!A:J,2)</f>
        <v>Základní škola Divišov, okres Benešov</v>
      </c>
      <c r="D101" s="62" t="str">
        <f>VLOOKUP(B101,'Školská zařízení'!A:J,4)</f>
        <v>Městys Divišov</v>
      </c>
      <c r="E101" s="76">
        <f>VLOOKUP(B101,'Školská zařízení'!A:J,5)</f>
        <v>70998515</v>
      </c>
      <c r="F101" s="76">
        <f>VLOOKUP(B101,'Školská zařízení'!A:J,6)</f>
        <v>102002291</v>
      </c>
      <c r="G101" s="76">
        <f>VLOOKUP(B101,'Školská zařízení'!A:J,7)</f>
        <v>600042006</v>
      </c>
      <c r="H101" s="10" t="s">
        <v>1016</v>
      </c>
      <c r="I101" s="62" t="str">
        <f>VLOOKUP(B101,'Školská zařízení'!A:J,8)</f>
        <v>Středočeský</v>
      </c>
      <c r="J101" s="62" t="str">
        <f>VLOOKUP(B101,'Školská zařízení'!A:J,9)</f>
        <v>Benešov</v>
      </c>
      <c r="K101" s="62" t="str">
        <f>VLOOKUP(B101,'Školská zařízení'!A:J,10)</f>
        <v>Divišov</v>
      </c>
      <c r="L101" s="168" t="s">
        <v>1017</v>
      </c>
      <c r="M101" s="169">
        <v>16500000</v>
      </c>
      <c r="N101" s="170">
        <f t="shared" si="3"/>
        <v>11550000</v>
      </c>
      <c r="O101" s="171">
        <v>2024</v>
      </c>
      <c r="P101" s="172">
        <v>2025</v>
      </c>
      <c r="Q101" s="172" t="s">
        <v>873</v>
      </c>
      <c r="R101" s="172"/>
      <c r="S101" s="172"/>
      <c r="T101" s="172" t="s">
        <v>873</v>
      </c>
      <c r="U101" s="44"/>
      <c r="V101" s="44"/>
      <c r="W101" s="44"/>
      <c r="X101" s="44"/>
      <c r="Y101" s="44"/>
      <c r="Z101" s="173" t="s">
        <v>1018</v>
      </c>
      <c r="AA101" s="174" t="s">
        <v>819</v>
      </c>
      <c r="AB101" s="175" t="s">
        <v>873</v>
      </c>
    </row>
    <row r="102" spans="1:28" ht="48" x14ac:dyDescent="0.2">
      <c r="A102" s="96">
        <v>98</v>
      </c>
      <c r="B102" s="99" t="s">
        <v>193</v>
      </c>
      <c r="C102" s="62" t="str">
        <f>VLOOKUP(B102,'Školská zařízení'!A:J,2)</f>
        <v>Základní škola Divišov, okres Benešov</v>
      </c>
      <c r="D102" s="62" t="str">
        <f>VLOOKUP(B102,'Školská zařízení'!A:J,4)</f>
        <v>Městys Divišov</v>
      </c>
      <c r="E102" s="76">
        <f>VLOOKUP(B102,'Školská zařízení'!A:J,5)</f>
        <v>70998515</v>
      </c>
      <c r="F102" s="76">
        <f>VLOOKUP(B102,'Školská zařízení'!A:J,6)</f>
        <v>102002291</v>
      </c>
      <c r="G102" s="76">
        <f>VLOOKUP(B102,'Školská zařízení'!A:J,7)</f>
        <v>600042006</v>
      </c>
      <c r="H102" s="10" t="s">
        <v>434</v>
      </c>
      <c r="I102" s="62" t="str">
        <f>VLOOKUP(B102,'Školská zařízení'!A:J,8)</f>
        <v>Středočeský</v>
      </c>
      <c r="J102" s="62" t="str">
        <f>VLOOKUP(B102,'Školská zařízení'!A:J,9)</f>
        <v>Benešov</v>
      </c>
      <c r="K102" s="62" t="str">
        <f>VLOOKUP(B102,'Školská zařízení'!A:J,10)</f>
        <v>Divišov</v>
      </c>
      <c r="L102" s="10"/>
      <c r="M102" s="93">
        <v>5000000</v>
      </c>
      <c r="N102" s="94">
        <f t="shared" si="3"/>
        <v>3500000</v>
      </c>
      <c r="O102" s="75">
        <v>2021</v>
      </c>
      <c r="P102" s="44">
        <v>2025</v>
      </c>
      <c r="Q102" s="75"/>
      <c r="R102" s="75"/>
      <c r="S102" s="75"/>
      <c r="T102" s="75"/>
      <c r="U102" s="44"/>
      <c r="V102" s="44"/>
      <c r="W102" s="44" t="s">
        <v>272</v>
      </c>
      <c r="X102" s="44"/>
      <c r="Y102" s="44"/>
      <c r="Z102" s="95"/>
      <c r="AA102" s="15"/>
      <c r="AB102" s="100" t="s">
        <v>272</v>
      </c>
    </row>
    <row r="103" spans="1:28" ht="48" x14ac:dyDescent="0.2">
      <c r="A103" s="96">
        <v>99</v>
      </c>
      <c r="B103" s="99" t="s">
        <v>193</v>
      </c>
      <c r="C103" s="62" t="str">
        <f>VLOOKUP(B103,'Školská zařízení'!A:J,2)</f>
        <v>Základní škola Divišov, okres Benešov</v>
      </c>
      <c r="D103" s="62" t="str">
        <f>VLOOKUP(B103,'Školská zařízení'!A:J,4)</f>
        <v>Městys Divišov</v>
      </c>
      <c r="E103" s="76">
        <f>VLOOKUP(B103,'Školská zařízení'!A:J,5)</f>
        <v>70998515</v>
      </c>
      <c r="F103" s="76">
        <f>VLOOKUP(B103,'Školská zařízení'!A:J,6)</f>
        <v>102002291</v>
      </c>
      <c r="G103" s="76">
        <f>VLOOKUP(B103,'Školská zařízení'!A:J,7)</f>
        <v>600042006</v>
      </c>
      <c r="H103" s="10" t="s">
        <v>445</v>
      </c>
      <c r="I103" s="62" t="str">
        <f>VLOOKUP(B103,'Školská zařízení'!A:J,8)</f>
        <v>Středočeský</v>
      </c>
      <c r="J103" s="62" t="str">
        <f>VLOOKUP(B103,'Školská zařízení'!A:J,9)</f>
        <v>Benešov</v>
      </c>
      <c r="K103" s="62" t="str">
        <f>VLOOKUP(B103,'Školská zařízení'!A:J,10)</f>
        <v>Divišov</v>
      </c>
      <c r="L103" s="10"/>
      <c r="M103" s="93">
        <v>500000</v>
      </c>
      <c r="N103" s="94">
        <f t="shared" si="3"/>
        <v>350000</v>
      </c>
      <c r="O103" s="75">
        <v>2021</v>
      </c>
      <c r="P103" s="44">
        <v>2025</v>
      </c>
      <c r="Q103" s="75"/>
      <c r="R103" s="75"/>
      <c r="S103" s="75" t="s">
        <v>272</v>
      </c>
      <c r="T103" s="75"/>
      <c r="U103" s="44"/>
      <c r="V103" s="44"/>
      <c r="W103" s="44"/>
      <c r="X103" s="44"/>
      <c r="Y103" s="44"/>
      <c r="Z103" s="95"/>
      <c r="AA103" s="15"/>
      <c r="AB103" s="100"/>
    </row>
    <row r="104" spans="1:28" ht="48" x14ac:dyDescent="0.2">
      <c r="A104" s="96">
        <v>100</v>
      </c>
      <c r="B104" s="99" t="s">
        <v>193</v>
      </c>
      <c r="C104" s="62" t="str">
        <f>VLOOKUP(B104,'Školská zařízení'!A:J,2)</f>
        <v>Základní škola Divišov, okres Benešov</v>
      </c>
      <c r="D104" s="62" t="str">
        <f>VLOOKUP(B104,'Školská zařízení'!A:J,4)</f>
        <v>Městys Divišov</v>
      </c>
      <c r="E104" s="76">
        <f>VLOOKUP(B104,'Školská zařízení'!A:J,5)</f>
        <v>70998515</v>
      </c>
      <c r="F104" s="76">
        <f>VLOOKUP(B104,'Školská zařízení'!A:J,6)</f>
        <v>102002291</v>
      </c>
      <c r="G104" s="76">
        <f>VLOOKUP(B104,'Školská zařízení'!A:J,7)</f>
        <v>600042006</v>
      </c>
      <c r="H104" s="10" t="s">
        <v>468</v>
      </c>
      <c r="I104" s="62" t="str">
        <f>VLOOKUP(B104,'Školská zařízení'!A:J,8)</f>
        <v>Středočeský</v>
      </c>
      <c r="J104" s="62" t="str">
        <f>VLOOKUP(B104,'Školská zařízení'!A:J,9)</f>
        <v>Benešov</v>
      </c>
      <c r="K104" s="62" t="str">
        <f>VLOOKUP(B104,'Školská zařízení'!A:J,10)</f>
        <v>Divišov</v>
      </c>
      <c r="L104" s="10"/>
      <c r="M104" s="93">
        <v>12000000</v>
      </c>
      <c r="N104" s="94">
        <f t="shared" si="3"/>
        <v>8400000</v>
      </c>
      <c r="O104" s="75">
        <v>2021</v>
      </c>
      <c r="P104" s="44">
        <v>2024</v>
      </c>
      <c r="Q104" s="75"/>
      <c r="R104" s="75"/>
      <c r="S104" s="75"/>
      <c r="T104" s="75" t="s">
        <v>272</v>
      </c>
      <c r="U104" s="44"/>
      <c r="V104" s="44"/>
      <c r="W104" s="44"/>
      <c r="X104" s="44"/>
      <c r="Y104" s="44"/>
      <c r="Z104" s="95"/>
      <c r="AA104" s="15"/>
      <c r="AB104" s="100"/>
    </row>
    <row r="105" spans="1:28" ht="32" x14ac:dyDescent="0.2">
      <c r="A105" s="96">
        <v>101</v>
      </c>
      <c r="B105" s="99" t="s">
        <v>193</v>
      </c>
      <c r="C105" s="62" t="str">
        <f>VLOOKUP(B105,'Školská zařízení'!A:J,2)</f>
        <v>Základní škola Divišov, okres Benešov</v>
      </c>
      <c r="D105" s="62" t="str">
        <f>VLOOKUP(B105,'Školská zařízení'!A:J,4)</f>
        <v>Městys Divišov</v>
      </c>
      <c r="E105" s="76">
        <f>VLOOKUP(B105,'Školská zařízení'!A:J,5)</f>
        <v>70998515</v>
      </c>
      <c r="F105" s="76">
        <f>VLOOKUP(B105,'Školská zařízení'!A:J,6)</f>
        <v>102002291</v>
      </c>
      <c r="G105" s="76">
        <f>VLOOKUP(B105,'Školská zařízení'!A:J,7)</f>
        <v>600042006</v>
      </c>
      <c r="H105" s="10" t="s">
        <v>469</v>
      </c>
      <c r="I105" s="62" t="str">
        <f>VLOOKUP(B105,'Školská zařízení'!A:J,8)</f>
        <v>Středočeský</v>
      </c>
      <c r="J105" s="62" t="str">
        <f>VLOOKUP(B105,'Školská zařízení'!A:J,9)</f>
        <v>Benešov</v>
      </c>
      <c r="K105" s="62" t="str">
        <f>VLOOKUP(B105,'Školská zařízení'!A:J,10)</f>
        <v>Divišov</v>
      </c>
      <c r="L105" s="10"/>
      <c r="M105" s="93">
        <v>3000000</v>
      </c>
      <c r="N105" s="94">
        <f t="shared" si="3"/>
        <v>2100000</v>
      </c>
      <c r="O105" s="75">
        <v>2021</v>
      </c>
      <c r="P105" s="44">
        <v>2025</v>
      </c>
      <c r="Q105" s="75" t="s">
        <v>272</v>
      </c>
      <c r="R105" s="75"/>
      <c r="S105" s="75"/>
      <c r="T105" s="75" t="s">
        <v>272</v>
      </c>
      <c r="U105" s="44"/>
      <c r="V105" s="44"/>
      <c r="W105" s="44"/>
      <c r="X105" s="44"/>
      <c r="Y105" s="44"/>
      <c r="Z105" s="95"/>
      <c r="AA105" s="15"/>
      <c r="AB105" s="100"/>
    </row>
    <row r="106" spans="1:28" ht="32" x14ac:dyDescent="0.2">
      <c r="A106" s="96">
        <v>102</v>
      </c>
      <c r="B106" s="99" t="s">
        <v>193</v>
      </c>
      <c r="C106" s="62" t="str">
        <f>VLOOKUP(B106,'Školská zařízení'!A:J,2)</f>
        <v>Základní škola Divišov, okres Benešov</v>
      </c>
      <c r="D106" s="62" t="str">
        <f>VLOOKUP(B106,'Školská zařízení'!A:J,4)</f>
        <v>Městys Divišov</v>
      </c>
      <c r="E106" s="76">
        <f>VLOOKUP(B106,'Školská zařízení'!A:J,5)</f>
        <v>70998515</v>
      </c>
      <c r="F106" s="76">
        <f>VLOOKUP(B106,'Školská zařízení'!A:J,6)</f>
        <v>102002291</v>
      </c>
      <c r="G106" s="76">
        <f>VLOOKUP(B106,'Školská zařízení'!A:J,7)</f>
        <v>600042006</v>
      </c>
      <c r="H106" s="10" t="s">
        <v>474</v>
      </c>
      <c r="I106" s="62" t="str">
        <f>VLOOKUP(B106,'Školská zařízení'!A:J,8)</f>
        <v>Středočeský</v>
      </c>
      <c r="J106" s="62" t="str">
        <f>VLOOKUP(B106,'Školská zařízení'!A:J,9)</f>
        <v>Benešov</v>
      </c>
      <c r="K106" s="62" t="str">
        <f>VLOOKUP(B106,'Školská zařízení'!A:J,10)</f>
        <v>Divišov</v>
      </c>
      <c r="L106" s="10" t="s">
        <v>475</v>
      </c>
      <c r="M106" s="93">
        <v>5000000</v>
      </c>
      <c r="N106" s="94">
        <f t="shared" si="3"/>
        <v>3500000</v>
      </c>
      <c r="O106" s="75">
        <v>2021</v>
      </c>
      <c r="P106" s="44">
        <v>2025</v>
      </c>
      <c r="Q106" s="44"/>
      <c r="R106" s="44"/>
      <c r="S106" s="44"/>
      <c r="T106" s="44"/>
      <c r="U106" s="44"/>
      <c r="V106" s="44"/>
      <c r="W106" s="44"/>
      <c r="X106" s="44"/>
      <c r="Y106" s="44"/>
      <c r="Z106" s="95"/>
      <c r="AA106" s="15"/>
      <c r="AB106" s="101"/>
    </row>
    <row r="107" spans="1:28" ht="16" x14ac:dyDescent="0.2">
      <c r="A107" s="96">
        <v>103</v>
      </c>
      <c r="B107" s="99" t="s">
        <v>193</v>
      </c>
      <c r="C107" s="62" t="str">
        <f>VLOOKUP(B107,'Školská zařízení'!A:J,2)</f>
        <v>Základní škola Divišov, okres Benešov</v>
      </c>
      <c r="D107" s="62" t="str">
        <f>VLOOKUP(B107,'Školská zařízení'!A:J,4)</f>
        <v>Městys Divišov</v>
      </c>
      <c r="E107" s="76">
        <f>VLOOKUP(B107,'Školská zařízení'!A:J,5)</f>
        <v>70998515</v>
      </c>
      <c r="F107" s="76">
        <f>VLOOKUP(B107,'Školská zařízení'!A:J,6)</f>
        <v>102002291</v>
      </c>
      <c r="G107" s="76">
        <f>VLOOKUP(B107,'Školská zařízení'!A:J,7)</f>
        <v>600042006</v>
      </c>
      <c r="H107" s="10" t="s">
        <v>576</v>
      </c>
      <c r="I107" s="62" t="str">
        <f>VLOOKUP(B107,'Školská zařízení'!A:J,8)</f>
        <v>Středočeský</v>
      </c>
      <c r="J107" s="62" t="str">
        <f>VLOOKUP(B107,'Školská zařízení'!A:J,9)</f>
        <v>Benešov</v>
      </c>
      <c r="K107" s="62" t="str">
        <f>VLOOKUP(B107,'Školská zařízení'!A:J,10)</f>
        <v>Divišov</v>
      </c>
      <c r="L107" s="10" t="s">
        <v>577</v>
      </c>
      <c r="M107" s="93">
        <v>5000000</v>
      </c>
      <c r="N107" s="94">
        <f t="shared" si="3"/>
        <v>3500000</v>
      </c>
      <c r="O107" s="75">
        <v>2021</v>
      </c>
      <c r="P107" s="44">
        <v>2022</v>
      </c>
      <c r="Q107" s="44"/>
      <c r="R107" s="44"/>
      <c r="S107" s="44"/>
      <c r="T107" s="44"/>
      <c r="U107" s="44"/>
      <c r="V107" s="44"/>
      <c r="W107" s="44"/>
      <c r="X107" s="44"/>
      <c r="Y107" s="44"/>
      <c r="Z107" s="95"/>
      <c r="AA107" s="15"/>
      <c r="AB107" s="101"/>
    </row>
    <row r="108" spans="1:28" ht="32" x14ac:dyDescent="0.2">
      <c r="A108" s="96">
        <v>104</v>
      </c>
      <c r="B108" s="99" t="s">
        <v>193</v>
      </c>
      <c r="C108" s="62" t="str">
        <f>VLOOKUP(B108,'Školská zařízení'!A:J,2)</f>
        <v>Základní škola Divišov, okres Benešov</v>
      </c>
      <c r="D108" s="62" t="str">
        <f>VLOOKUP(B108,'Školská zařízení'!A:J,4)</f>
        <v>Městys Divišov</v>
      </c>
      <c r="E108" s="76">
        <f>VLOOKUP(B108,'Školská zařízení'!A:J,5)</f>
        <v>70998515</v>
      </c>
      <c r="F108" s="76">
        <f>VLOOKUP(B108,'Školská zařízení'!A:J,6)</f>
        <v>102002291</v>
      </c>
      <c r="G108" s="76">
        <f>VLOOKUP(B108,'Školská zařízení'!A:J,7)</f>
        <v>600042006</v>
      </c>
      <c r="H108" s="10" t="s">
        <v>578</v>
      </c>
      <c r="I108" s="62" t="str">
        <f>VLOOKUP(B108,'Školská zařízení'!A:J,8)</f>
        <v>Středočeský</v>
      </c>
      <c r="J108" s="62" t="str">
        <f>VLOOKUP(B108,'Školská zařízení'!A:J,9)</f>
        <v>Benešov</v>
      </c>
      <c r="K108" s="62" t="str">
        <f>VLOOKUP(B108,'Školská zařízení'!A:J,10)</f>
        <v>Divišov</v>
      </c>
      <c r="L108" s="10" t="s">
        <v>579</v>
      </c>
      <c r="M108" s="93">
        <v>5000000</v>
      </c>
      <c r="N108" s="94">
        <f t="shared" si="3"/>
        <v>3500000</v>
      </c>
      <c r="O108" s="75">
        <v>2021</v>
      </c>
      <c r="P108" s="44">
        <v>2022</v>
      </c>
      <c r="Q108" s="44"/>
      <c r="R108" s="44"/>
      <c r="S108" s="44"/>
      <c r="T108" s="44"/>
      <c r="U108" s="44"/>
      <c r="V108" s="44"/>
      <c r="W108" s="44"/>
      <c r="X108" s="44"/>
      <c r="Y108" s="44"/>
      <c r="Z108" s="95"/>
      <c r="AA108" s="15"/>
      <c r="AB108" s="101"/>
    </row>
    <row r="109" spans="1:28" s="136" customFormat="1" ht="32" x14ac:dyDescent="0.2">
      <c r="A109" s="96">
        <v>105</v>
      </c>
      <c r="B109" s="179" t="s">
        <v>193</v>
      </c>
      <c r="C109" s="176" t="str">
        <f>VLOOKUP(B109,'Školská zařízení'!A:J,2)</f>
        <v>Základní škola Divišov, okres Benešov</v>
      </c>
      <c r="D109" s="176" t="str">
        <f>VLOOKUP(B109,'Školská zařízení'!A:J,4)</f>
        <v>Městys Divišov</v>
      </c>
      <c r="E109" s="180">
        <f>VLOOKUP(B109,'Školská zařízení'!A:J,5)</f>
        <v>70998515</v>
      </c>
      <c r="F109" s="180">
        <f>VLOOKUP(B109,'Školská zařízení'!A:J,6)</f>
        <v>102002291</v>
      </c>
      <c r="G109" s="180">
        <f>VLOOKUP(B109,'Školská zařízení'!A:J,7)</f>
        <v>600042006</v>
      </c>
      <c r="H109" s="181" t="s">
        <v>580</v>
      </c>
      <c r="I109" s="176" t="str">
        <f>VLOOKUP(B109,'Školská zařízení'!A:J,8)</f>
        <v>Středočeský</v>
      </c>
      <c r="J109" s="176" t="str">
        <f>VLOOKUP(B109,'Školská zařízení'!A:J,9)</f>
        <v>Benešov</v>
      </c>
      <c r="K109" s="176" t="str">
        <f>VLOOKUP(B109,'Školská zařízení'!A:J,10)</f>
        <v>Divišov</v>
      </c>
      <c r="L109" s="181" t="s">
        <v>581</v>
      </c>
      <c r="M109" s="182">
        <v>10000000</v>
      </c>
      <c r="N109" s="183">
        <f t="shared" si="3"/>
        <v>7000000</v>
      </c>
      <c r="O109" s="184">
        <v>2021</v>
      </c>
      <c r="P109" s="177">
        <v>2025</v>
      </c>
      <c r="Q109" s="177"/>
      <c r="R109" s="177"/>
      <c r="S109" s="177"/>
      <c r="T109" s="177"/>
      <c r="U109" s="177"/>
      <c r="V109" s="177"/>
      <c r="W109" s="177"/>
      <c r="X109" s="177"/>
      <c r="Y109" s="177"/>
      <c r="Z109" s="185"/>
      <c r="AA109" s="186"/>
      <c r="AB109" s="236" t="s">
        <v>1072</v>
      </c>
    </row>
    <row r="110" spans="1:28" ht="48" x14ac:dyDescent="0.2">
      <c r="A110" s="96">
        <v>106</v>
      </c>
      <c r="B110" s="99" t="s">
        <v>193</v>
      </c>
      <c r="C110" s="62" t="str">
        <f>VLOOKUP(B110,'Školská zařízení'!A:J,2)</f>
        <v>Základní škola Divišov, okres Benešov</v>
      </c>
      <c r="D110" s="62" t="str">
        <f>VLOOKUP(B110,'Školská zařízení'!A:J,4)</f>
        <v>Městys Divišov</v>
      </c>
      <c r="E110" s="76">
        <f>VLOOKUP(B110,'Školská zařízení'!A:J,5)</f>
        <v>70998515</v>
      </c>
      <c r="F110" s="76">
        <f>VLOOKUP(B110,'Školská zařízení'!A:J,6)</f>
        <v>102002291</v>
      </c>
      <c r="G110" s="76">
        <f>VLOOKUP(B110,'Školská zařízení'!A:J,7)</f>
        <v>600042006</v>
      </c>
      <c r="H110" s="10" t="s">
        <v>582</v>
      </c>
      <c r="I110" s="62" t="str">
        <f>VLOOKUP(B110,'Školská zařízení'!A:J,8)</f>
        <v>Středočeský</v>
      </c>
      <c r="J110" s="62" t="str">
        <f>VLOOKUP(B110,'Školská zařízení'!A:J,9)</f>
        <v>Benešov</v>
      </c>
      <c r="K110" s="62" t="str">
        <f>VLOOKUP(B110,'Školská zařízení'!A:J,10)</f>
        <v>Divišov</v>
      </c>
      <c r="L110" s="10" t="s">
        <v>583</v>
      </c>
      <c r="M110" s="93">
        <v>5000000</v>
      </c>
      <c r="N110" s="94">
        <f t="shared" si="3"/>
        <v>3500000</v>
      </c>
      <c r="O110" s="75">
        <v>2021</v>
      </c>
      <c r="P110" s="44">
        <v>2025</v>
      </c>
      <c r="Q110" s="44"/>
      <c r="R110" s="44"/>
      <c r="S110" s="44"/>
      <c r="T110" s="44"/>
      <c r="U110" s="44"/>
      <c r="V110" s="44"/>
      <c r="W110" s="44"/>
      <c r="X110" s="44"/>
      <c r="Y110" s="44"/>
      <c r="Z110" s="95"/>
      <c r="AA110" s="15"/>
      <c r="AB110" s="101"/>
    </row>
    <row r="111" spans="1:28" ht="32" x14ac:dyDescent="0.2">
      <c r="A111" s="96">
        <v>107</v>
      </c>
      <c r="B111" s="99" t="s">
        <v>193</v>
      </c>
      <c r="C111" s="62" t="str">
        <f>VLOOKUP(B111,'Školská zařízení'!A:J,2)</f>
        <v>Základní škola Divišov, okres Benešov</v>
      </c>
      <c r="D111" s="62" t="str">
        <f>VLOOKUP(B111,'Školská zařízení'!A:J,4)</f>
        <v>Městys Divišov</v>
      </c>
      <c r="E111" s="76">
        <f>VLOOKUP(B111,'Školská zařízení'!A:J,5)</f>
        <v>70998515</v>
      </c>
      <c r="F111" s="76">
        <f>VLOOKUP(B111,'Školská zařízení'!A:J,6)</f>
        <v>102002291</v>
      </c>
      <c r="G111" s="76">
        <f>VLOOKUP(B111,'Školská zařízení'!A:J,7)</f>
        <v>600042006</v>
      </c>
      <c r="H111" s="10" t="s">
        <v>584</v>
      </c>
      <c r="I111" s="62" t="str">
        <f>VLOOKUP(B111,'Školská zařízení'!A:J,8)</f>
        <v>Středočeský</v>
      </c>
      <c r="J111" s="62" t="str">
        <f>VLOOKUP(B111,'Školská zařízení'!A:J,9)</f>
        <v>Benešov</v>
      </c>
      <c r="K111" s="62" t="str">
        <f>VLOOKUP(B111,'Školská zařízení'!A:J,10)</f>
        <v>Divišov</v>
      </c>
      <c r="L111" s="10" t="s">
        <v>585</v>
      </c>
      <c r="M111" s="93">
        <v>300000</v>
      </c>
      <c r="N111" s="94">
        <f t="shared" si="3"/>
        <v>210000</v>
      </c>
      <c r="O111" s="75">
        <v>2021</v>
      </c>
      <c r="P111" s="44">
        <v>2021</v>
      </c>
      <c r="Q111" s="44"/>
      <c r="R111" s="44"/>
      <c r="S111" s="44"/>
      <c r="T111" s="44"/>
      <c r="U111" s="44"/>
      <c r="V111" s="44"/>
      <c r="W111" s="44"/>
      <c r="X111" s="44"/>
      <c r="Y111" s="44"/>
      <c r="Z111" s="95"/>
      <c r="AA111" s="15"/>
      <c r="AB111" s="101"/>
    </row>
    <row r="112" spans="1:28" ht="48" x14ac:dyDescent="0.2">
      <c r="A112" s="96">
        <v>108</v>
      </c>
      <c r="B112" s="99" t="s">
        <v>153</v>
      </c>
      <c r="C112" s="62" t="str">
        <f>VLOOKUP(B112,'Školská zařízení'!A:J,2)</f>
        <v>Mateřská škola a základní škola GAIA</v>
      </c>
      <c r="D112" s="62" t="str">
        <f>VLOOKUP(B112,'Školská zařízení'!A:J,4)</f>
        <v>Bc. Jakub Svoboda</v>
      </c>
      <c r="E112" s="76" t="str">
        <f>VLOOKUP(B112,'Školská zařízení'!A:J,5)</f>
        <v>02043378</v>
      </c>
      <c r="F112" s="76">
        <f>VLOOKUP(B112,'Školská zařízení'!A:J,6)</f>
        <v>181076560</v>
      </c>
      <c r="G112" s="76">
        <f>VLOOKUP(B112,'Školská zařízení'!A:J,7)</f>
        <v>691005567</v>
      </c>
      <c r="H112" s="10" t="s">
        <v>678</v>
      </c>
      <c r="I112" s="62" t="str">
        <f>VLOOKUP(B112,'Školská zařízení'!A:J,8)</f>
        <v>Středočeský</v>
      </c>
      <c r="J112" s="62" t="str">
        <f>VLOOKUP(B112,'Školská zařízení'!A:J,9)</f>
        <v>Benešov</v>
      </c>
      <c r="K112" s="62" t="str">
        <f>VLOOKUP(B112,'Školská zařízení'!A:J,10)</f>
        <v>Týnec nad Sázavou</v>
      </c>
      <c r="L112" s="10" t="s">
        <v>679</v>
      </c>
      <c r="M112" s="93">
        <v>250000</v>
      </c>
      <c r="N112" s="94">
        <f t="shared" si="3"/>
        <v>175000</v>
      </c>
      <c r="O112" s="75">
        <v>2021</v>
      </c>
      <c r="P112" s="44">
        <v>2025</v>
      </c>
      <c r="Q112" s="44"/>
      <c r="R112" s="44"/>
      <c r="S112" s="44"/>
      <c r="T112" s="44"/>
      <c r="U112" s="44"/>
      <c r="V112" s="44"/>
      <c r="W112" s="44"/>
      <c r="X112" s="44"/>
      <c r="Y112" s="44"/>
      <c r="Z112" s="95"/>
      <c r="AA112" s="15"/>
      <c r="AB112" s="101"/>
    </row>
    <row r="113" spans="1:28" ht="32" x14ac:dyDescent="0.2">
      <c r="A113" s="96">
        <v>109</v>
      </c>
      <c r="B113" s="99" t="s">
        <v>153</v>
      </c>
      <c r="C113" s="62" t="str">
        <f>VLOOKUP(B113,'Školská zařízení'!A:J,2)</f>
        <v>Mateřská škola a základní škola GAIA</v>
      </c>
      <c r="D113" s="62" t="str">
        <f>VLOOKUP(B113,'Školská zařízení'!A:J,4)</f>
        <v>Bc. Jakub Svoboda</v>
      </c>
      <c r="E113" s="76" t="str">
        <f>VLOOKUP(B113,'Školská zařízení'!A:J,5)</f>
        <v>02043378</v>
      </c>
      <c r="F113" s="76">
        <f>VLOOKUP(B113,'Školská zařízení'!A:J,6)</f>
        <v>181076560</v>
      </c>
      <c r="G113" s="76">
        <f>VLOOKUP(B113,'Školská zařízení'!A:J,7)</f>
        <v>691005567</v>
      </c>
      <c r="H113" s="10" t="s">
        <v>680</v>
      </c>
      <c r="I113" s="62" t="str">
        <f>VLOOKUP(B113,'Školská zařízení'!A:J,8)</f>
        <v>Středočeský</v>
      </c>
      <c r="J113" s="62" t="str">
        <f>VLOOKUP(B113,'Školská zařízení'!A:J,9)</f>
        <v>Benešov</v>
      </c>
      <c r="K113" s="62" t="str">
        <f>VLOOKUP(B113,'Školská zařízení'!A:J,10)</f>
        <v>Týnec nad Sázavou</v>
      </c>
      <c r="L113" s="10" t="s">
        <v>681</v>
      </c>
      <c r="M113" s="93">
        <v>250000</v>
      </c>
      <c r="N113" s="94">
        <f t="shared" si="3"/>
        <v>175000</v>
      </c>
      <c r="O113" s="75">
        <v>2021</v>
      </c>
      <c r="P113" s="44">
        <v>2025</v>
      </c>
      <c r="Q113" s="44"/>
      <c r="R113" s="44"/>
      <c r="S113" s="44"/>
      <c r="T113" s="44"/>
      <c r="U113" s="44"/>
      <c r="V113" s="44"/>
      <c r="W113" s="44"/>
      <c r="X113" s="44"/>
      <c r="Y113" s="44"/>
      <c r="Z113" s="95"/>
      <c r="AA113" s="15"/>
      <c r="AB113" s="101"/>
    </row>
    <row r="114" spans="1:28" ht="32" x14ac:dyDescent="0.2">
      <c r="A114" s="96">
        <v>110</v>
      </c>
      <c r="B114" s="99" t="s">
        <v>153</v>
      </c>
      <c r="C114" s="62" t="str">
        <f>VLOOKUP(B114,'Školská zařízení'!A:J,2)</f>
        <v>Mateřská škola a základní škola GAIA</v>
      </c>
      <c r="D114" s="62" t="str">
        <f>VLOOKUP(B114,'Školská zařízení'!A:J,4)</f>
        <v>Bc. Jakub Svoboda</v>
      </c>
      <c r="E114" s="76" t="str">
        <f>VLOOKUP(B114,'Školská zařízení'!A:J,5)</f>
        <v>02043378</v>
      </c>
      <c r="F114" s="76">
        <f>VLOOKUP(B114,'Školská zařízení'!A:J,6)</f>
        <v>181076560</v>
      </c>
      <c r="G114" s="76">
        <f>VLOOKUP(B114,'Školská zařízení'!A:J,7)</f>
        <v>691005567</v>
      </c>
      <c r="H114" s="10" t="s">
        <v>682</v>
      </c>
      <c r="I114" s="62" t="str">
        <f>VLOOKUP(B114,'Školská zařízení'!A:J,8)</f>
        <v>Středočeský</v>
      </c>
      <c r="J114" s="62" t="str">
        <f>VLOOKUP(B114,'Školská zařízení'!A:J,9)</f>
        <v>Benešov</v>
      </c>
      <c r="K114" s="62" t="str">
        <f>VLOOKUP(B114,'Školská zařízení'!A:J,10)</f>
        <v>Týnec nad Sázavou</v>
      </c>
      <c r="L114" s="10" t="s">
        <v>683</v>
      </c>
      <c r="M114" s="93">
        <v>300000</v>
      </c>
      <c r="N114" s="94">
        <f t="shared" si="3"/>
        <v>210000</v>
      </c>
      <c r="O114" s="75">
        <v>2021</v>
      </c>
      <c r="P114" s="44">
        <v>2025</v>
      </c>
      <c r="Q114" s="44"/>
      <c r="R114" s="44"/>
      <c r="S114" s="44"/>
      <c r="T114" s="44"/>
      <c r="U114" s="44"/>
      <c r="V114" s="44"/>
      <c r="W114" s="44"/>
      <c r="X114" s="44"/>
      <c r="Y114" s="44"/>
      <c r="Z114" s="95"/>
      <c r="AA114" s="15"/>
      <c r="AB114" s="101"/>
    </row>
    <row r="115" spans="1:28" ht="16" x14ac:dyDescent="0.2">
      <c r="A115" s="96">
        <v>111</v>
      </c>
      <c r="B115" s="99" t="s">
        <v>153</v>
      </c>
      <c r="C115" s="62" t="str">
        <f>VLOOKUP(B115,'Školská zařízení'!A:J,2)</f>
        <v>Mateřská škola a základní škola GAIA</v>
      </c>
      <c r="D115" s="62" t="str">
        <f>VLOOKUP(B115,'Školská zařízení'!A:J,4)</f>
        <v>Bc. Jakub Svoboda</v>
      </c>
      <c r="E115" s="76" t="str">
        <f>VLOOKUP(B115,'Školská zařízení'!A:J,5)</f>
        <v>02043378</v>
      </c>
      <c r="F115" s="76">
        <f>VLOOKUP(B115,'Školská zařízení'!A:J,6)</f>
        <v>181076560</v>
      </c>
      <c r="G115" s="76">
        <f>VLOOKUP(B115,'Školská zařízení'!A:J,7)</f>
        <v>691005567</v>
      </c>
      <c r="H115" s="10" t="s">
        <v>684</v>
      </c>
      <c r="I115" s="62" t="str">
        <f>VLOOKUP(B115,'Školská zařízení'!A:J,8)</f>
        <v>Středočeský</v>
      </c>
      <c r="J115" s="62" t="str">
        <f>VLOOKUP(B115,'Školská zařízení'!A:J,9)</f>
        <v>Benešov</v>
      </c>
      <c r="K115" s="62" t="str">
        <f>VLOOKUP(B115,'Školská zařízení'!A:J,10)</f>
        <v>Týnec nad Sázavou</v>
      </c>
      <c r="L115" s="10" t="s">
        <v>685</v>
      </c>
      <c r="M115" s="93">
        <v>200000</v>
      </c>
      <c r="N115" s="94">
        <f t="shared" si="3"/>
        <v>140000</v>
      </c>
      <c r="O115" s="75">
        <v>2021</v>
      </c>
      <c r="P115" s="44">
        <v>2022</v>
      </c>
      <c r="Q115" s="44"/>
      <c r="R115" s="44"/>
      <c r="S115" s="44"/>
      <c r="T115" s="44"/>
      <c r="U115" s="44"/>
      <c r="V115" s="44"/>
      <c r="W115" s="44"/>
      <c r="X115" s="44"/>
      <c r="Y115" s="44"/>
      <c r="Z115" s="95"/>
      <c r="AA115" s="15"/>
      <c r="AB115" s="101"/>
    </row>
    <row r="116" spans="1:28" ht="16" x14ac:dyDescent="0.2">
      <c r="A116" s="96">
        <v>112</v>
      </c>
      <c r="B116" s="99" t="s">
        <v>153</v>
      </c>
      <c r="C116" s="62" t="str">
        <f>VLOOKUP(B116,'Školská zařízení'!A:J,2)</f>
        <v>Mateřská škola a základní škola GAIA</v>
      </c>
      <c r="D116" s="62" t="str">
        <f>VLOOKUP(B116,'Školská zařízení'!A:J,4)</f>
        <v>Bc. Jakub Svoboda</v>
      </c>
      <c r="E116" s="76" t="str">
        <f>VLOOKUP(B116,'Školská zařízení'!A:J,5)</f>
        <v>02043378</v>
      </c>
      <c r="F116" s="76">
        <f>VLOOKUP(B116,'Školská zařízení'!A:J,6)</f>
        <v>181076560</v>
      </c>
      <c r="G116" s="76">
        <f>VLOOKUP(B116,'Školská zařízení'!A:J,7)</f>
        <v>691005567</v>
      </c>
      <c r="H116" s="10" t="s">
        <v>686</v>
      </c>
      <c r="I116" s="62" t="str">
        <f>VLOOKUP(B116,'Školská zařízení'!A:J,8)</f>
        <v>Středočeský</v>
      </c>
      <c r="J116" s="62" t="str">
        <f>VLOOKUP(B116,'Školská zařízení'!A:J,9)</f>
        <v>Benešov</v>
      </c>
      <c r="K116" s="62" t="str">
        <f>VLOOKUP(B116,'Školská zařízení'!A:J,10)</f>
        <v>Týnec nad Sázavou</v>
      </c>
      <c r="L116" s="10" t="s">
        <v>687</v>
      </c>
      <c r="M116" s="93">
        <v>100000</v>
      </c>
      <c r="N116" s="94">
        <f t="shared" si="3"/>
        <v>70000</v>
      </c>
      <c r="O116" s="75">
        <v>2021</v>
      </c>
      <c r="P116" s="44">
        <v>2021</v>
      </c>
      <c r="Q116" s="44"/>
      <c r="R116" s="44"/>
      <c r="S116" s="44"/>
      <c r="T116" s="44"/>
      <c r="U116" s="44"/>
      <c r="V116" s="44"/>
      <c r="W116" s="44"/>
      <c r="X116" s="44"/>
      <c r="Y116" s="44"/>
      <c r="Z116" s="95"/>
      <c r="AA116" s="15"/>
      <c r="AB116" s="101"/>
    </row>
    <row r="117" spans="1:28" ht="16" x14ac:dyDescent="0.2">
      <c r="A117" s="96">
        <v>113</v>
      </c>
      <c r="B117" s="99" t="s">
        <v>153</v>
      </c>
      <c r="C117" s="62" t="str">
        <f>VLOOKUP(B117,'Školská zařízení'!A:J,2)</f>
        <v>Mateřská škola a základní škola GAIA</v>
      </c>
      <c r="D117" s="62" t="str">
        <f>VLOOKUP(B117,'Školská zařízení'!A:J,4)</f>
        <v>Bc. Jakub Svoboda</v>
      </c>
      <c r="E117" s="76" t="str">
        <f>VLOOKUP(B117,'Školská zařízení'!A:J,5)</f>
        <v>02043378</v>
      </c>
      <c r="F117" s="76">
        <f>VLOOKUP(B117,'Školská zařízení'!A:J,6)</f>
        <v>181076560</v>
      </c>
      <c r="G117" s="76">
        <f>VLOOKUP(B117,'Školská zařízení'!A:J,7)</f>
        <v>691005567</v>
      </c>
      <c r="H117" s="10" t="s">
        <v>688</v>
      </c>
      <c r="I117" s="62" t="str">
        <f>VLOOKUP(B117,'Školská zařízení'!A:J,8)</f>
        <v>Středočeský</v>
      </c>
      <c r="J117" s="62" t="str">
        <f>VLOOKUP(B117,'Školská zařízení'!A:J,9)</f>
        <v>Benešov</v>
      </c>
      <c r="K117" s="62" t="str">
        <f>VLOOKUP(B117,'Školská zařízení'!A:J,10)</f>
        <v>Týnec nad Sázavou</v>
      </c>
      <c r="L117" s="10" t="s">
        <v>689</v>
      </c>
      <c r="M117" s="93">
        <v>100000</v>
      </c>
      <c r="N117" s="94">
        <f t="shared" si="3"/>
        <v>70000</v>
      </c>
      <c r="O117" s="75">
        <v>2021</v>
      </c>
      <c r="P117" s="44">
        <v>2021</v>
      </c>
      <c r="Q117" s="44"/>
      <c r="R117" s="44"/>
      <c r="S117" s="44"/>
      <c r="T117" s="44"/>
      <c r="U117" s="44"/>
      <c r="V117" s="44"/>
      <c r="W117" s="44"/>
      <c r="X117" s="44"/>
      <c r="Y117" s="44"/>
      <c r="Z117" s="95"/>
      <c r="AA117" s="15"/>
      <c r="AB117" s="101"/>
    </row>
    <row r="118" spans="1:28" ht="32" x14ac:dyDescent="0.2">
      <c r="A118" s="96">
        <v>114</v>
      </c>
      <c r="B118" s="99" t="s">
        <v>153</v>
      </c>
      <c r="C118" s="62" t="str">
        <f>VLOOKUP(B118,'Školská zařízení'!A:J,2)</f>
        <v>Mateřská škola a základní škola GAIA</v>
      </c>
      <c r="D118" s="62" t="str">
        <f>VLOOKUP(B118,'Školská zařízení'!A:J,4)</f>
        <v>Bc. Jakub Svoboda</v>
      </c>
      <c r="E118" s="76" t="str">
        <f>VLOOKUP(B118,'Školská zařízení'!A:J,5)</f>
        <v>02043378</v>
      </c>
      <c r="F118" s="76">
        <f>VLOOKUP(B118,'Školská zařízení'!A:J,6)</f>
        <v>181076560</v>
      </c>
      <c r="G118" s="76">
        <f>VLOOKUP(B118,'Školská zařízení'!A:J,7)</f>
        <v>691005567</v>
      </c>
      <c r="H118" s="10" t="s">
        <v>690</v>
      </c>
      <c r="I118" s="62" t="str">
        <f>VLOOKUP(B118,'Školská zařízení'!A:J,8)</f>
        <v>Středočeský</v>
      </c>
      <c r="J118" s="62" t="str">
        <f>VLOOKUP(B118,'Školská zařízení'!A:J,9)</f>
        <v>Benešov</v>
      </c>
      <c r="K118" s="62" t="str">
        <f>VLOOKUP(B118,'Školská zařízení'!A:J,10)</f>
        <v>Týnec nad Sázavou</v>
      </c>
      <c r="L118" s="10" t="s">
        <v>691</v>
      </c>
      <c r="M118" s="93">
        <v>200000</v>
      </c>
      <c r="N118" s="94">
        <f t="shared" si="3"/>
        <v>140000</v>
      </c>
      <c r="O118" s="75">
        <v>2021</v>
      </c>
      <c r="P118" s="44">
        <v>2023</v>
      </c>
      <c r="Q118" s="44" t="s">
        <v>272</v>
      </c>
      <c r="R118" s="44" t="s">
        <v>272</v>
      </c>
      <c r="S118" s="44" t="s">
        <v>272</v>
      </c>
      <c r="T118" s="44"/>
      <c r="U118" s="44"/>
      <c r="V118" s="44"/>
      <c r="W118" s="44"/>
      <c r="X118" s="44"/>
      <c r="Y118" s="44"/>
      <c r="Z118" s="95"/>
      <c r="AA118" s="15"/>
      <c r="AB118" s="101"/>
    </row>
    <row r="119" spans="1:28" ht="16" x14ac:dyDescent="0.2">
      <c r="A119" s="96">
        <v>115</v>
      </c>
      <c r="B119" s="99" t="s">
        <v>153</v>
      </c>
      <c r="C119" s="62" t="str">
        <f>VLOOKUP(B119,'Školská zařízení'!A:J,2)</f>
        <v>Mateřská škola a základní škola GAIA</v>
      </c>
      <c r="D119" s="62" t="str">
        <f>VLOOKUP(B119,'Školská zařízení'!A:J,4)</f>
        <v>Bc. Jakub Svoboda</v>
      </c>
      <c r="E119" s="76" t="str">
        <f>VLOOKUP(B119,'Školská zařízení'!A:J,5)</f>
        <v>02043378</v>
      </c>
      <c r="F119" s="76">
        <f>VLOOKUP(B119,'Školská zařízení'!A:J,6)</f>
        <v>181076560</v>
      </c>
      <c r="G119" s="76">
        <f>VLOOKUP(B119,'Školská zařízení'!A:J,7)</f>
        <v>691005567</v>
      </c>
      <c r="H119" s="10" t="s">
        <v>765</v>
      </c>
      <c r="I119" s="62" t="str">
        <f>VLOOKUP(B119,'Školská zařízení'!A:J,8)</f>
        <v>Středočeský</v>
      </c>
      <c r="J119" s="62" t="str">
        <f>VLOOKUP(B119,'Školská zařízení'!A:J,9)</f>
        <v>Benešov</v>
      </c>
      <c r="K119" s="62" t="str">
        <f>VLOOKUP(B119,'Školská zařízení'!A:J,10)</f>
        <v>Týnec nad Sázavou</v>
      </c>
      <c r="L119" s="10"/>
      <c r="M119" s="93">
        <v>200000</v>
      </c>
      <c r="N119" s="94">
        <f t="shared" si="3"/>
        <v>140000</v>
      </c>
      <c r="O119" s="75">
        <v>2021</v>
      </c>
      <c r="P119" s="44">
        <v>2023</v>
      </c>
      <c r="Q119" s="44"/>
      <c r="R119" s="44"/>
      <c r="S119" s="44"/>
      <c r="T119" s="44"/>
      <c r="U119" s="44"/>
      <c r="V119" s="44"/>
      <c r="W119" s="44"/>
      <c r="X119" s="44"/>
      <c r="Y119" s="44"/>
      <c r="Z119" s="95"/>
      <c r="AA119" s="15"/>
      <c r="AB119" s="101"/>
    </row>
    <row r="120" spans="1:28" ht="64" x14ac:dyDescent="0.2">
      <c r="A120" s="96">
        <v>116</v>
      </c>
      <c r="B120" s="99" t="s">
        <v>726</v>
      </c>
      <c r="C120" s="62" t="str">
        <f>VLOOKUP(B120,'Školská zařízení'!A:J,2)</f>
        <v>Gymnázium, Benešov, Husova 470</v>
      </c>
      <c r="D120" s="62" t="str">
        <f>VLOOKUP(B120,'Školská zařízení'!A:J,4)</f>
        <v>Středočeský kraj</v>
      </c>
      <c r="E120" s="76">
        <f>VLOOKUP(B120,'Školská zařízení'!A:J,5)</f>
        <v>61664707</v>
      </c>
      <c r="F120" s="76" t="str">
        <f>VLOOKUP(B120,'Školská zařízení'!A:J,6)</f>
        <v>061664707</v>
      </c>
      <c r="G120" s="76">
        <f>VLOOKUP(B120,'Školská zařízení'!A:J,7)</f>
        <v>600006671</v>
      </c>
      <c r="H120" s="10" t="s">
        <v>444</v>
      </c>
      <c r="I120" s="62" t="str">
        <f>VLOOKUP(B120,'Školská zařízení'!A:J,8)</f>
        <v>Středočeský</v>
      </c>
      <c r="J120" s="62" t="str">
        <f>VLOOKUP(B120,'Školská zařízení'!A:J,9)</f>
        <v>Benešov</v>
      </c>
      <c r="K120" s="62" t="str">
        <f>VLOOKUP(B120,'Školská zařízení'!A:J,10)</f>
        <v>Benešov</v>
      </c>
      <c r="L120" s="10"/>
      <c r="M120" s="93">
        <v>900000</v>
      </c>
      <c r="N120" s="94">
        <f t="shared" si="3"/>
        <v>630000</v>
      </c>
      <c r="O120" s="75">
        <v>2021</v>
      </c>
      <c r="P120" s="44">
        <v>2025</v>
      </c>
      <c r="Q120" s="75"/>
      <c r="R120" s="75"/>
      <c r="S120" s="75" t="s">
        <v>272</v>
      </c>
      <c r="T120" s="75" t="s">
        <v>272</v>
      </c>
      <c r="U120" s="44"/>
      <c r="V120" s="44"/>
      <c r="W120" s="44"/>
      <c r="X120" s="44"/>
      <c r="Y120" s="44"/>
      <c r="Z120" s="95"/>
      <c r="AA120" s="15"/>
      <c r="AB120" s="100"/>
    </row>
    <row r="121" spans="1:28" ht="64" x14ac:dyDescent="0.2">
      <c r="A121" s="96">
        <v>117</v>
      </c>
      <c r="B121" s="99" t="s">
        <v>726</v>
      </c>
      <c r="C121" s="62" t="str">
        <f>VLOOKUP(B121,'Školská zařízení'!A:J,2)</f>
        <v>Gymnázium, Benešov, Husova 470</v>
      </c>
      <c r="D121" s="62" t="str">
        <f>VLOOKUP(B121,'Školská zařízení'!A:J,4)</f>
        <v>Středočeský kraj</v>
      </c>
      <c r="E121" s="76">
        <f>VLOOKUP(B121,'Školská zařízení'!A:J,5)</f>
        <v>61664707</v>
      </c>
      <c r="F121" s="76" t="str">
        <f>VLOOKUP(B121,'Školská zařízení'!A:J,6)</f>
        <v>061664707</v>
      </c>
      <c r="G121" s="76">
        <f>VLOOKUP(B121,'Školská zařízení'!A:J,7)</f>
        <v>600006671</v>
      </c>
      <c r="H121" s="10" t="s">
        <v>444</v>
      </c>
      <c r="I121" s="62" t="str">
        <f>VLOOKUP(B121,'Školská zařízení'!A:J,8)</f>
        <v>Středočeský</v>
      </c>
      <c r="J121" s="62" t="str">
        <f>VLOOKUP(B121,'Školská zařízení'!A:J,9)</f>
        <v>Benešov</v>
      </c>
      <c r="K121" s="62" t="str">
        <f>VLOOKUP(B121,'Školská zařízení'!A:J,10)</f>
        <v>Benešov</v>
      </c>
      <c r="L121" s="10"/>
      <c r="M121" s="93">
        <v>900000</v>
      </c>
      <c r="N121" s="94">
        <f t="shared" si="3"/>
        <v>630000</v>
      </c>
      <c r="O121" s="75">
        <v>2021</v>
      </c>
      <c r="P121" s="44">
        <v>2025</v>
      </c>
      <c r="Q121" s="75"/>
      <c r="R121" s="75"/>
      <c r="S121" s="75" t="s">
        <v>272</v>
      </c>
      <c r="T121" s="75" t="s">
        <v>272</v>
      </c>
      <c r="U121" s="44"/>
      <c r="V121" s="44"/>
      <c r="W121" s="44"/>
      <c r="X121" s="44"/>
      <c r="Y121" s="44"/>
      <c r="Z121" s="95"/>
      <c r="AA121" s="15"/>
      <c r="AB121" s="100"/>
    </row>
    <row r="122" spans="1:28" ht="32" x14ac:dyDescent="0.2">
      <c r="A122" s="96">
        <v>118</v>
      </c>
      <c r="B122" s="99" t="s">
        <v>726</v>
      </c>
      <c r="C122" s="62" t="str">
        <f>VLOOKUP(B122,'Školská zařízení'!A:J,2)</f>
        <v>Gymnázium, Benešov, Husova 470</v>
      </c>
      <c r="D122" s="62" t="str">
        <f>VLOOKUP(B122,'Školská zařízení'!A:J,4)</f>
        <v>Středočeský kraj</v>
      </c>
      <c r="E122" s="76">
        <f>VLOOKUP(B122,'Školská zařízení'!A:J,5)</f>
        <v>61664707</v>
      </c>
      <c r="F122" s="76" t="str">
        <f>VLOOKUP(B122,'Školská zařízení'!A:J,6)</f>
        <v>061664707</v>
      </c>
      <c r="G122" s="76">
        <f>VLOOKUP(B122,'Školská zařízení'!A:J,7)</f>
        <v>600006671</v>
      </c>
      <c r="H122" s="10" t="s">
        <v>466</v>
      </c>
      <c r="I122" s="62" t="str">
        <f>VLOOKUP(B122,'Školská zařízení'!A:J,8)</f>
        <v>Středočeský</v>
      </c>
      <c r="J122" s="62" t="str">
        <f>VLOOKUP(B122,'Školská zařízení'!A:J,9)</f>
        <v>Benešov</v>
      </c>
      <c r="K122" s="62" t="str">
        <f>VLOOKUP(B122,'Školská zařízení'!A:J,10)</f>
        <v>Benešov</v>
      </c>
      <c r="L122" s="10"/>
      <c r="M122" s="93">
        <v>6000000</v>
      </c>
      <c r="N122" s="94">
        <f t="shared" si="3"/>
        <v>4200000</v>
      </c>
      <c r="O122" s="75">
        <v>2021</v>
      </c>
      <c r="P122" s="44">
        <v>2025</v>
      </c>
      <c r="Q122" s="75"/>
      <c r="R122" s="75" t="s">
        <v>272</v>
      </c>
      <c r="S122" s="75"/>
      <c r="T122" s="75" t="s">
        <v>272</v>
      </c>
      <c r="U122" s="44"/>
      <c r="V122" s="44"/>
      <c r="W122" s="44"/>
      <c r="X122" s="44"/>
      <c r="Y122" s="44"/>
      <c r="Z122" s="95"/>
      <c r="AA122" s="15"/>
      <c r="AB122" s="100"/>
    </row>
    <row r="123" spans="1:28" ht="32" x14ac:dyDescent="0.2">
      <c r="A123" s="96">
        <v>119</v>
      </c>
      <c r="B123" s="99" t="s">
        <v>726</v>
      </c>
      <c r="C123" s="62" t="str">
        <f>VLOOKUP(B123,'Školská zařízení'!A:J,2)</f>
        <v>Gymnázium, Benešov, Husova 470</v>
      </c>
      <c r="D123" s="62" t="str">
        <f>VLOOKUP(B123,'Školská zařízení'!A:J,4)</f>
        <v>Středočeský kraj</v>
      </c>
      <c r="E123" s="76">
        <f>VLOOKUP(B123,'Školská zařízení'!A:J,5)</f>
        <v>61664707</v>
      </c>
      <c r="F123" s="76" t="str">
        <f>VLOOKUP(B123,'Školská zařízení'!A:J,6)</f>
        <v>061664707</v>
      </c>
      <c r="G123" s="76">
        <f>VLOOKUP(B123,'Školská zařízení'!A:J,7)</f>
        <v>600006671</v>
      </c>
      <c r="H123" s="10" t="s">
        <v>466</v>
      </c>
      <c r="I123" s="62" t="str">
        <f>VLOOKUP(B123,'Školská zařízení'!A:J,8)</f>
        <v>Středočeský</v>
      </c>
      <c r="J123" s="62" t="str">
        <f>VLOOKUP(B123,'Školská zařízení'!A:J,9)</f>
        <v>Benešov</v>
      </c>
      <c r="K123" s="62" t="str">
        <f>VLOOKUP(B123,'Školská zařízení'!A:J,10)</f>
        <v>Benešov</v>
      </c>
      <c r="L123" s="10"/>
      <c r="M123" s="93">
        <v>6000000</v>
      </c>
      <c r="N123" s="94">
        <f t="shared" si="3"/>
        <v>4200000</v>
      </c>
      <c r="O123" s="75">
        <v>2021</v>
      </c>
      <c r="P123" s="44">
        <v>2025</v>
      </c>
      <c r="Q123" s="75" t="s">
        <v>272</v>
      </c>
      <c r="R123" s="75" t="s">
        <v>272</v>
      </c>
      <c r="S123" s="75" t="s">
        <v>272</v>
      </c>
      <c r="T123" s="75" t="s">
        <v>272</v>
      </c>
      <c r="U123" s="44"/>
      <c r="V123" s="44"/>
      <c r="W123" s="44"/>
      <c r="X123" s="44"/>
      <c r="Y123" s="44"/>
      <c r="Z123" s="95"/>
      <c r="AA123" s="15"/>
      <c r="AB123" s="100"/>
    </row>
    <row r="124" spans="1:28" ht="32" x14ac:dyDescent="0.2">
      <c r="A124" s="96">
        <v>120</v>
      </c>
      <c r="B124" s="99" t="s">
        <v>726</v>
      </c>
      <c r="C124" s="62" t="str">
        <f>VLOOKUP(B124,'Školská zařízení'!A:J,2)</f>
        <v>Gymnázium, Benešov, Husova 470</v>
      </c>
      <c r="D124" s="62" t="str">
        <f>VLOOKUP(B124,'Školská zařízení'!A:J,4)</f>
        <v>Středočeský kraj</v>
      </c>
      <c r="E124" s="76">
        <f>VLOOKUP(B124,'Školská zařízení'!A:J,5)</f>
        <v>61664707</v>
      </c>
      <c r="F124" s="76" t="str">
        <f>VLOOKUP(B124,'Školská zařízení'!A:J,6)</f>
        <v>061664707</v>
      </c>
      <c r="G124" s="76">
        <f>VLOOKUP(B124,'Školská zařízení'!A:J,7)</f>
        <v>600006671</v>
      </c>
      <c r="H124" s="10" t="s">
        <v>532</v>
      </c>
      <c r="I124" s="62" t="str">
        <f>VLOOKUP(B124,'Školská zařízení'!A:J,8)</f>
        <v>Středočeský</v>
      </c>
      <c r="J124" s="62" t="str">
        <f>VLOOKUP(B124,'Školská zařízení'!A:J,9)</f>
        <v>Benešov</v>
      </c>
      <c r="K124" s="62" t="str">
        <f>VLOOKUP(B124,'Školská zařízení'!A:J,10)</f>
        <v>Benešov</v>
      </c>
      <c r="L124" s="10" t="s">
        <v>533</v>
      </c>
      <c r="M124" s="93">
        <v>4000000</v>
      </c>
      <c r="N124" s="94">
        <f t="shared" si="3"/>
        <v>2800000</v>
      </c>
      <c r="O124" s="75">
        <v>2021</v>
      </c>
      <c r="P124" s="44">
        <v>2021</v>
      </c>
      <c r="Q124" s="44"/>
      <c r="R124" s="44"/>
      <c r="S124" s="44"/>
      <c r="T124" s="44"/>
      <c r="U124" s="44"/>
      <c r="V124" s="44"/>
      <c r="W124" s="44"/>
      <c r="X124" s="44"/>
      <c r="Y124" s="44"/>
      <c r="Z124" s="95"/>
      <c r="AA124" s="15"/>
      <c r="AB124" s="101"/>
    </row>
    <row r="125" spans="1:28" ht="32" x14ac:dyDescent="0.2">
      <c r="A125" s="96">
        <v>121</v>
      </c>
      <c r="B125" s="99" t="s">
        <v>726</v>
      </c>
      <c r="C125" s="62" t="str">
        <f>VLOOKUP(B125,'Školská zařízení'!A:J,2)</f>
        <v>Gymnázium, Benešov, Husova 470</v>
      </c>
      <c r="D125" s="62" t="str">
        <f>VLOOKUP(B125,'Školská zařízení'!A:J,4)</f>
        <v>Středočeský kraj</v>
      </c>
      <c r="E125" s="76">
        <f>VLOOKUP(B125,'Školská zařízení'!A:J,5)</f>
        <v>61664707</v>
      </c>
      <c r="F125" s="76" t="str">
        <f>VLOOKUP(B125,'Školská zařízení'!A:J,6)</f>
        <v>061664707</v>
      </c>
      <c r="G125" s="76">
        <f>VLOOKUP(B125,'Školská zařízení'!A:J,7)</f>
        <v>600006671</v>
      </c>
      <c r="H125" s="10" t="s">
        <v>534</v>
      </c>
      <c r="I125" s="62" t="str">
        <f>VLOOKUP(B125,'Školská zařízení'!A:J,8)</f>
        <v>Středočeský</v>
      </c>
      <c r="J125" s="62" t="str">
        <f>VLOOKUP(B125,'Školská zařízení'!A:J,9)</f>
        <v>Benešov</v>
      </c>
      <c r="K125" s="62" t="str">
        <f>VLOOKUP(B125,'Školská zařízení'!A:J,10)</f>
        <v>Benešov</v>
      </c>
      <c r="L125" s="10" t="s">
        <v>535</v>
      </c>
      <c r="M125" s="93">
        <v>820000</v>
      </c>
      <c r="N125" s="94">
        <f t="shared" si="3"/>
        <v>574000</v>
      </c>
      <c r="O125" s="75">
        <v>2021</v>
      </c>
      <c r="P125" s="44">
        <v>2021</v>
      </c>
      <c r="Q125" s="44"/>
      <c r="R125" s="44"/>
      <c r="S125" s="44"/>
      <c r="T125" s="44"/>
      <c r="U125" s="44"/>
      <c r="V125" s="44"/>
      <c r="W125" s="44"/>
      <c r="X125" s="44"/>
      <c r="Y125" s="44"/>
      <c r="Z125" s="95"/>
      <c r="AA125" s="15"/>
      <c r="AB125" s="101"/>
    </row>
    <row r="126" spans="1:28" ht="48" x14ac:dyDescent="0.2">
      <c r="A126" s="96">
        <v>122</v>
      </c>
      <c r="B126" s="99" t="s">
        <v>726</v>
      </c>
      <c r="C126" s="62" t="str">
        <f>VLOOKUP(B126,'Školská zařízení'!A:J,2)</f>
        <v>Gymnázium, Benešov, Husova 470</v>
      </c>
      <c r="D126" s="62" t="str">
        <f>VLOOKUP(B126,'Školská zařízení'!A:J,4)</f>
        <v>Středočeský kraj</v>
      </c>
      <c r="E126" s="76">
        <f>VLOOKUP(B126,'Školská zařízení'!A:J,5)</f>
        <v>61664707</v>
      </c>
      <c r="F126" s="76" t="str">
        <f>VLOOKUP(B126,'Školská zařízení'!A:J,6)</f>
        <v>061664707</v>
      </c>
      <c r="G126" s="76">
        <f>VLOOKUP(B126,'Školská zařízení'!A:J,7)</f>
        <v>600006671</v>
      </c>
      <c r="H126" s="10" t="s">
        <v>536</v>
      </c>
      <c r="I126" s="62" t="str">
        <f>VLOOKUP(B126,'Školská zařízení'!A:J,8)</f>
        <v>Středočeský</v>
      </c>
      <c r="J126" s="62" t="str">
        <f>VLOOKUP(B126,'Školská zařízení'!A:J,9)</f>
        <v>Benešov</v>
      </c>
      <c r="K126" s="62" t="str">
        <f>VLOOKUP(B126,'Školská zařízení'!A:J,10)</f>
        <v>Benešov</v>
      </c>
      <c r="L126" s="10" t="s">
        <v>537</v>
      </c>
      <c r="M126" s="93">
        <v>30000000</v>
      </c>
      <c r="N126" s="94">
        <f t="shared" si="3"/>
        <v>21000000</v>
      </c>
      <c r="O126" s="75">
        <v>2021</v>
      </c>
      <c r="P126" s="44">
        <v>2021</v>
      </c>
      <c r="Q126" s="44"/>
      <c r="R126" s="44"/>
      <c r="S126" s="44"/>
      <c r="T126" s="44"/>
      <c r="U126" s="44"/>
      <c r="V126" s="44"/>
      <c r="W126" s="44"/>
      <c r="X126" s="44"/>
      <c r="Y126" s="44"/>
      <c r="Z126" s="95"/>
      <c r="AA126" s="15"/>
      <c r="AB126" s="101"/>
    </row>
    <row r="127" spans="1:28" ht="16" x14ac:dyDescent="0.2">
      <c r="A127" s="96">
        <v>123</v>
      </c>
      <c r="B127" s="99" t="s">
        <v>726</v>
      </c>
      <c r="C127" s="62" t="str">
        <f>VLOOKUP(B127,'Školská zařízení'!A:J,2)</f>
        <v>Gymnázium, Benešov, Husova 470</v>
      </c>
      <c r="D127" s="62" t="str">
        <f>VLOOKUP(B127,'Školská zařízení'!A:J,4)</f>
        <v>Středočeský kraj</v>
      </c>
      <c r="E127" s="76">
        <f>VLOOKUP(B127,'Školská zařízení'!A:J,5)</f>
        <v>61664707</v>
      </c>
      <c r="F127" s="76" t="str">
        <f>VLOOKUP(B127,'Školská zařízení'!A:J,6)</f>
        <v>061664707</v>
      </c>
      <c r="G127" s="76">
        <f>VLOOKUP(B127,'Školská zařízení'!A:J,7)</f>
        <v>600006671</v>
      </c>
      <c r="H127" s="10" t="s">
        <v>538</v>
      </c>
      <c r="I127" s="62" t="str">
        <f>VLOOKUP(B127,'Školská zařízení'!A:J,8)</f>
        <v>Středočeský</v>
      </c>
      <c r="J127" s="62" t="str">
        <f>VLOOKUP(B127,'Školská zařízení'!A:J,9)</f>
        <v>Benešov</v>
      </c>
      <c r="K127" s="62" t="str">
        <f>VLOOKUP(B127,'Školská zařízení'!A:J,10)</f>
        <v>Benešov</v>
      </c>
      <c r="L127" s="10" t="s">
        <v>539</v>
      </c>
      <c r="M127" s="93">
        <v>3250000</v>
      </c>
      <c r="N127" s="94">
        <f t="shared" si="3"/>
        <v>2275000</v>
      </c>
      <c r="O127" s="75">
        <v>2021</v>
      </c>
      <c r="P127" s="44">
        <v>2021</v>
      </c>
      <c r="Q127" s="44"/>
      <c r="R127" s="44"/>
      <c r="S127" s="44"/>
      <c r="T127" s="44"/>
      <c r="U127" s="44"/>
      <c r="V127" s="44"/>
      <c r="W127" s="44"/>
      <c r="X127" s="44"/>
      <c r="Y127" s="44"/>
      <c r="Z127" s="95"/>
      <c r="AA127" s="15"/>
      <c r="AB127" s="101"/>
    </row>
    <row r="128" spans="1:28" ht="128" x14ac:dyDescent="0.2">
      <c r="A128" s="96">
        <v>124</v>
      </c>
      <c r="B128" s="99" t="s">
        <v>206</v>
      </c>
      <c r="C128" s="62" t="str">
        <f>VLOOKUP(B128,'Školská zařízení'!A:J,2)</f>
        <v>Základní škola a Mateřská škola Chocerady 267, příspěvková organizace</v>
      </c>
      <c r="D128" s="62" t="str">
        <f>VLOOKUP(B128,'Školská zařízení'!A:J,4)</f>
        <v>Obec Chocerady</v>
      </c>
      <c r="E128" s="76">
        <f>VLOOKUP(B128,'Školská zařízení'!A:J,5)</f>
        <v>75002922</v>
      </c>
      <c r="F128" s="76">
        <f>VLOOKUP(B128,'Školská zařízení'!A:J,6)</f>
        <v>102662452</v>
      </c>
      <c r="G128" s="76">
        <f>VLOOKUP(B128,'Školská zařízení'!A:J,7)</f>
        <v>600042022</v>
      </c>
      <c r="H128" s="10" t="s">
        <v>321</v>
      </c>
      <c r="I128" s="62" t="str">
        <f>VLOOKUP(B128,'Školská zařízení'!A:J,8)</f>
        <v>Středočeský</v>
      </c>
      <c r="J128" s="62" t="str">
        <f>VLOOKUP(B128,'Školská zařízení'!A:J,9)</f>
        <v>Benešov</v>
      </c>
      <c r="K128" s="62" t="str">
        <f>VLOOKUP(B128,'Školská zařízení'!A:J,10)</f>
        <v>Chocerady</v>
      </c>
      <c r="L128" s="10" t="s">
        <v>322</v>
      </c>
      <c r="M128" s="93">
        <v>10000000</v>
      </c>
      <c r="N128" s="94">
        <f t="shared" si="3"/>
        <v>7000000</v>
      </c>
      <c r="O128" s="75">
        <v>2021</v>
      </c>
      <c r="P128" s="44">
        <v>2025</v>
      </c>
      <c r="Q128" s="44"/>
      <c r="R128" s="44"/>
      <c r="S128" s="44"/>
      <c r="T128" s="44"/>
      <c r="U128" s="44"/>
      <c r="V128" s="44"/>
      <c r="W128" s="44"/>
      <c r="X128" s="44"/>
      <c r="Y128" s="44"/>
      <c r="Z128" s="95"/>
      <c r="AA128" s="15"/>
      <c r="AB128" s="101"/>
    </row>
    <row r="129" spans="1:28" ht="16" x14ac:dyDescent="0.2">
      <c r="A129" s="96">
        <v>125</v>
      </c>
      <c r="B129" s="99" t="s">
        <v>208</v>
      </c>
      <c r="C129" s="62" t="str">
        <f>VLOOKUP(B129,'Školská zařízení'!A:J,2)</f>
        <v>Základní škola a Mateřská škola Chocerady 267, příspěvková organizace</v>
      </c>
      <c r="D129" s="62" t="str">
        <f>VLOOKUP(B129,'Školská zařízení'!A:J,4)</f>
        <v>Obec Chocerady</v>
      </c>
      <c r="E129" s="76">
        <f>VLOOKUP(B129,'Školská zařízení'!A:J,5)</f>
        <v>75002922</v>
      </c>
      <c r="F129" s="76" t="str">
        <f>VLOOKUP(B129,'Školská zařízení'!A:J,6)</f>
        <v> 102002312</v>
      </c>
      <c r="G129" s="76">
        <f>VLOOKUP(B129,'Školská zařízení'!A:J,7)</f>
        <v>600042022</v>
      </c>
      <c r="H129" s="10" t="s">
        <v>435</v>
      </c>
      <c r="I129" s="62" t="str">
        <f>VLOOKUP(B129,'Školská zařízení'!A:J,8)</f>
        <v>Středočeský</v>
      </c>
      <c r="J129" s="62" t="str">
        <f>VLOOKUP(B129,'Školská zařízení'!A:J,9)</f>
        <v>Benešov</v>
      </c>
      <c r="K129" s="62" t="str">
        <f>VLOOKUP(B129,'Školská zařízení'!A:J,10)</f>
        <v>Chocerady</v>
      </c>
      <c r="L129" s="10"/>
      <c r="M129" s="93">
        <v>800000</v>
      </c>
      <c r="N129" s="94">
        <f t="shared" si="3"/>
        <v>560000</v>
      </c>
      <c r="O129" s="75">
        <v>2021</v>
      </c>
      <c r="P129" s="44">
        <v>2025</v>
      </c>
      <c r="Q129" s="75"/>
      <c r="R129" s="75"/>
      <c r="S129" s="75"/>
      <c r="T129" s="75"/>
      <c r="U129" s="44"/>
      <c r="V129" s="44"/>
      <c r="W129" s="44"/>
      <c r="X129" s="44"/>
      <c r="Y129" s="44"/>
      <c r="Z129" s="95"/>
      <c r="AA129" s="15"/>
      <c r="AB129" s="100" t="s">
        <v>272</v>
      </c>
    </row>
    <row r="130" spans="1:28" ht="16" x14ac:dyDescent="0.2">
      <c r="A130" s="96">
        <v>126</v>
      </c>
      <c r="B130" s="99" t="s">
        <v>208</v>
      </c>
      <c r="C130" s="62" t="str">
        <f>VLOOKUP(B130,'Školská zařízení'!A:J,2)</f>
        <v>Základní škola a Mateřská škola Chocerady 267, příspěvková organizace</v>
      </c>
      <c r="D130" s="62" t="str">
        <f>VLOOKUP(B130,'Školská zařízení'!A:J,4)</f>
        <v>Obec Chocerady</v>
      </c>
      <c r="E130" s="76">
        <f>VLOOKUP(B130,'Školská zařízení'!A:J,5)</f>
        <v>75002922</v>
      </c>
      <c r="F130" s="76" t="str">
        <f>VLOOKUP(B130,'Školská zařízení'!A:J,6)</f>
        <v> 102002312</v>
      </c>
      <c r="G130" s="76">
        <f>VLOOKUP(B130,'Školská zařízení'!A:J,7)</f>
        <v>600042022</v>
      </c>
      <c r="H130" s="10" t="s">
        <v>446</v>
      </c>
      <c r="I130" s="62" t="str">
        <f>VLOOKUP(B130,'Školská zařízení'!A:J,8)</f>
        <v>Středočeský</v>
      </c>
      <c r="J130" s="62" t="str">
        <f>VLOOKUP(B130,'Školská zařízení'!A:J,9)</f>
        <v>Benešov</v>
      </c>
      <c r="K130" s="62" t="str">
        <f>VLOOKUP(B130,'Školská zařízení'!A:J,10)</f>
        <v>Chocerady</v>
      </c>
      <c r="L130" s="10"/>
      <c r="M130" s="93">
        <v>800000</v>
      </c>
      <c r="N130" s="94">
        <f t="shared" si="3"/>
        <v>560000</v>
      </c>
      <c r="O130" s="75">
        <v>2021</v>
      </c>
      <c r="P130" s="44">
        <v>2025</v>
      </c>
      <c r="Q130" s="75"/>
      <c r="R130" s="75"/>
      <c r="S130" s="75" t="s">
        <v>272</v>
      </c>
      <c r="T130" s="75"/>
      <c r="U130" s="44"/>
      <c r="V130" s="44"/>
      <c r="W130" s="44"/>
      <c r="X130" s="44"/>
      <c r="Y130" s="44"/>
      <c r="Z130" s="95"/>
      <c r="AA130" s="15"/>
      <c r="AB130" s="100"/>
    </row>
    <row r="131" spans="1:28" ht="32" x14ac:dyDescent="0.2">
      <c r="A131" s="96">
        <v>127</v>
      </c>
      <c r="B131" s="99" t="s">
        <v>208</v>
      </c>
      <c r="C131" s="62" t="str">
        <f>VLOOKUP(B131,'Školská zařízení'!A:J,2)</f>
        <v>Základní škola a Mateřská škola Chocerady 267, příspěvková organizace</v>
      </c>
      <c r="D131" s="62" t="str">
        <f>VLOOKUP(B131,'Školská zařízení'!A:J,4)</f>
        <v>Obec Chocerady</v>
      </c>
      <c r="E131" s="76">
        <f>VLOOKUP(B131,'Školská zařízení'!A:J,5)</f>
        <v>75002922</v>
      </c>
      <c r="F131" s="76" t="str">
        <f>VLOOKUP(B131,'Školská zařízení'!A:J,6)</f>
        <v> 102002312</v>
      </c>
      <c r="G131" s="76">
        <f>VLOOKUP(B131,'Školská zařízení'!A:J,7)</f>
        <v>600042022</v>
      </c>
      <c r="H131" s="10" t="s">
        <v>447</v>
      </c>
      <c r="I131" s="62" t="str">
        <f>VLOOKUP(B131,'Školská zařízení'!A:J,8)</f>
        <v>Středočeský</v>
      </c>
      <c r="J131" s="62" t="str">
        <f>VLOOKUP(B131,'Školská zařízení'!A:J,9)</f>
        <v>Benešov</v>
      </c>
      <c r="K131" s="62" t="str">
        <f>VLOOKUP(B131,'Školská zařízení'!A:J,10)</f>
        <v>Chocerady</v>
      </c>
      <c r="L131" s="10"/>
      <c r="M131" s="93">
        <v>1300000</v>
      </c>
      <c r="N131" s="94">
        <f t="shared" si="3"/>
        <v>910000</v>
      </c>
      <c r="O131" s="75">
        <v>2021</v>
      </c>
      <c r="P131" s="44">
        <v>2021</v>
      </c>
      <c r="Q131" s="75"/>
      <c r="R131" s="75" t="s">
        <v>272</v>
      </c>
      <c r="S131" s="75" t="s">
        <v>272</v>
      </c>
      <c r="T131" s="75"/>
      <c r="U131" s="44"/>
      <c r="V131" s="44"/>
      <c r="W131" s="44"/>
      <c r="X131" s="44"/>
      <c r="Y131" s="44"/>
      <c r="Z131" s="95"/>
      <c r="AA131" s="15"/>
      <c r="AB131" s="100"/>
    </row>
    <row r="132" spans="1:28" ht="16" x14ac:dyDescent="0.2">
      <c r="A132" s="96">
        <v>128</v>
      </c>
      <c r="B132" s="99" t="s">
        <v>208</v>
      </c>
      <c r="C132" s="62" t="str">
        <f>VLOOKUP(B132,'Školská zařízení'!A:J,2)</f>
        <v>Základní škola a Mateřská škola Chocerady 267, příspěvková organizace</v>
      </c>
      <c r="D132" s="62" t="str">
        <f>VLOOKUP(B132,'Školská zařízení'!A:J,4)</f>
        <v>Obec Chocerady</v>
      </c>
      <c r="E132" s="76">
        <f>VLOOKUP(B132,'Školská zařízení'!A:J,5)</f>
        <v>75002922</v>
      </c>
      <c r="F132" s="76" t="str">
        <f>VLOOKUP(B132,'Školská zařízení'!A:J,6)</f>
        <v> 102002312</v>
      </c>
      <c r="G132" s="76">
        <f>VLOOKUP(B132,'Školská zařízení'!A:J,7)</f>
        <v>600042022</v>
      </c>
      <c r="H132" s="10" t="s">
        <v>472</v>
      </c>
      <c r="I132" s="62" t="str">
        <f>VLOOKUP(B132,'Školská zařízení'!A:J,8)</f>
        <v>Středočeský</v>
      </c>
      <c r="J132" s="62" t="str">
        <f>VLOOKUP(B132,'Školská zařízení'!A:J,9)</f>
        <v>Benešov</v>
      </c>
      <c r="K132" s="62" t="str">
        <f>VLOOKUP(B132,'Školská zařízení'!A:J,10)</f>
        <v>Chocerady</v>
      </c>
      <c r="L132" s="10"/>
      <c r="M132" s="93">
        <v>1500000</v>
      </c>
      <c r="N132" s="94">
        <f t="shared" si="3"/>
        <v>1050000</v>
      </c>
      <c r="O132" s="75">
        <v>2021</v>
      </c>
      <c r="P132" s="44">
        <v>2025</v>
      </c>
      <c r="Q132" s="75" t="s">
        <v>272</v>
      </c>
      <c r="R132" s="75" t="s">
        <v>272</v>
      </c>
      <c r="S132" s="75" t="s">
        <v>272</v>
      </c>
      <c r="T132" s="75" t="s">
        <v>272</v>
      </c>
      <c r="U132" s="44"/>
      <c r="V132" s="44"/>
      <c r="W132" s="44"/>
      <c r="X132" s="44"/>
      <c r="Y132" s="44" t="s">
        <v>272</v>
      </c>
      <c r="Z132" s="95"/>
      <c r="AA132" s="15"/>
      <c r="AB132" s="100" t="s">
        <v>272</v>
      </c>
    </row>
    <row r="133" spans="1:28" ht="64" x14ac:dyDescent="0.2">
      <c r="A133" s="96">
        <v>129</v>
      </c>
      <c r="B133" s="99" t="s">
        <v>208</v>
      </c>
      <c r="C133" s="62" t="str">
        <f>VLOOKUP(B133,'Školská zařízení'!A:J,2)</f>
        <v>Základní škola a Mateřská škola Chocerady 267, příspěvková organizace</v>
      </c>
      <c r="D133" s="62" t="str">
        <f>VLOOKUP(B133,'Školská zařízení'!A:J,4)</f>
        <v>Obec Chocerady</v>
      </c>
      <c r="E133" s="76">
        <f>VLOOKUP(B133,'Školská zařízení'!A:J,5)</f>
        <v>75002922</v>
      </c>
      <c r="F133" s="76" t="str">
        <f>VLOOKUP(B133,'Školská zařízení'!A:J,6)</f>
        <v> 102002312</v>
      </c>
      <c r="G133" s="76">
        <f>VLOOKUP(B133,'Školská zařízení'!A:J,7)</f>
        <v>600042022</v>
      </c>
      <c r="H133" s="10" t="s">
        <v>447</v>
      </c>
      <c r="I133" s="62" t="str">
        <f>VLOOKUP(B133,'Školská zařízení'!A:J,8)</f>
        <v>Středočeský</v>
      </c>
      <c r="J133" s="62" t="str">
        <f>VLOOKUP(B133,'Školská zařízení'!A:J,9)</f>
        <v>Benešov</v>
      </c>
      <c r="K133" s="62" t="str">
        <f>VLOOKUP(B133,'Školská zařízení'!A:J,10)</f>
        <v>Chocerady</v>
      </c>
      <c r="L133" s="10" t="s">
        <v>464</v>
      </c>
      <c r="M133" s="93">
        <v>1300000</v>
      </c>
      <c r="N133" s="94">
        <f t="shared" si="3"/>
        <v>910000</v>
      </c>
      <c r="O133" s="75">
        <v>2021</v>
      </c>
      <c r="P133" s="44">
        <v>2025</v>
      </c>
      <c r="Q133" s="44"/>
      <c r="R133" s="44"/>
      <c r="S133" s="44"/>
      <c r="T133" s="44"/>
      <c r="U133" s="44"/>
      <c r="V133" s="44"/>
      <c r="W133" s="44"/>
      <c r="X133" s="44"/>
      <c r="Y133" s="44"/>
      <c r="Z133" s="95"/>
      <c r="AA133" s="15"/>
      <c r="AB133" s="101"/>
    </row>
    <row r="134" spans="1:28" ht="16" x14ac:dyDescent="0.2">
      <c r="A134" s="96">
        <v>130</v>
      </c>
      <c r="B134" s="99" t="s">
        <v>208</v>
      </c>
      <c r="C134" s="62" t="str">
        <f>VLOOKUP(B134,'Školská zařízení'!A:J,2)</f>
        <v>Základní škola a Mateřská škola Chocerady 267, příspěvková organizace</v>
      </c>
      <c r="D134" s="62" t="str">
        <f>VLOOKUP(B134,'Školská zařízení'!A:J,4)</f>
        <v>Obec Chocerady</v>
      </c>
      <c r="E134" s="76">
        <f>VLOOKUP(B134,'Školská zařízení'!A:J,5)</f>
        <v>75002922</v>
      </c>
      <c r="F134" s="76" t="str">
        <f>VLOOKUP(B134,'Školská zařízení'!A:J,6)</f>
        <v> 102002312</v>
      </c>
      <c r="G134" s="76">
        <f>VLOOKUP(B134,'Školská zařízení'!A:J,7)</f>
        <v>600042022</v>
      </c>
      <c r="H134" s="10" t="s">
        <v>470</v>
      </c>
      <c r="I134" s="62" t="str">
        <f>VLOOKUP(B134,'Školská zařízení'!A:J,8)</f>
        <v>Středočeský</v>
      </c>
      <c r="J134" s="62" t="str">
        <f>VLOOKUP(B134,'Školská zařízení'!A:J,9)</f>
        <v>Benešov</v>
      </c>
      <c r="K134" s="62" t="str">
        <f>VLOOKUP(B134,'Školská zařízení'!A:J,10)</f>
        <v>Chocerady</v>
      </c>
      <c r="L134" s="10"/>
      <c r="M134" s="93">
        <v>1000000</v>
      </c>
      <c r="N134" s="94">
        <f t="shared" si="3"/>
        <v>700000</v>
      </c>
      <c r="O134" s="75">
        <v>2021</v>
      </c>
      <c r="P134" s="44">
        <v>2025</v>
      </c>
      <c r="Q134" s="75"/>
      <c r="R134" s="75"/>
      <c r="S134" s="75"/>
      <c r="T134" s="75" t="s">
        <v>272</v>
      </c>
      <c r="U134" s="44"/>
      <c r="V134" s="44"/>
      <c r="W134" s="44"/>
      <c r="X134" s="44"/>
      <c r="Y134" s="44"/>
      <c r="Z134" s="95"/>
      <c r="AA134" s="15"/>
      <c r="AB134" s="100"/>
    </row>
    <row r="135" spans="1:28" ht="80" x14ac:dyDescent="0.2">
      <c r="A135" s="96">
        <v>131</v>
      </c>
      <c r="B135" s="99" t="s">
        <v>208</v>
      </c>
      <c r="C135" s="62" t="str">
        <f>VLOOKUP(B135,'Školská zařízení'!A:J,2)</f>
        <v>Základní škola a Mateřská škola Chocerady 267, příspěvková organizace</v>
      </c>
      <c r="D135" s="62" t="str">
        <f>VLOOKUP(B135,'Školská zařízení'!A:J,4)</f>
        <v>Obec Chocerady</v>
      </c>
      <c r="E135" s="76">
        <f>VLOOKUP(B135,'Školská zařízení'!A:J,5)</f>
        <v>75002922</v>
      </c>
      <c r="F135" s="76" t="str">
        <f>VLOOKUP(B135,'Školská zařízení'!A:J,6)</f>
        <v> 102002312</v>
      </c>
      <c r="G135" s="76">
        <f>VLOOKUP(B135,'Školská zařízení'!A:J,7)</f>
        <v>600042022</v>
      </c>
      <c r="H135" s="10" t="s">
        <v>715</v>
      </c>
      <c r="I135" s="62" t="str">
        <f>VLOOKUP(B135,'Školská zařízení'!A:J,8)</f>
        <v>Středočeský</v>
      </c>
      <c r="J135" s="62" t="str">
        <f>VLOOKUP(B135,'Školská zařízení'!A:J,9)</f>
        <v>Benešov</v>
      </c>
      <c r="K135" s="62" t="str">
        <f>VLOOKUP(B135,'Školská zařízení'!A:J,10)</f>
        <v>Chocerady</v>
      </c>
      <c r="L135" s="10"/>
      <c r="M135" s="93">
        <v>10000000</v>
      </c>
      <c r="N135" s="94">
        <f t="shared" si="3"/>
        <v>7000000</v>
      </c>
      <c r="O135" s="75">
        <v>2021</v>
      </c>
      <c r="P135" s="44">
        <v>2025</v>
      </c>
      <c r="Q135" s="75"/>
      <c r="R135" s="75" t="s">
        <v>272</v>
      </c>
      <c r="S135" s="75" t="s">
        <v>272</v>
      </c>
      <c r="T135" s="75" t="s">
        <v>272</v>
      </c>
      <c r="U135" s="44"/>
      <c r="V135" s="44"/>
      <c r="W135" s="44"/>
      <c r="X135" s="44"/>
      <c r="Y135" s="44"/>
      <c r="Z135" s="95"/>
      <c r="AA135" s="15"/>
      <c r="AB135" s="100"/>
    </row>
    <row r="136" spans="1:28" ht="16" x14ac:dyDescent="0.2">
      <c r="A136" s="96">
        <v>132</v>
      </c>
      <c r="B136" s="99" t="s">
        <v>208</v>
      </c>
      <c r="C136" s="62" t="str">
        <f>VLOOKUP(B136,'Školská zařízení'!A:J,2)</f>
        <v>Základní škola a Mateřská škola Chocerady 267, příspěvková organizace</v>
      </c>
      <c r="D136" s="62" t="str">
        <f>VLOOKUP(B136,'Školská zařízení'!A:J,4)</f>
        <v>Obec Chocerady</v>
      </c>
      <c r="E136" s="76">
        <f>VLOOKUP(B136,'Školská zařízení'!A:J,5)</f>
        <v>75002922</v>
      </c>
      <c r="F136" s="76" t="str">
        <f>VLOOKUP(B136,'Školská zařízení'!A:J,6)</f>
        <v> 102002312</v>
      </c>
      <c r="G136" s="76">
        <f>VLOOKUP(B136,'Školská zařízení'!A:J,7)</f>
        <v>600042022</v>
      </c>
      <c r="H136" s="10" t="s">
        <v>472</v>
      </c>
      <c r="I136" s="62" t="str">
        <f>VLOOKUP(B136,'Školská zařízení'!A:J,8)</f>
        <v>Středočeský</v>
      </c>
      <c r="J136" s="62" t="str">
        <f>VLOOKUP(B136,'Školská zařízení'!A:J,9)</f>
        <v>Benešov</v>
      </c>
      <c r="K136" s="62" t="str">
        <f>VLOOKUP(B136,'Školská zařízení'!A:J,10)</f>
        <v>Chocerady</v>
      </c>
      <c r="L136" s="10"/>
      <c r="M136" s="93">
        <v>1500000</v>
      </c>
      <c r="N136" s="94">
        <f t="shared" si="3"/>
        <v>1050000</v>
      </c>
      <c r="O136" s="75">
        <v>2021</v>
      </c>
      <c r="P136" s="44">
        <v>2025</v>
      </c>
      <c r="Q136" s="75" t="s">
        <v>272</v>
      </c>
      <c r="R136" s="75" t="s">
        <v>272</v>
      </c>
      <c r="S136" s="75" t="s">
        <v>272</v>
      </c>
      <c r="T136" s="75" t="s">
        <v>272</v>
      </c>
      <c r="U136" s="44"/>
      <c r="V136" s="44"/>
      <c r="W136" s="44"/>
      <c r="X136" s="44"/>
      <c r="Y136" s="44"/>
      <c r="Z136" s="95"/>
      <c r="AA136" s="15"/>
      <c r="AB136" s="100" t="s">
        <v>272</v>
      </c>
    </row>
    <row r="137" spans="1:28" ht="16" x14ac:dyDescent="0.2">
      <c r="A137" s="96">
        <v>133</v>
      </c>
      <c r="B137" s="99" t="s">
        <v>208</v>
      </c>
      <c r="C137" s="62" t="str">
        <f>VLOOKUP(B137,'Školská zařízení'!A:J,2)</f>
        <v>Základní škola a Mateřská škola Chocerady 267, příspěvková organizace</v>
      </c>
      <c r="D137" s="62" t="str">
        <f>VLOOKUP(B137,'Školská zařízení'!A:J,4)</f>
        <v>Obec Chocerady</v>
      </c>
      <c r="E137" s="76">
        <f>VLOOKUP(B137,'Školská zařízení'!A:J,5)</f>
        <v>75002922</v>
      </c>
      <c r="F137" s="76" t="str">
        <f>VLOOKUP(B137,'Školská zařízení'!A:J,6)</f>
        <v> 102002312</v>
      </c>
      <c r="G137" s="76">
        <f>VLOOKUP(B137,'Školská zařízení'!A:J,7)</f>
        <v>600042022</v>
      </c>
      <c r="H137" s="10" t="s">
        <v>476</v>
      </c>
      <c r="I137" s="62" t="str">
        <f>VLOOKUP(B137,'Školská zařízení'!A:J,8)</f>
        <v>Středočeský</v>
      </c>
      <c r="J137" s="62" t="str">
        <f>VLOOKUP(B137,'Školská zařízení'!A:J,9)</f>
        <v>Benešov</v>
      </c>
      <c r="K137" s="62" t="str">
        <f>VLOOKUP(B137,'Školská zařízení'!A:J,10)</f>
        <v>Chocerady</v>
      </c>
      <c r="L137" s="10" t="s">
        <v>477</v>
      </c>
      <c r="M137" s="93">
        <v>200000</v>
      </c>
      <c r="N137" s="94">
        <f t="shared" si="3"/>
        <v>140000</v>
      </c>
      <c r="O137" s="75">
        <v>2021</v>
      </c>
      <c r="P137" s="44">
        <v>2025</v>
      </c>
      <c r="Q137" s="44"/>
      <c r="R137" s="44"/>
      <c r="S137" s="44"/>
      <c r="T137" s="44"/>
      <c r="U137" s="44"/>
      <c r="V137" s="44"/>
      <c r="W137" s="44"/>
      <c r="X137" s="44"/>
      <c r="Y137" s="44"/>
      <c r="Z137" s="95"/>
      <c r="AA137" s="15"/>
      <c r="AB137" s="101"/>
    </row>
    <row r="138" spans="1:28" ht="16" x14ac:dyDescent="0.2">
      <c r="A138" s="96">
        <v>134</v>
      </c>
      <c r="B138" s="99" t="s">
        <v>208</v>
      </c>
      <c r="C138" s="62" t="str">
        <f>VLOOKUP(B138,'Školská zařízení'!A:J,2)</f>
        <v>Základní škola a Mateřská škola Chocerady 267, příspěvková organizace</v>
      </c>
      <c r="D138" s="62" t="str">
        <f>VLOOKUP(B138,'Školská zařízení'!A:J,4)</f>
        <v>Obec Chocerady</v>
      </c>
      <c r="E138" s="76">
        <f>VLOOKUP(B138,'Školská zařízení'!A:J,5)</f>
        <v>75002922</v>
      </c>
      <c r="F138" s="76" t="str">
        <f>VLOOKUP(B138,'Školská zařízení'!A:J,6)</f>
        <v> 102002312</v>
      </c>
      <c r="G138" s="76">
        <f>VLOOKUP(B138,'Školská zařízení'!A:J,7)</f>
        <v>600042022</v>
      </c>
      <c r="H138" s="10" t="s">
        <v>490</v>
      </c>
      <c r="I138" s="62" t="str">
        <f>VLOOKUP(B138,'Školská zařízení'!A:J,8)</f>
        <v>Středočeský</v>
      </c>
      <c r="J138" s="62" t="str">
        <f>VLOOKUP(B138,'Školská zařízení'!A:J,9)</f>
        <v>Benešov</v>
      </c>
      <c r="K138" s="62" t="str">
        <f>VLOOKUP(B138,'Školská zařízení'!A:J,10)</f>
        <v>Chocerady</v>
      </c>
      <c r="L138" s="10"/>
      <c r="M138" s="93">
        <v>1000000</v>
      </c>
      <c r="N138" s="94">
        <f t="shared" si="3"/>
        <v>700000</v>
      </c>
      <c r="O138" s="75">
        <v>2021</v>
      </c>
      <c r="P138" s="77">
        <v>2025</v>
      </c>
      <c r="Q138" s="75"/>
      <c r="R138" s="75" t="s">
        <v>272</v>
      </c>
      <c r="S138" s="75"/>
      <c r="T138" s="75"/>
      <c r="U138" s="77"/>
      <c r="V138" s="77"/>
      <c r="W138" s="77"/>
      <c r="X138" s="77"/>
      <c r="Y138" s="77"/>
      <c r="Z138" s="97"/>
      <c r="AA138" s="98"/>
      <c r="AB138" s="100"/>
    </row>
    <row r="139" spans="1:28" ht="32" x14ac:dyDescent="0.2">
      <c r="A139" s="96">
        <v>135</v>
      </c>
      <c r="B139" s="99" t="s">
        <v>208</v>
      </c>
      <c r="C139" s="62" t="str">
        <f>VLOOKUP(B139,'Školská zařízení'!A:J,2)</f>
        <v>Základní škola a Mateřská škola Chocerady 267, příspěvková organizace</v>
      </c>
      <c r="D139" s="62" t="str">
        <f>VLOOKUP(B139,'Školská zařízení'!A:J,4)</f>
        <v>Obec Chocerady</v>
      </c>
      <c r="E139" s="76">
        <f>VLOOKUP(B139,'Školská zařízení'!A:J,5)</f>
        <v>75002922</v>
      </c>
      <c r="F139" s="76" t="str">
        <f>VLOOKUP(B139,'Školská zařízení'!A:J,6)</f>
        <v> 102002312</v>
      </c>
      <c r="G139" s="76">
        <f>VLOOKUP(B139,'Školská zařízení'!A:J,7)</f>
        <v>600042022</v>
      </c>
      <c r="H139" s="10" t="s">
        <v>757</v>
      </c>
      <c r="I139" s="62" t="str">
        <f>VLOOKUP(B139,'Školská zařízení'!A:J,8)</f>
        <v>Středočeský</v>
      </c>
      <c r="J139" s="62" t="str">
        <f>VLOOKUP(B139,'Školská zařízení'!A:J,9)</f>
        <v>Benešov</v>
      </c>
      <c r="K139" s="62" t="str">
        <f>VLOOKUP(B139,'Školská zařízení'!A:J,10)</f>
        <v>Chocerady</v>
      </c>
      <c r="L139" s="10"/>
      <c r="M139" s="93">
        <v>1700000</v>
      </c>
      <c r="N139" s="94">
        <f t="shared" si="3"/>
        <v>1190000</v>
      </c>
      <c r="O139" s="75">
        <v>2021</v>
      </c>
      <c r="P139" s="44">
        <v>2025</v>
      </c>
      <c r="Q139" s="75" t="s">
        <v>272</v>
      </c>
      <c r="R139" s="75" t="s">
        <v>272</v>
      </c>
      <c r="S139" s="75" t="s">
        <v>272</v>
      </c>
      <c r="T139" s="75" t="s">
        <v>272</v>
      </c>
      <c r="U139" s="44"/>
      <c r="V139" s="44"/>
      <c r="W139" s="44"/>
      <c r="X139" s="44"/>
      <c r="Y139" s="44"/>
      <c r="Z139" s="95"/>
      <c r="AA139" s="15"/>
      <c r="AB139" s="100"/>
    </row>
    <row r="140" spans="1:28" ht="16" x14ac:dyDescent="0.2">
      <c r="A140" s="96">
        <v>136</v>
      </c>
      <c r="B140" s="99" t="s">
        <v>208</v>
      </c>
      <c r="C140" s="62" t="str">
        <f>VLOOKUP(B140,'Školská zařízení'!A:J,2)</f>
        <v>Základní škola a Mateřská škola Chocerady 267, příspěvková organizace</v>
      </c>
      <c r="D140" s="62" t="str">
        <f>VLOOKUP(B140,'Školská zařízení'!A:J,4)</f>
        <v>Obec Chocerady</v>
      </c>
      <c r="E140" s="76">
        <f>VLOOKUP(B140,'Školská zařízení'!A:J,5)</f>
        <v>75002922</v>
      </c>
      <c r="F140" s="76" t="str">
        <f>VLOOKUP(B140,'Školská zařízení'!A:J,6)</f>
        <v> 102002312</v>
      </c>
      <c r="G140" s="76">
        <f>VLOOKUP(B140,'Školská zařízení'!A:J,7)</f>
        <v>600042022</v>
      </c>
      <c r="H140" s="10" t="s">
        <v>586</v>
      </c>
      <c r="I140" s="62" t="str">
        <f>VLOOKUP(B140,'Školská zařízení'!A:J,8)</f>
        <v>Středočeský</v>
      </c>
      <c r="J140" s="62" t="str">
        <f>VLOOKUP(B140,'Školská zařízení'!A:J,9)</f>
        <v>Benešov</v>
      </c>
      <c r="K140" s="62" t="str">
        <f>VLOOKUP(B140,'Školská zařízení'!A:J,10)</f>
        <v>Chocerady</v>
      </c>
      <c r="L140" s="10" t="s">
        <v>586</v>
      </c>
      <c r="M140" s="93">
        <v>2000000</v>
      </c>
      <c r="N140" s="94">
        <f t="shared" si="3"/>
        <v>1400000</v>
      </c>
      <c r="O140" s="75">
        <v>2021</v>
      </c>
      <c r="P140" s="44">
        <v>2021</v>
      </c>
      <c r="Q140" s="44"/>
      <c r="R140" s="44"/>
      <c r="S140" s="44"/>
      <c r="T140" s="44"/>
      <c r="U140" s="44"/>
      <c r="V140" s="44"/>
      <c r="W140" s="44"/>
      <c r="X140" s="44"/>
      <c r="Y140" s="44"/>
      <c r="Z140" s="95"/>
      <c r="AA140" s="15"/>
      <c r="AB140" s="101"/>
    </row>
    <row r="141" spans="1:28" ht="32" x14ac:dyDescent="0.2">
      <c r="A141" s="96">
        <v>137</v>
      </c>
      <c r="B141" s="99" t="s">
        <v>208</v>
      </c>
      <c r="C141" s="62" t="str">
        <f>VLOOKUP(B141,'Školská zařízení'!A:J,2)</f>
        <v>Základní škola a Mateřská škola Chocerady 267, příspěvková organizace</v>
      </c>
      <c r="D141" s="62" t="str">
        <f>VLOOKUP(B141,'Školská zařízení'!A:J,4)</f>
        <v>Obec Chocerady</v>
      </c>
      <c r="E141" s="76">
        <f>VLOOKUP(B141,'Školská zařízení'!A:J,5)</f>
        <v>75002922</v>
      </c>
      <c r="F141" s="76" t="str">
        <f>VLOOKUP(B141,'Školská zařízení'!A:J,6)</f>
        <v> 102002312</v>
      </c>
      <c r="G141" s="76">
        <f>VLOOKUP(B141,'Školská zařízení'!A:J,7)</f>
        <v>600042022</v>
      </c>
      <c r="H141" s="10" t="s">
        <v>587</v>
      </c>
      <c r="I141" s="62" t="str">
        <f>VLOOKUP(B141,'Školská zařízení'!A:J,8)</f>
        <v>Středočeský</v>
      </c>
      <c r="J141" s="62" t="str">
        <f>VLOOKUP(B141,'Školská zařízení'!A:J,9)</f>
        <v>Benešov</v>
      </c>
      <c r="K141" s="62" t="str">
        <f>VLOOKUP(B141,'Školská zařízení'!A:J,10)</f>
        <v>Chocerady</v>
      </c>
      <c r="L141" s="10" t="s">
        <v>588</v>
      </c>
      <c r="M141" s="93">
        <v>10000000</v>
      </c>
      <c r="N141" s="94">
        <f t="shared" si="3"/>
        <v>7000000</v>
      </c>
      <c r="O141" s="75">
        <v>2021</v>
      </c>
      <c r="P141" s="44">
        <v>2025</v>
      </c>
      <c r="Q141" s="44"/>
      <c r="R141" s="44"/>
      <c r="S141" s="44"/>
      <c r="T141" s="44"/>
      <c r="U141" s="188" t="s">
        <v>272</v>
      </c>
      <c r="V141" s="44"/>
      <c r="W141" s="44"/>
      <c r="X141" s="44"/>
      <c r="Y141" s="44"/>
      <c r="Z141" s="95"/>
      <c r="AA141" s="15"/>
      <c r="AB141" s="101"/>
    </row>
    <row r="142" spans="1:28" ht="32" x14ac:dyDescent="0.2">
      <c r="A142" s="96">
        <v>138</v>
      </c>
      <c r="B142" s="99" t="s">
        <v>208</v>
      </c>
      <c r="C142" s="62" t="str">
        <f>VLOOKUP(B142,'Školská zařízení'!A:J,2)</f>
        <v>Základní škola a Mateřská škola Chocerady 267, příspěvková organizace</v>
      </c>
      <c r="D142" s="62" t="str">
        <f>VLOOKUP(B142,'Školská zařízení'!A:J,4)</f>
        <v>Obec Chocerady</v>
      </c>
      <c r="E142" s="76">
        <f>VLOOKUP(B142,'Školská zařízení'!A:J,5)</f>
        <v>75002922</v>
      </c>
      <c r="F142" s="76" t="str">
        <f>VLOOKUP(B142,'Školská zařízení'!A:J,6)</f>
        <v> 102002312</v>
      </c>
      <c r="G142" s="76">
        <f>VLOOKUP(B142,'Školská zařízení'!A:J,7)</f>
        <v>600042022</v>
      </c>
      <c r="H142" s="10" t="s">
        <v>589</v>
      </c>
      <c r="I142" s="62" t="str">
        <f>VLOOKUP(B142,'Školská zařízení'!A:J,8)</f>
        <v>Středočeský</v>
      </c>
      <c r="J142" s="62" t="str">
        <f>VLOOKUP(B142,'Školská zařízení'!A:J,9)</f>
        <v>Benešov</v>
      </c>
      <c r="K142" s="62" t="str">
        <f>VLOOKUP(B142,'Školská zařízení'!A:J,10)</f>
        <v>Chocerady</v>
      </c>
      <c r="L142" s="10" t="s">
        <v>590</v>
      </c>
      <c r="M142" s="93">
        <v>4000000</v>
      </c>
      <c r="N142" s="94">
        <f t="shared" si="3"/>
        <v>2800000</v>
      </c>
      <c r="O142" s="75">
        <v>2021</v>
      </c>
      <c r="P142" s="44">
        <v>2025</v>
      </c>
      <c r="Q142" s="44"/>
      <c r="R142" s="44"/>
      <c r="S142" s="44"/>
      <c r="T142" s="44"/>
      <c r="U142" s="44"/>
      <c r="V142" s="44"/>
      <c r="W142" s="44"/>
      <c r="X142" s="44"/>
      <c r="Y142" s="44"/>
      <c r="Z142" s="95"/>
      <c r="AA142" s="15"/>
      <c r="AB142" s="101"/>
    </row>
    <row r="143" spans="1:28" ht="16" x14ac:dyDescent="0.2">
      <c r="A143" s="96">
        <v>139</v>
      </c>
      <c r="B143" s="99" t="s">
        <v>208</v>
      </c>
      <c r="C143" s="62" t="str">
        <f>VLOOKUP(B143,'Školská zařízení'!A:J,2)</f>
        <v>Základní škola a Mateřská škola Chocerady 267, příspěvková organizace</v>
      </c>
      <c r="D143" s="62" t="str">
        <f>VLOOKUP(B143,'Školská zařízení'!A:J,4)</f>
        <v>Obec Chocerady</v>
      </c>
      <c r="E143" s="76">
        <f>VLOOKUP(B143,'Školská zařízení'!A:J,5)</f>
        <v>75002922</v>
      </c>
      <c r="F143" s="76" t="str">
        <f>VLOOKUP(B143,'Školská zařízení'!A:J,6)</f>
        <v> 102002312</v>
      </c>
      <c r="G143" s="76">
        <f>VLOOKUP(B143,'Školská zařízení'!A:J,7)</f>
        <v>600042022</v>
      </c>
      <c r="H143" s="10" t="s">
        <v>591</v>
      </c>
      <c r="I143" s="62" t="str">
        <f>VLOOKUP(B143,'Školská zařízení'!A:J,8)</f>
        <v>Středočeský</v>
      </c>
      <c r="J143" s="62" t="str">
        <f>VLOOKUP(B143,'Školská zařízení'!A:J,9)</f>
        <v>Benešov</v>
      </c>
      <c r="K143" s="62" t="str">
        <f>VLOOKUP(B143,'Školská zařízení'!A:J,10)</f>
        <v>Chocerady</v>
      </c>
      <c r="L143" s="10" t="s">
        <v>592</v>
      </c>
      <c r="M143" s="93">
        <v>400000</v>
      </c>
      <c r="N143" s="94">
        <f t="shared" ref="N143:N199" si="4">M143*0.7</f>
        <v>280000</v>
      </c>
      <c r="O143" s="75">
        <v>2021</v>
      </c>
      <c r="P143" s="44">
        <v>2025</v>
      </c>
      <c r="Q143" s="44"/>
      <c r="R143" s="44"/>
      <c r="S143" s="44"/>
      <c r="T143" s="44"/>
      <c r="U143" s="188" t="s">
        <v>272</v>
      </c>
      <c r="V143" s="44"/>
      <c r="W143" s="44"/>
      <c r="X143" s="44"/>
      <c r="Y143" s="44"/>
      <c r="Z143" s="95"/>
      <c r="AA143" s="15"/>
      <c r="AB143" s="101"/>
    </row>
    <row r="144" spans="1:28" ht="16" x14ac:dyDescent="0.2">
      <c r="A144" s="96">
        <v>140</v>
      </c>
      <c r="B144" s="99" t="s">
        <v>208</v>
      </c>
      <c r="C144" s="62" t="str">
        <f>VLOOKUP(B144,'Školská zařízení'!A:J,2)</f>
        <v>Základní škola a Mateřská škola Chocerady 267, příspěvková organizace</v>
      </c>
      <c r="D144" s="62" t="str">
        <f>VLOOKUP(B144,'Školská zařízení'!A:J,4)</f>
        <v>Obec Chocerady</v>
      </c>
      <c r="E144" s="76">
        <f>VLOOKUP(B144,'Školská zařízení'!A:J,5)</f>
        <v>75002922</v>
      </c>
      <c r="F144" s="76" t="str">
        <f>VLOOKUP(B144,'Školská zařízení'!A:J,6)</f>
        <v> 102002312</v>
      </c>
      <c r="G144" s="76">
        <f>VLOOKUP(B144,'Školská zařízení'!A:J,7)</f>
        <v>600042022</v>
      </c>
      <c r="H144" s="10" t="s">
        <v>319</v>
      </c>
      <c r="I144" s="62" t="str">
        <f>VLOOKUP(B144,'Školská zařízení'!A:J,8)</f>
        <v>Středočeský</v>
      </c>
      <c r="J144" s="62" t="str">
        <f>VLOOKUP(B144,'Školská zařízení'!A:J,9)</f>
        <v>Benešov</v>
      </c>
      <c r="K144" s="62" t="str">
        <f>VLOOKUP(B144,'Školská zařízení'!A:J,10)</f>
        <v>Chocerady</v>
      </c>
      <c r="L144" s="10" t="s">
        <v>320</v>
      </c>
      <c r="M144" s="93">
        <v>500000</v>
      </c>
      <c r="N144" s="94">
        <f t="shared" si="4"/>
        <v>350000</v>
      </c>
      <c r="O144" s="75">
        <v>2021</v>
      </c>
      <c r="P144" s="44">
        <v>2025</v>
      </c>
      <c r="Q144" s="44"/>
      <c r="R144" s="44"/>
      <c r="S144" s="44"/>
      <c r="T144" s="44"/>
      <c r="U144" s="44"/>
      <c r="V144" s="44"/>
      <c r="W144" s="44"/>
      <c r="X144" s="44"/>
      <c r="Y144" s="44"/>
      <c r="Z144" s="95"/>
      <c r="AA144" s="15"/>
      <c r="AB144" s="101"/>
    </row>
    <row r="145" spans="1:28" ht="16" x14ac:dyDescent="0.2">
      <c r="A145" s="96">
        <v>141</v>
      </c>
      <c r="B145" s="99" t="s">
        <v>208</v>
      </c>
      <c r="C145" s="62" t="str">
        <f>VLOOKUP(B145,'Školská zařízení'!A:J,2)</f>
        <v>Základní škola a Mateřská škola Chocerady 267, příspěvková organizace</v>
      </c>
      <c r="D145" s="62" t="str">
        <f>VLOOKUP(B145,'Školská zařízení'!A:J,4)</f>
        <v>Obec Chocerady</v>
      </c>
      <c r="E145" s="76">
        <f>VLOOKUP(B145,'Školská zařízení'!A:J,5)</f>
        <v>75002922</v>
      </c>
      <c r="F145" s="76" t="str">
        <f>VLOOKUP(B145,'Školská zařízení'!A:J,6)</f>
        <v> 102002312</v>
      </c>
      <c r="G145" s="76">
        <f>VLOOKUP(B145,'Školská zařízení'!A:J,7)</f>
        <v>600042022</v>
      </c>
      <c r="H145" s="10" t="s">
        <v>593</v>
      </c>
      <c r="I145" s="62" t="str">
        <f>VLOOKUP(B145,'Školská zařízení'!A:J,8)</f>
        <v>Středočeský</v>
      </c>
      <c r="J145" s="62" t="str">
        <f>VLOOKUP(B145,'Školská zařízení'!A:J,9)</f>
        <v>Benešov</v>
      </c>
      <c r="K145" s="62" t="str">
        <f>VLOOKUP(B145,'Školská zařízení'!A:J,10)</f>
        <v>Chocerady</v>
      </c>
      <c r="L145" s="10" t="s">
        <v>594</v>
      </c>
      <c r="M145" s="93">
        <v>1000000</v>
      </c>
      <c r="N145" s="94">
        <f t="shared" si="4"/>
        <v>700000</v>
      </c>
      <c r="O145" s="75">
        <v>2021</v>
      </c>
      <c r="P145" s="44">
        <v>2025</v>
      </c>
      <c r="Q145" s="188" t="s">
        <v>272</v>
      </c>
      <c r="R145" s="188" t="s">
        <v>272</v>
      </c>
      <c r="S145" s="188" t="s">
        <v>272</v>
      </c>
      <c r="T145" s="188" t="s">
        <v>272</v>
      </c>
      <c r="U145" s="44"/>
      <c r="V145" s="44"/>
      <c r="W145" s="44"/>
      <c r="X145" s="44"/>
      <c r="Y145" s="44"/>
      <c r="Z145" s="95"/>
      <c r="AA145" s="15"/>
      <c r="AB145" s="101"/>
    </row>
    <row r="146" spans="1:28" s="53" customFormat="1" ht="16" x14ac:dyDescent="0.2">
      <c r="A146" s="96">
        <v>142</v>
      </c>
      <c r="B146" s="237" t="s">
        <v>208</v>
      </c>
      <c r="C146" s="187" t="str">
        <f>VLOOKUP(B146,'Školská zařízení'!A:J,2)</f>
        <v>Základní škola a Mateřská škola Chocerady 267, příspěvková organizace</v>
      </c>
      <c r="D146" s="187" t="str">
        <f>VLOOKUP(B146,'Školská zařízení'!A:J,4)</f>
        <v>Obec Chocerady</v>
      </c>
      <c r="E146" s="213">
        <f>VLOOKUP(B146,'Školská zařízení'!A:J,5)</f>
        <v>75002922</v>
      </c>
      <c r="F146" s="213" t="str">
        <f>VLOOKUP(B146,'Školská zařízení'!A:J,6)</f>
        <v> 102002312</v>
      </c>
      <c r="G146" s="213">
        <f>VLOOKUP(B146,'Školská zařízení'!A:J,7)</f>
        <v>600042022</v>
      </c>
      <c r="H146" s="205" t="s">
        <v>593</v>
      </c>
      <c r="I146" s="187" t="str">
        <f>VLOOKUP(B146,'Školská zařízení'!A:J,8)</f>
        <v>Středočeský</v>
      </c>
      <c r="J146" s="187" t="str">
        <f>VLOOKUP(B146,'Školská zařízení'!A:J,9)</f>
        <v>Benešov</v>
      </c>
      <c r="K146" s="187" t="str">
        <f>VLOOKUP(B146,'Školská zařízení'!A:J,10)</f>
        <v>Chocerady</v>
      </c>
      <c r="L146" s="205" t="s">
        <v>1128</v>
      </c>
      <c r="M146" s="214">
        <v>2500000</v>
      </c>
      <c r="N146" s="215">
        <f t="shared" si="4"/>
        <v>1750000</v>
      </c>
      <c r="O146" s="238">
        <v>2024</v>
      </c>
      <c r="P146" s="188">
        <v>2027</v>
      </c>
      <c r="Q146" s="188" t="s">
        <v>873</v>
      </c>
      <c r="R146" s="188" t="s">
        <v>873</v>
      </c>
      <c r="S146" s="188" t="s">
        <v>873</v>
      </c>
      <c r="T146" s="188" t="s">
        <v>873</v>
      </c>
      <c r="U146" s="188"/>
      <c r="V146" s="188"/>
      <c r="W146" s="188"/>
      <c r="X146" s="188" t="s">
        <v>873</v>
      </c>
      <c r="Y146" s="188"/>
      <c r="Z146" s="239"/>
      <c r="AA146" s="163"/>
      <c r="AB146" s="241"/>
    </row>
    <row r="147" spans="1:28" s="53" customFormat="1" ht="32" x14ac:dyDescent="0.2">
      <c r="A147" s="96">
        <v>143</v>
      </c>
      <c r="B147" s="237" t="s">
        <v>208</v>
      </c>
      <c r="C147" s="187" t="str">
        <f>VLOOKUP(B147,'Školská zařízení'!A:J,2)</f>
        <v>Základní škola a Mateřská škola Chocerady 267, příspěvková organizace</v>
      </c>
      <c r="D147" s="187" t="str">
        <f>VLOOKUP(B147,'Školská zařízení'!A:J,4)</f>
        <v>Obec Chocerady</v>
      </c>
      <c r="E147" s="213">
        <f>VLOOKUP(B147,'Školská zařízení'!A:J,5)</f>
        <v>75002922</v>
      </c>
      <c r="F147" s="213" t="str">
        <f>VLOOKUP(B147,'Školská zařízení'!A:J,6)</f>
        <v> 102002312</v>
      </c>
      <c r="G147" s="213">
        <f>VLOOKUP(B147,'Školská zařízení'!A:J,7)</f>
        <v>600042022</v>
      </c>
      <c r="H147" s="205" t="s">
        <v>593</v>
      </c>
      <c r="I147" s="187" t="str">
        <f>VLOOKUP(B147,'Školská zařízení'!A:J,8)</f>
        <v>Středočeský</v>
      </c>
      <c r="J147" s="187" t="str">
        <f>VLOOKUP(B147,'Školská zařízení'!A:J,9)</f>
        <v>Benešov</v>
      </c>
      <c r="K147" s="187" t="str">
        <f>VLOOKUP(B147,'Školská zařízení'!A:J,10)</f>
        <v>Chocerady</v>
      </c>
      <c r="L147" s="205" t="s">
        <v>1129</v>
      </c>
      <c r="M147" s="214">
        <v>25000000</v>
      </c>
      <c r="N147" s="215">
        <f t="shared" si="4"/>
        <v>17500000</v>
      </c>
      <c r="O147" s="238">
        <v>2024</v>
      </c>
      <c r="P147" s="188">
        <v>2027</v>
      </c>
      <c r="Q147" s="188" t="s">
        <v>873</v>
      </c>
      <c r="R147" s="188" t="s">
        <v>873</v>
      </c>
      <c r="S147" s="188" t="s">
        <v>873</v>
      </c>
      <c r="T147" s="188" t="s">
        <v>873</v>
      </c>
      <c r="U147" s="188"/>
      <c r="V147" s="188"/>
      <c r="W147" s="188"/>
      <c r="X147" s="188" t="s">
        <v>873</v>
      </c>
      <c r="Y147" s="188"/>
      <c r="Z147" s="239"/>
      <c r="AA147" s="163"/>
      <c r="AB147" s="241"/>
    </row>
    <row r="148" spans="1:28" ht="32" x14ac:dyDescent="0.2">
      <c r="A148" s="96">
        <v>144</v>
      </c>
      <c r="B148" s="99" t="s">
        <v>210</v>
      </c>
      <c r="C148" s="62" t="str">
        <f>VLOOKUP(B148,'Školská zařízení'!A:J,2)</f>
        <v>Základní škola a Mateřská škola, Chotýšany, okres Benešov</v>
      </c>
      <c r="D148" s="62" t="str">
        <f>VLOOKUP(B148,'Školská zařízení'!A:J,4)</f>
        <v>Obec Chotýšany</v>
      </c>
      <c r="E148" s="76">
        <f>VLOOKUP(B148,'Školská zařízení'!A:J,5)</f>
        <v>71006559</v>
      </c>
      <c r="F148" s="76">
        <f>VLOOKUP(B148,'Školská zařízení'!A:J,6)</f>
        <v>102662321</v>
      </c>
      <c r="G148" s="76">
        <f>VLOOKUP(B148,'Školská zařízení'!A:J,7)</f>
        <v>600042235</v>
      </c>
      <c r="H148" s="10" t="s">
        <v>836</v>
      </c>
      <c r="I148" s="62" t="str">
        <f>VLOOKUP(B148,'Školská zařízení'!A:J,8)</f>
        <v>Středočeský</v>
      </c>
      <c r="J148" s="62" t="str">
        <f>VLOOKUP(B148,'Školská zařízení'!A:J,9)</f>
        <v>Benešov</v>
      </c>
      <c r="K148" s="62" t="str">
        <f>VLOOKUP(B148,'Školská zařízení'!A:J,10)</f>
        <v>Chotýšany</v>
      </c>
      <c r="L148" s="10" t="s">
        <v>837</v>
      </c>
      <c r="M148" s="93">
        <v>1500000</v>
      </c>
      <c r="N148" s="94">
        <f t="shared" si="4"/>
        <v>1050000</v>
      </c>
      <c r="O148" s="75">
        <v>2022</v>
      </c>
      <c r="P148" s="44">
        <v>2025</v>
      </c>
      <c r="Q148" s="44"/>
      <c r="R148" s="44"/>
      <c r="S148" s="44"/>
      <c r="T148" s="44"/>
      <c r="U148" s="44"/>
      <c r="V148" s="44"/>
      <c r="W148" s="44"/>
      <c r="X148" s="44"/>
      <c r="Y148" s="44"/>
      <c r="Z148" s="95"/>
      <c r="AA148" s="15"/>
      <c r="AB148" s="100" t="s">
        <v>272</v>
      </c>
    </row>
    <row r="149" spans="1:28" ht="16" x14ac:dyDescent="0.2">
      <c r="A149" s="96">
        <v>145</v>
      </c>
      <c r="B149" s="99" t="s">
        <v>209</v>
      </c>
      <c r="C149" s="62" t="str">
        <f>VLOOKUP(B149,'Školská zařízení'!A:J,2)</f>
        <v>Základní škola a Mateřská škola, Chotýšany, okres Benešov</v>
      </c>
      <c r="D149" s="62" t="str">
        <f>VLOOKUP(B149,'Školská zařízení'!A:J,4)</f>
        <v>Obec Chotýšany</v>
      </c>
      <c r="E149" s="76">
        <f>VLOOKUP(B149,'Školská zařízení'!A:J,5)</f>
        <v>71006559</v>
      </c>
      <c r="F149" s="76">
        <f>VLOOKUP(B149,'Školská zařízení'!A:J,6)</f>
        <v>102002037</v>
      </c>
      <c r="G149" s="76">
        <f>VLOOKUP(B149,'Školská zařízení'!A:J,7)</f>
        <v>600042235</v>
      </c>
      <c r="H149" s="10" t="s">
        <v>436</v>
      </c>
      <c r="I149" s="62" t="str">
        <f>VLOOKUP(B149,'Školská zařízení'!A:J,8)</f>
        <v>Středočeský</v>
      </c>
      <c r="J149" s="62" t="str">
        <f>VLOOKUP(B149,'Školská zařízení'!A:J,9)</f>
        <v>Benešov</v>
      </c>
      <c r="K149" s="62" t="str">
        <f>VLOOKUP(B149,'Školská zařízení'!A:J,10)</f>
        <v>Chotýšany</v>
      </c>
      <c r="L149" s="10"/>
      <c r="M149" s="93">
        <v>500000</v>
      </c>
      <c r="N149" s="94">
        <f t="shared" si="4"/>
        <v>350000</v>
      </c>
      <c r="O149" s="75">
        <v>2021</v>
      </c>
      <c r="P149" s="44">
        <v>2023</v>
      </c>
      <c r="Q149" s="75" t="s">
        <v>272</v>
      </c>
      <c r="R149" s="75" t="s">
        <v>272</v>
      </c>
      <c r="S149" s="75" t="s">
        <v>272</v>
      </c>
      <c r="T149" s="75" t="s">
        <v>272</v>
      </c>
      <c r="U149" s="44"/>
      <c r="V149" s="44"/>
      <c r="W149" s="44"/>
      <c r="X149" s="44"/>
      <c r="Y149" s="44" t="s">
        <v>272</v>
      </c>
      <c r="Z149" s="95"/>
      <c r="AA149" s="15"/>
      <c r="AB149" s="100" t="s">
        <v>272</v>
      </c>
    </row>
    <row r="150" spans="1:28" ht="32" x14ac:dyDescent="0.2">
      <c r="A150" s="96">
        <v>146</v>
      </c>
      <c r="B150" s="99" t="s">
        <v>209</v>
      </c>
      <c r="C150" s="62" t="str">
        <f>VLOOKUP(B150,'Školská zařízení'!A:J,2)</f>
        <v>Základní škola a Mateřská škola, Chotýšany, okres Benešov</v>
      </c>
      <c r="D150" s="62" t="str">
        <f>VLOOKUP(B150,'Školská zařízení'!A:J,4)</f>
        <v>Obec Chotýšany</v>
      </c>
      <c r="E150" s="76">
        <f>VLOOKUP(B150,'Školská zařízení'!A:J,5)</f>
        <v>71006559</v>
      </c>
      <c r="F150" s="76">
        <f>VLOOKUP(B150,'Školská zařízení'!A:J,6)</f>
        <v>102002037</v>
      </c>
      <c r="G150" s="76">
        <f>VLOOKUP(B150,'Školská zařízení'!A:J,7)</f>
        <v>600042235</v>
      </c>
      <c r="H150" s="10" t="s">
        <v>595</v>
      </c>
      <c r="I150" s="62" t="str">
        <f>VLOOKUP(B150,'Školská zařízení'!A:J,8)</f>
        <v>Středočeský</v>
      </c>
      <c r="J150" s="62" t="str">
        <f>VLOOKUP(B150,'Školská zařízení'!A:J,9)</f>
        <v>Benešov</v>
      </c>
      <c r="K150" s="62" t="str">
        <f>VLOOKUP(B150,'Školská zařízení'!A:J,10)</f>
        <v>Chotýšany</v>
      </c>
      <c r="L150" s="10" t="s">
        <v>596</v>
      </c>
      <c r="M150" s="93">
        <v>300000</v>
      </c>
      <c r="N150" s="94">
        <f t="shared" si="4"/>
        <v>210000</v>
      </c>
      <c r="O150" s="75">
        <v>2021</v>
      </c>
      <c r="P150" s="44">
        <v>2023</v>
      </c>
      <c r="Q150" s="44"/>
      <c r="R150" s="44" t="s">
        <v>272</v>
      </c>
      <c r="S150" s="44"/>
      <c r="T150" s="44"/>
      <c r="U150" s="44"/>
      <c r="V150" s="44"/>
      <c r="W150" s="44"/>
      <c r="X150" s="44"/>
      <c r="Y150" s="44"/>
      <c r="Z150" s="95"/>
      <c r="AA150" s="15"/>
      <c r="AB150" s="100" t="s">
        <v>272</v>
      </c>
    </row>
    <row r="151" spans="1:28" ht="16" x14ac:dyDescent="0.2">
      <c r="A151" s="96">
        <v>147</v>
      </c>
      <c r="B151" s="99" t="s">
        <v>209</v>
      </c>
      <c r="C151" s="62" t="str">
        <f>VLOOKUP(B151,'Školská zařízení'!A:J,2)</f>
        <v>Základní škola a Mateřská škola, Chotýšany, okres Benešov</v>
      </c>
      <c r="D151" s="62" t="str">
        <f>VLOOKUP(B151,'Školská zařízení'!A:J,4)</f>
        <v>Obec Chotýšany</v>
      </c>
      <c r="E151" s="76">
        <f>VLOOKUP(B151,'Školská zařízení'!A:J,5)</f>
        <v>71006559</v>
      </c>
      <c r="F151" s="76">
        <f>VLOOKUP(B151,'Školská zařízení'!A:J,6)</f>
        <v>102002037</v>
      </c>
      <c r="G151" s="76">
        <f>VLOOKUP(B151,'Školská zařízení'!A:J,7)</f>
        <v>600042235</v>
      </c>
      <c r="H151" s="10" t="s">
        <v>597</v>
      </c>
      <c r="I151" s="62" t="str">
        <f>VLOOKUP(B151,'Školská zařízení'!A:J,8)</f>
        <v>Středočeský</v>
      </c>
      <c r="J151" s="62" t="str">
        <f>VLOOKUP(B151,'Školská zařízení'!A:J,9)</f>
        <v>Benešov</v>
      </c>
      <c r="K151" s="62" t="str">
        <f>VLOOKUP(B151,'Školská zařízení'!A:J,10)</f>
        <v>Chotýšany</v>
      </c>
      <c r="L151" s="10" t="s">
        <v>598</v>
      </c>
      <c r="M151" s="93">
        <v>2000000</v>
      </c>
      <c r="N151" s="94">
        <f t="shared" si="4"/>
        <v>1400000</v>
      </c>
      <c r="O151" s="75">
        <v>2021</v>
      </c>
      <c r="P151" s="44">
        <v>2024</v>
      </c>
      <c r="Q151" s="44"/>
      <c r="R151" s="44"/>
      <c r="S151" s="44"/>
      <c r="T151" s="44"/>
      <c r="U151" s="44"/>
      <c r="V151" s="44"/>
      <c r="W151" s="44" t="s">
        <v>873</v>
      </c>
      <c r="X151" s="44"/>
      <c r="Y151" s="44"/>
      <c r="Z151" s="95"/>
      <c r="AA151" s="15"/>
      <c r="AB151" s="100" t="s">
        <v>272</v>
      </c>
    </row>
    <row r="152" spans="1:28" ht="32" x14ac:dyDescent="0.2">
      <c r="A152" s="96">
        <v>148</v>
      </c>
      <c r="B152" s="99" t="s">
        <v>209</v>
      </c>
      <c r="C152" s="62" t="str">
        <f>VLOOKUP(B152,'Školská zařízení'!A:J,2)</f>
        <v>Základní škola a Mateřská škola, Chotýšany, okres Benešov</v>
      </c>
      <c r="D152" s="62" t="str">
        <f>VLOOKUP(B152,'Školská zařízení'!A:J,4)</f>
        <v>Obec Chotýšany</v>
      </c>
      <c r="E152" s="76">
        <f>VLOOKUP(B152,'Školská zařízení'!A:J,5)</f>
        <v>71006559</v>
      </c>
      <c r="F152" s="76">
        <f>VLOOKUP(B152,'Školská zařízení'!A:J,6)</f>
        <v>102002037</v>
      </c>
      <c r="G152" s="76">
        <f>VLOOKUP(B152,'Školská zařízení'!A:J,7)</f>
        <v>600042235</v>
      </c>
      <c r="H152" s="10" t="s">
        <v>599</v>
      </c>
      <c r="I152" s="62" t="str">
        <f>VLOOKUP(B152,'Školská zařízení'!A:J,8)</f>
        <v>Středočeský</v>
      </c>
      <c r="J152" s="62" t="str">
        <f>VLOOKUP(B152,'Školská zařízení'!A:J,9)</f>
        <v>Benešov</v>
      </c>
      <c r="K152" s="62" t="str">
        <f>VLOOKUP(B152,'Školská zařízení'!A:J,10)</f>
        <v>Chotýšany</v>
      </c>
      <c r="L152" s="10" t="s">
        <v>600</v>
      </c>
      <c r="M152" s="93">
        <v>5000000</v>
      </c>
      <c r="N152" s="94">
        <f t="shared" si="4"/>
        <v>3500000</v>
      </c>
      <c r="O152" s="75">
        <v>2021</v>
      </c>
      <c r="P152" s="44">
        <v>2025</v>
      </c>
      <c r="Q152" s="44" t="s">
        <v>873</v>
      </c>
      <c r="R152" s="44" t="s">
        <v>873</v>
      </c>
      <c r="S152" s="44" t="s">
        <v>873</v>
      </c>
      <c r="T152" s="44" t="s">
        <v>873</v>
      </c>
      <c r="U152" s="44"/>
      <c r="V152" s="44"/>
      <c r="W152" s="44"/>
      <c r="X152" s="44"/>
      <c r="Y152" s="44"/>
      <c r="Z152" s="95" t="s">
        <v>1076</v>
      </c>
      <c r="AA152" s="15" t="s">
        <v>819</v>
      </c>
      <c r="AB152" s="100" t="s">
        <v>272</v>
      </c>
    </row>
    <row r="153" spans="1:28" ht="16" x14ac:dyDescent="0.2">
      <c r="A153" s="96">
        <v>149</v>
      </c>
      <c r="B153" s="99" t="s">
        <v>209</v>
      </c>
      <c r="C153" s="62" t="str">
        <f>VLOOKUP(B153,'Školská zařízení'!A:J,2)</f>
        <v>Základní škola a Mateřská škola, Chotýšany, okres Benešov</v>
      </c>
      <c r="D153" s="62" t="str">
        <f>VLOOKUP(B153,'Školská zařízení'!A:J,4)</f>
        <v>Obec Chotýšany</v>
      </c>
      <c r="E153" s="76">
        <f>VLOOKUP(B153,'Školská zařízení'!A:J,5)</f>
        <v>71006559</v>
      </c>
      <c r="F153" s="76">
        <f>VLOOKUP(B153,'Školská zařízení'!A:J,6)</f>
        <v>102002037</v>
      </c>
      <c r="G153" s="76">
        <f>VLOOKUP(B153,'Školská zařízení'!A:J,7)</f>
        <v>600042235</v>
      </c>
      <c r="H153" s="10" t="s">
        <v>601</v>
      </c>
      <c r="I153" s="62" t="str">
        <f>VLOOKUP(B153,'Školská zařízení'!A:J,8)</f>
        <v>Středočeský</v>
      </c>
      <c r="J153" s="62" t="str">
        <f>VLOOKUP(B153,'Školská zařízení'!A:J,9)</f>
        <v>Benešov</v>
      </c>
      <c r="K153" s="62" t="str">
        <f>VLOOKUP(B153,'Školská zařízení'!A:J,10)</f>
        <v>Chotýšany</v>
      </c>
      <c r="L153" s="10" t="s">
        <v>602</v>
      </c>
      <c r="M153" s="93">
        <v>300000</v>
      </c>
      <c r="N153" s="94">
        <f t="shared" si="4"/>
        <v>210000</v>
      </c>
      <c r="O153" s="75">
        <v>2021</v>
      </c>
      <c r="P153" s="44">
        <v>2025</v>
      </c>
      <c r="Q153" s="44"/>
      <c r="R153" s="44"/>
      <c r="S153" s="44"/>
      <c r="T153" s="44" t="s">
        <v>272</v>
      </c>
      <c r="U153" s="44"/>
      <c r="V153" s="44"/>
      <c r="W153" s="44"/>
      <c r="X153" s="44"/>
      <c r="Y153" s="44"/>
      <c r="Z153" s="95"/>
      <c r="AA153" s="15"/>
      <c r="AB153" s="100" t="s">
        <v>272</v>
      </c>
    </row>
    <row r="154" spans="1:28" ht="32" x14ac:dyDescent="0.2">
      <c r="A154" s="96">
        <v>150</v>
      </c>
      <c r="B154" s="99" t="s">
        <v>209</v>
      </c>
      <c r="C154" s="62" t="str">
        <f>VLOOKUP(B154,'Školská zařízení'!A:J,2)</f>
        <v>Základní škola a Mateřská škola, Chotýšany, okres Benešov</v>
      </c>
      <c r="D154" s="62" t="str">
        <f>VLOOKUP(B154,'Školská zařízení'!A:J,4)</f>
        <v>Obec Chotýšany</v>
      </c>
      <c r="E154" s="76">
        <f>VLOOKUP(B154,'Školská zařízení'!A:J,5)</f>
        <v>71006559</v>
      </c>
      <c r="F154" s="76">
        <f>VLOOKUP(B154,'Školská zařízení'!A:J,6)</f>
        <v>102002037</v>
      </c>
      <c r="G154" s="76">
        <f>VLOOKUP(B154,'Školská zařízení'!A:J,7)</f>
        <v>600042235</v>
      </c>
      <c r="H154" s="10" t="s">
        <v>603</v>
      </c>
      <c r="I154" s="62" t="str">
        <f>VLOOKUP(B154,'Školská zařízení'!A:J,8)</f>
        <v>Středočeský</v>
      </c>
      <c r="J154" s="62" t="str">
        <f>VLOOKUP(B154,'Školská zařízení'!A:J,9)</f>
        <v>Benešov</v>
      </c>
      <c r="K154" s="62" t="str">
        <f>VLOOKUP(B154,'Školská zařízení'!A:J,10)</f>
        <v>Chotýšany</v>
      </c>
      <c r="L154" s="10" t="s">
        <v>604</v>
      </c>
      <c r="M154" s="93">
        <v>500000</v>
      </c>
      <c r="N154" s="94">
        <f t="shared" si="4"/>
        <v>350000</v>
      </c>
      <c r="O154" s="75">
        <v>2021</v>
      </c>
      <c r="P154" s="44">
        <v>2023</v>
      </c>
      <c r="Q154" s="44"/>
      <c r="R154" s="44"/>
      <c r="S154" s="44"/>
      <c r="T154" s="44"/>
      <c r="U154" s="44"/>
      <c r="V154" s="44"/>
      <c r="W154" s="44" t="s">
        <v>873</v>
      </c>
      <c r="X154" s="44"/>
      <c r="Y154" s="44"/>
      <c r="Z154" s="95"/>
      <c r="AA154" s="15"/>
      <c r="AB154" s="100" t="s">
        <v>272</v>
      </c>
    </row>
    <row r="155" spans="1:28" ht="32" x14ac:dyDescent="0.2">
      <c r="A155" s="96">
        <v>151</v>
      </c>
      <c r="B155" s="99" t="s">
        <v>209</v>
      </c>
      <c r="C155" s="62" t="str">
        <f>VLOOKUP(B155,'Školská zařízení'!A:J,2)</f>
        <v>Základní škola a Mateřská škola, Chotýšany, okres Benešov</v>
      </c>
      <c r="D155" s="62" t="str">
        <f>VLOOKUP(B155,'Školská zařízení'!A:J,4)</f>
        <v>Obec Chotýšany</v>
      </c>
      <c r="E155" s="76">
        <f>VLOOKUP(B155,'Školská zařízení'!A:J,5)</f>
        <v>71006559</v>
      </c>
      <c r="F155" s="76">
        <f>VLOOKUP(B155,'Školská zařízení'!A:J,6)</f>
        <v>102002037</v>
      </c>
      <c r="G155" s="76">
        <f>VLOOKUP(B155,'Školská zařízení'!A:J,7)</f>
        <v>600042235</v>
      </c>
      <c r="H155" s="10" t="s">
        <v>495</v>
      </c>
      <c r="I155" s="62" t="str">
        <f>VLOOKUP(B155,'Školská zařízení'!A:J,8)</f>
        <v>Středočeský</v>
      </c>
      <c r="J155" s="62" t="str">
        <f>VLOOKUP(B155,'Školská zařízení'!A:J,9)</f>
        <v>Benešov</v>
      </c>
      <c r="K155" s="62" t="str">
        <f>VLOOKUP(B155,'Školská zařízení'!A:J,10)</f>
        <v>Chotýšany</v>
      </c>
      <c r="L155" s="10" t="s">
        <v>912</v>
      </c>
      <c r="M155" s="93">
        <v>500000</v>
      </c>
      <c r="N155" s="94">
        <f t="shared" si="4"/>
        <v>350000</v>
      </c>
      <c r="O155" s="75">
        <v>2021</v>
      </c>
      <c r="P155" s="44">
        <v>2023</v>
      </c>
      <c r="Q155" s="75" t="s">
        <v>272</v>
      </c>
      <c r="R155" s="75" t="s">
        <v>272</v>
      </c>
      <c r="S155" s="75" t="s">
        <v>272</v>
      </c>
      <c r="T155" s="75" t="s">
        <v>272</v>
      </c>
      <c r="U155" s="44"/>
      <c r="V155" s="44"/>
      <c r="W155" s="44"/>
      <c r="X155" s="44"/>
      <c r="Y155" s="44"/>
      <c r="Z155" s="95"/>
      <c r="AA155" s="15"/>
      <c r="AB155" s="100" t="s">
        <v>272</v>
      </c>
    </row>
    <row r="156" spans="1:28" s="136" customFormat="1" ht="16" x14ac:dyDescent="0.2">
      <c r="A156" s="96">
        <v>152</v>
      </c>
      <c r="B156" s="151" t="s">
        <v>216</v>
      </c>
      <c r="C156" s="139" t="str">
        <f>VLOOKUP(B156,'Školská zařízení'!A:J,2)</f>
        <v>Základní škola Krhanice, okres Benešov</v>
      </c>
      <c r="D156" s="139" t="str">
        <f>VLOOKUP(B156,'Školská zařízení'!A:J,4)</f>
        <v>Obec Krhanice</v>
      </c>
      <c r="E156" s="152">
        <f>VLOOKUP(B156,'Školská zařízení'!A:J,5)</f>
        <v>75033453</v>
      </c>
      <c r="F156" s="152" t="str">
        <f>VLOOKUP(B156,'Školská zařízení'!A:J,6)</f>
        <v>   102002398</v>
      </c>
      <c r="G156" s="152">
        <f>VLOOKUP(B156,'Školská zařízení'!A:J,7)</f>
        <v>600042049</v>
      </c>
      <c r="H156" s="153" t="s">
        <v>478</v>
      </c>
      <c r="I156" s="139" t="str">
        <f>VLOOKUP(B156,'Školská zařízení'!A:J,8)</f>
        <v>Středočeský</v>
      </c>
      <c r="J156" s="139" t="str">
        <f>VLOOKUP(B156,'Školská zařízení'!A:J,9)</f>
        <v>Benešov</v>
      </c>
      <c r="K156" s="139" t="str">
        <f>VLOOKUP(B156,'Školská zařízení'!A:J,10)</f>
        <v>Krhanice</v>
      </c>
      <c r="L156" s="153" t="s">
        <v>479</v>
      </c>
      <c r="M156" s="154">
        <v>900000</v>
      </c>
      <c r="N156" s="155">
        <f t="shared" si="4"/>
        <v>630000</v>
      </c>
      <c r="O156" s="156">
        <v>2021</v>
      </c>
      <c r="P156" s="140">
        <v>2025</v>
      </c>
      <c r="Q156" s="140"/>
      <c r="R156" s="140"/>
      <c r="S156" s="140"/>
      <c r="T156" s="140"/>
      <c r="U156" s="140"/>
      <c r="V156" s="140"/>
      <c r="W156" s="140"/>
      <c r="X156" s="140"/>
      <c r="Y156" s="140"/>
      <c r="Z156" s="157"/>
      <c r="AA156" s="158"/>
      <c r="AB156" s="101" t="s">
        <v>1050</v>
      </c>
    </row>
    <row r="157" spans="1:28" ht="32" x14ac:dyDescent="0.2">
      <c r="A157" s="96">
        <v>153</v>
      </c>
      <c r="B157" s="99" t="s">
        <v>216</v>
      </c>
      <c r="C157" s="62" t="str">
        <f>VLOOKUP(B157,'Školská zařízení'!A:J,2)</f>
        <v>Základní škola Krhanice, okres Benešov</v>
      </c>
      <c r="D157" s="62" t="str">
        <f>VLOOKUP(B157,'Školská zařízení'!A:J,4)</f>
        <v>Obec Krhanice</v>
      </c>
      <c r="E157" s="76">
        <f>VLOOKUP(B157,'Školská zařízení'!A:J,5)</f>
        <v>75033453</v>
      </c>
      <c r="F157" s="76" t="str">
        <f>VLOOKUP(B157,'Školská zařízení'!A:J,6)</f>
        <v>   102002398</v>
      </c>
      <c r="G157" s="76">
        <f>VLOOKUP(B157,'Školská zařízení'!A:J,7)</f>
        <v>600042049</v>
      </c>
      <c r="H157" s="10" t="s">
        <v>449</v>
      </c>
      <c r="I157" s="62" t="str">
        <f>VLOOKUP(B157,'Školská zařízení'!A:J,8)</f>
        <v>Středočeský</v>
      </c>
      <c r="J157" s="62" t="str">
        <f>VLOOKUP(B157,'Školská zařízení'!A:J,9)</f>
        <v>Benešov</v>
      </c>
      <c r="K157" s="62" t="str">
        <f>VLOOKUP(B157,'Školská zařízení'!A:J,10)</f>
        <v>Krhanice</v>
      </c>
      <c r="L157" s="10"/>
      <c r="M157" s="93">
        <v>1350000</v>
      </c>
      <c r="N157" s="94">
        <f t="shared" si="4"/>
        <v>944999.99999999988</v>
      </c>
      <c r="O157" s="75">
        <v>2021</v>
      </c>
      <c r="P157" s="44">
        <v>2021</v>
      </c>
      <c r="Q157" s="75" t="s">
        <v>272</v>
      </c>
      <c r="R157" s="75"/>
      <c r="S157" s="75" t="s">
        <v>272</v>
      </c>
      <c r="T157" s="75"/>
      <c r="U157" s="44"/>
      <c r="V157" s="44"/>
      <c r="W157" s="44"/>
      <c r="X157" s="44"/>
      <c r="Y157" s="44"/>
      <c r="Z157" s="95"/>
      <c r="AA157" s="15"/>
      <c r="AB157" s="100"/>
    </row>
    <row r="158" spans="1:28" ht="16" x14ac:dyDescent="0.2">
      <c r="A158" s="96">
        <v>154</v>
      </c>
      <c r="B158" s="99" t="s">
        <v>216</v>
      </c>
      <c r="C158" s="62" t="str">
        <f>VLOOKUP(B158,'Školská zařízení'!A:J,2)</f>
        <v>Základní škola Krhanice, okres Benešov</v>
      </c>
      <c r="D158" s="62" t="str">
        <f>VLOOKUP(B158,'Školská zařízení'!A:J,4)</f>
        <v>Obec Krhanice</v>
      </c>
      <c r="E158" s="76">
        <f>VLOOKUP(B158,'Školská zařízení'!A:J,5)</f>
        <v>75033453</v>
      </c>
      <c r="F158" s="76" t="str">
        <f>VLOOKUP(B158,'Školská zařízení'!A:J,6)</f>
        <v>   102002398</v>
      </c>
      <c r="G158" s="76">
        <f>VLOOKUP(B158,'Školská zařízení'!A:J,7)</f>
        <v>600042049</v>
      </c>
      <c r="H158" s="10" t="s">
        <v>487</v>
      </c>
      <c r="I158" s="62" t="str">
        <f>VLOOKUP(B158,'Školská zařízení'!A:J,8)</f>
        <v>Středočeský</v>
      </c>
      <c r="J158" s="62" t="str">
        <f>VLOOKUP(B158,'Školská zařízení'!A:J,9)</f>
        <v>Benešov</v>
      </c>
      <c r="K158" s="62" t="str">
        <f>VLOOKUP(B158,'Školská zařízení'!A:J,10)</f>
        <v>Krhanice</v>
      </c>
      <c r="L158" s="10"/>
      <c r="M158" s="93">
        <v>7500000</v>
      </c>
      <c r="N158" s="94">
        <f t="shared" si="4"/>
        <v>5250000</v>
      </c>
      <c r="O158" s="75">
        <v>2021</v>
      </c>
      <c r="P158" s="44">
        <v>2023</v>
      </c>
      <c r="Q158" s="75" t="s">
        <v>272</v>
      </c>
      <c r="R158" s="75" t="s">
        <v>272</v>
      </c>
      <c r="S158" s="75" t="s">
        <v>272</v>
      </c>
      <c r="T158" s="75" t="s">
        <v>272</v>
      </c>
      <c r="U158" s="44"/>
      <c r="V158" s="44"/>
      <c r="W158" s="44"/>
      <c r="X158" s="44"/>
      <c r="Y158" s="44"/>
      <c r="Z158" s="95"/>
      <c r="AA158" s="15"/>
      <c r="AB158" s="100" t="s">
        <v>272</v>
      </c>
    </row>
    <row r="159" spans="1:28" ht="32" x14ac:dyDescent="0.2">
      <c r="A159" s="96">
        <v>155</v>
      </c>
      <c r="B159" s="99" t="s">
        <v>216</v>
      </c>
      <c r="C159" s="62" t="str">
        <f>VLOOKUP(B159,'Školská zařízení'!A:J,2)</f>
        <v>Základní škola Krhanice, okres Benešov</v>
      </c>
      <c r="D159" s="62" t="str">
        <f>VLOOKUP(B159,'Školská zařízení'!A:J,4)</f>
        <v>Obec Krhanice</v>
      </c>
      <c r="E159" s="76">
        <f>VLOOKUP(B159,'Školská zařízení'!A:J,5)</f>
        <v>75033453</v>
      </c>
      <c r="F159" s="76" t="str">
        <f>VLOOKUP(B159,'Školská zařízení'!A:J,6)</f>
        <v>   102002398</v>
      </c>
      <c r="G159" s="76">
        <f>VLOOKUP(B159,'Školská zařízení'!A:J,7)</f>
        <v>600042049</v>
      </c>
      <c r="H159" s="10" t="s">
        <v>491</v>
      </c>
      <c r="I159" s="62" t="str">
        <f>VLOOKUP(B159,'Školská zařízení'!A:J,8)</f>
        <v>Středočeský</v>
      </c>
      <c r="J159" s="62" t="str">
        <f>VLOOKUP(B159,'Školská zařízení'!A:J,9)</f>
        <v>Benešov</v>
      </c>
      <c r="K159" s="62" t="str">
        <f>VLOOKUP(B159,'Školská zařízení'!A:J,10)</f>
        <v>Krhanice</v>
      </c>
      <c r="L159" s="10"/>
      <c r="M159" s="93">
        <v>1300000</v>
      </c>
      <c r="N159" s="94">
        <f t="shared" si="4"/>
        <v>910000</v>
      </c>
      <c r="O159" s="75">
        <v>2021</v>
      </c>
      <c r="P159" s="44">
        <v>2021</v>
      </c>
      <c r="Q159" s="75" t="s">
        <v>272</v>
      </c>
      <c r="R159" s="75" t="s">
        <v>272</v>
      </c>
      <c r="S159" s="75" t="s">
        <v>272</v>
      </c>
      <c r="T159" s="75" t="s">
        <v>272</v>
      </c>
      <c r="U159" s="44"/>
      <c r="V159" s="44"/>
      <c r="W159" s="44"/>
      <c r="X159" s="44"/>
      <c r="Y159" s="44"/>
      <c r="Z159" s="95"/>
      <c r="AA159" s="15"/>
      <c r="AB159" s="100" t="s">
        <v>272</v>
      </c>
    </row>
    <row r="160" spans="1:28" ht="32" x14ac:dyDescent="0.2">
      <c r="A160" s="96">
        <v>156</v>
      </c>
      <c r="B160" s="99" t="s">
        <v>216</v>
      </c>
      <c r="C160" s="62" t="str">
        <f>VLOOKUP(B160,'Školská zařízení'!A:J,2)</f>
        <v>Základní škola Krhanice, okres Benešov</v>
      </c>
      <c r="D160" s="62" t="str">
        <f>VLOOKUP(B160,'Školská zařízení'!A:J,4)</f>
        <v>Obec Krhanice</v>
      </c>
      <c r="E160" s="76">
        <f>VLOOKUP(B160,'Školská zařízení'!A:J,5)</f>
        <v>75033453</v>
      </c>
      <c r="F160" s="76" t="str">
        <f>VLOOKUP(B160,'Školská zařízení'!A:J,6)</f>
        <v>   102002398</v>
      </c>
      <c r="G160" s="76">
        <f>VLOOKUP(B160,'Školská zařízení'!A:J,7)</f>
        <v>600042049</v>
      </c>
      <c r="H160" s="10" t="s">
        <v>507</v>
      </c>
      <c r="I160" s="62" t="str">
        <f>VLOOKUP(B160,'Školská zařízení'!A:J,8)</f>
        <v>Středočeský</v>
      </c>
      <c r="J160" s="62" t="str">
        <f>VLOOKUP(B160,'Školská zařízení'!A:J,9)</f>
        <v>Benešov</v>
      </c>
      <c r="K160" s="62" t="str">
        <f>VLOOKUP(B160,'Školská zařízení'!A:J,10)</f>
        <v>Krhanice</v>
      </c>
      <c r="L160" s="10" t="s">
        <v>507</v>
      </c>
      <c r="M160" s="93">
        <v>1300000</v>
      </c>
      <c r="N160" s="94">
        <f t="shared" si="4"/>
        <v>910000</v>
      </c>
      <c r="O160" s="75">
        <v>2021</v>
      </c>
      <c r="P160" s="44">
        <v>2022</v>
      </c>
      <c r="Q160" s="44"/>
      <c r="R160" s="44" t="s">
        <v>272</v>
      </c>
      <c r="S160" s="44"/>
      <c r="T160" s="44"/>
      <c r="U160" s="44"/>
      <c r="V160" s="44"/>
      <c r="W160" s="44"/>
      <c r="X160" s="44"/>
      <c r="Y160" s="44"/>
      <c r="Z160" s="95"/>
      <c r="AA160" s="15"/>
      <c r="AB160" s="101"/>
    </row>
    <row r="161" spans="1:28" ht="32" x14ac:dyDescent="0.2">
      <c r="A161" s="96">
        <v>157</v>
      </c>
      <c r="B161" s="99" t="s">
        <v>216</v>
      </c>
      <c r="C161" s="62" t="str">
        <f>VLOOKUP(B161,'Školská zařízení'!A:J,2)</f>
        <v>Základní škola Krhanice, okres Benešov</v>
      </c>
      <c r="D161" s="62" t="str">
        <f>VLOOKUP(B161,'Školská zařízení'!A:J,4)</f>
        <v>Obec Krhanice</v>
      </c>
      <c r="E161" s="76">
        <f>VLOOKUP(B161,'Školská zařízení'!A:J,5)</f>
        <v>75033453</v>
      </c>
      <c r="F161" s="76" t="str">
        <f>VLOOKUP(B161,'Školská zařízení'!A:J,6)</f>
        <v>   102002398</v>
      </c>
      <c r="G161" s="76">
        <f>VLOOKUP(B161,'Školská zařízení'!A:J,7)</f>
        <v>600042049</v>
      </c>
      <c r="H161" s="10" t="s">
        <v>508</v>
      </c>
      <c r="I161" s="62" t="str">
        <f>VLOOKUP(B161,'Školská zařízení'!A:J,8)</f>
        <v>Středočeský</v>
      </c>
      <c r="J161" s="62" t="str">
        <f>VLOOKUP(B161,'Školská zařízení'!A:J,9)</f>
        <v>Benešov</v>
      </c>
      <c r="K161" s="62" t="str">
        <f>VLOOKUP(B161,'Školská zařízení'!A:J,10)</f>
        <v>Krhanice</v>
      </c>
      <c r="L161" s="10" t="s">
        <v>508</v>
      </c>
      <c r="M161" s="93">
        <v>1800000</v>
      </c>
      <c r="N161" s="94">
        <f t="shared" si="4"/>
        <v>1260000</v>
      </c>
      <c r="O161" s="75">
        <v>2021</v>
      </c>
      <c r="P161" s="44">
        <v>2022</v>
      </c>
      <c r="Q161" s="44"/>
      <c r="R161" s="44"/>
      <c r="S161" s="44"/>
      <c r="T161" s="44" t="s">
        <v>272</v>
      </c>
      <c r="U161" s="44"/>
      <c r="V161" s="44"/>
      <c r="W161" s="44"/>
      <c r="X161" s="44"/>
      <c r="Y161" s="44"/>
      <c r="Z161" s="95"/>
      <c r="AA161" s="15"/>
      <c r="AB161" s="101"/>
    </row>
    <row r="162" spans="1:28" ht="16" x14ac:dyDescent="0.2">
      <c r="A162" s="96">
        <v>158</v>
      </c>
      <c r="B162" s="99" t="s">
        <v>216</v>
      </c>
      <c r="C162" s="62" t="str">
        <f>VLOOKUP(B162,'Školská zařízení'!A:J,2)</f>
        <v>Základní škola Krhanice, okres Benešov</v>
      </c>
      <c r="D162" s="62" t="str">
        <f>VLOOKUP(B162,'Školská zařízení'!A:J,4)</f>
        <v>Obec Krhanice</v>
      </c>
      <c r="E162" s="76">
        <f>VLOOKUP(B162,'Školská zařízení'!A:J,5)</f>
        <v>75033453</v>
      </c>
      <c r="F162" s="76" t="str">
        <f>VLOOKUP(B162,'Školská zařízení'!A:J,6)</f>
        <v>   102002398</v>
      </c>
      <c r="G162" s="76">
        <f>VLOOKUP(B162,'Školská zařízení'!A:J,7)</f>
        <v>600042049</v>
      </c>
      <c r="H162" s="10" t="s">
        <v>605</v>
      </c>
      <c r="I162" s="62" t="str">
        <f>VLOOKUP(B162,'Školská zařízení'!A:J,8)</f>
        <v>Středočeský</v>
      </c>
      <c r="J162" s="62" t="str">
        <f>VLOOKUP(B162,'Školská zařízení'!A:J,9)</f>
        <v>Benešov</v>
      </c>
      <c r="K162" s="62" t="str">
        <f>VLOOKUP(B162,'Školská zařízení'!A:J,10)</f>
        <v>Krhanice</v>
      </c>
      <c r="L162" s="10" t="s">
        <v>605</v>
      </c>
      <c r="M162" s="93">
        <v>30000000</v>
      </c>
      <c r="N162" s="94">
        <f t="shared" si="4"/>
        <v>21000000</v>
      </c>
      <c r="O162" s="75">
        <v>2021</v>
      </c>
      <c r="P162" s="44">
        <v>2025</v>
      </c>
      <c r="Q162" s="44"/>
      <c r="R162" s="44"/>
      <c r="S162" s="44"/>
      <c r="T162" s="44"/>
      <c r="U162" s="44"/>
      <c r="V162" s="44"/>
      <c r="W162" s="44"/>
      <c r="X162" s="44"/>
      <c r="Y162" s="44"/>
      <c r="Z162" s="95"/>
      <c r="AA162" s="15"/>
      <c r="AB162" s="101"/>
    </row>
    <row r="163" spans="1:28" ht="48" x14ac:dyDescent="0.2">
      <c r="A163" s="96">
        <v>159</v>
      </c>
      <c r="B163" s="99" t="s">
        <v>216</v>
      </c>
      <c r="C163" s="62" t="str">
        <f>VLOOKUP(B163,'Školská zařízení'!A:J,2)</f>
        <v>Základní škola Krhanice, okres Benešov</v>
      </c>
      <c r="D163" s="62" t="str">
        <f>VLOOKUP(B163,'Školská zařízení'!A:J,4)</f>
        <v>Obec Krhanice</v>
      </c>
      <c r="E163" s="76">
        <f>VLOOKUP(B163,'Školská zařízení'!A:J,5)</f>
        <v>75033453</v>
      </c>
      <c r="F163" s="76" t="str">
        <f>VLOOKUP(B163,'Školská zařízení'!A:J,6)</f>
        <v>   102002398</v>
      </c>
      <c r="G163" s="76">
        <f>VLOOKUP(B163,'Školská zařízení'!A:J,7)</f>
        <v>600042049</v>
      </c>
      <c r="H163" s="10" t="s">
        <v>448</v>
      </c>
      <c r="I163" s="62" t="str">
        <f>VLOOKUP(B163,'Školská zařízení'!A:J,8)</f>
        <v>Středočeský</v>
      </c>
      <c r="J163" s="62" t="str">
        <f>VLOOKUP(B163,'Školská zařízení'!A:J,9)</f>
        <v>Benešov</v>
      </c>
      <c r="K163" s="62" t="str">
        <f>VLOOKUP(B163,'Školská zařízení'!A:J,10)</f>
        <v>Krhanice</v>
      </c>
      <c r="L163" s="10"/>
      <c r="M163" s="93">
        <v>1300000</v>
      </c>
      <c r="N163" s="94">
        <f t="shared" si="4"/>
        <v>910000</v>
      </c>
      <c r="O163" s="75">
        <v>2022</v>
      </c>
      <c r="P163" s="44">
        <v>2023</v>
      </c>
      <c r="Q163" s="75"/>
      <c r="R163" s="75"/>
      <c r="S163" s="75" t="s">
        <v>272</v>
      </c>
      <c r="T163" s="75"/>
      <c r="U163" s="44"/>
      <c r="V163" s="44"/>
      <c r="W163" s="44"/>
      <c r="X163" s="44"/>
      <c r="Y163" s="44"/>
      <c r="Z163" s="95"/>
      <c r="AA163" s="15"/>
      <c r="AB163" s="100"/>
    </row>
    <row r="164" spans="1:28" ht="64" x14ac:dyDescent="0.2">
      <c r="A164" s="96">
        <v>160</v>
      </c>
      <c r="B164" s="99" t="s">
        <v>217</v>
      </c>
      <c r="C164" s="62" t="str">
        <f>VLOOKUP(B164,'Školská zařízení'!A:J,2)</f>
        <v xml:space="preserve">Základní škola Josefa Suka a mateřská škola Křečovice </v>
      </c>
      <c r="D164" s="62" t="str">
        <f>VLOOKUP(B164,'Školská zařízení'!A:J,4)</f>
        <v>Obec Křečovice</v>
      </c>
      <c r="E164" s="76">
        <f>VLOOKUP(B164,'Školská zařízení'!A:J,5)</f>
        <v>75034794</v>
      </c>
      <c r="F164" s="76">
        <f>VLOOKUP(B164,'Školská zařízení'!A:J,6)</f>
        <v>102662339</v>
      </c>
      <c r="G164" s="76">
        <f>VLOOKUP(B164,'Školská zařízení'!A:J,7)</f>
        <v>600041891</v>
      </c>
      <c r="H164" s="10" t="s">
        <v>606</v>
      </c>
      <c r="I164" s="62" t="str">
        <f>VLOOKUP(B164,'Školská zařízení'!A:J,8)</f>
        <v>Středočeský</v>
      </c>
      <c r="J164" s="62" t="str">
        <f>VLOOKUP(B164,'Školská zařízení'!A:J,9)</f>
        <v>Benešov</v>
      </c>
      <c r="K164" s="62" t="str">
        <f>VLOOKUP(B164,'Školská zařízení'!A:J,10)</f>
        <v>Křečovice</v>
      </c>
      <c r="L164" s="10" t="s">
        <v>607</v>
      </c>
      <c r="M164" s="93">
        <v>1000000</v>
      </c>
      <c r="N164" s="94">
        <f t="shared" si="4"/>
        <v>700000</v>
      </c>
      <c r="O164" s="75">
        <v>2022</v>
      </c>
      <c r="P164" s="44">
        <v>2025</v>
      </c>
      <c r="Q164" s="44"/>
      <c r="R164" s="44"/>
      <c r="S164" s="44"/>
      <c r="T164" s="44"/>
      <c r="U164" s="44"/>
      <c r="V164" s="44"/>
      <c r="W164" s="44"/>
      <c r="X164" s="44"/>
      <c r="Y164" s="44"/>
      <c r="Z164" s="95"/>
      <c r="AA164" s="15"/>
      <c r="AB164" s="101"/>
    </row>
    <row r="165" spans="1:28" ht="16" x14ac:dyDescent="0.2">
      <c r="A165" s="96">
        <v>161</v>
      </c>
      <c r="B165" s="99" t="s">
        <v>218</v>
      </c>
      <c r="C165" s="62" t="str">
        <f>VLOOKUP(B165,'Školská zařízení'!A:J,2)</f>
        <v xml:space="preserve">Základní škola Josefa Suka a mateřská škola Křečovice </v>
      </c>
      <c r="D165" s="62" t="str">
        <f>VLOOKUP(B165,'Školská zařízení'!A:J,4)</f>
        <v>Obec Křečovice</v>
      </c>
      <c r="E165" s="76">
        <f>VLOOKUP(B165,'Školská zařízení'!A:J,5)</f>
        <v>75034794</v>
      </c>
      <c r="F165" s="76" t="str">
        <f>VLOOKUP(B165,'Školská zařízení'!A:J,6)</f>
        <v> 102002045</v>
      </c>
      <c r="G165" s="76">
        <f>VLOOKUP(B165,'Školská zařízení'!A:J,7)</f>
        <v>600041891</v>
      </c>
      <c r="H165" s="10" t="s">
        <v>441</v>
      </c>
      <c r="I165" s="62" t="str">
        <f>VLOOKUP(B165,'Školská zařízení'!A:J,8)</f>
        <v>Středočeský</v>
      </c>
      <c r="J165" s="62" t="str">
        <f>VLOOKUP(B165,'Školská zařízení'!A:J,9)</f>
        <v>Benešov</v>
      </c>
      <c r="K165" s="62" t="str">
        <f>VLOOKUP(B165,'Školská zařízení'!A:J,10)</f>
        <v>Křečovice</v>
      </c>
      <c r="L165" s="10" t="s">
        <v>442</v>
      </c>
      <c r="M165" s="93">
        <v>600000</v>
      </c>
      <c r="N165" s="94">
        <f t="shared" si="4"/>
        <v>420000</v>
      </c>
      <c r="O165" s="75">
        <v>2022</v>
      </c>
      <c r="P165" s="44">
        <v>2025</v>
      </c>
      <c r="Q165" s="44"/>
      <c r="R165" s="44"/>
      <c r="S165" s="44"/>
      <c r="T165" s="44"/>
      <c r="U165" s="44"/>
      <c r="V165" s="44"/>
      <c r="W165" s="44"/>
      <c r="X165" s="44"/>
      <c r="Y165" s="44"/>
      <c r="Z165" s="95"/>
      <c r="AA165" s="15"/>
      <c r="AB165" s="101"/>
    </row>
    <row r="166" spans="1:28" ht="16" x14ac:dyDescent="0.2">
      <c r="A166" s="96">
        <v>162</v>
      </c>
      <c r="B166" s="99" t="s">
        <v>218</v>
      </c>
      <c r="C166" s="62" t="str">
        <f>VLOOKUP(B166,'Školská zařízení'!A:J,2)</f>
        <v xml:space="preserve">Základní škola Josefa Suka a mateřská škola Křečovice </v>
      </c>
      <c r="D166" s="62" t="str">
        <f>VLOOKUP(B166,'Školská zařízení'!A:J,4)</f>
        <v>Obec Křečovice</v>
      </c>
      <c r="E166" s="76">
        <f>VLOOKUP(B166,'Školská zařízení'!A:J,5)</f>
        <v>75034794</v>
      </c>
      <c r="F166" s="76" t="str">
        <f>VLOOKUP(B166,'Školská zařízení'!A:J,6)</f>
        <v> 102002045</v>
      </c>
      <c r="G166" s="76">
        <f>VLOOKUP(B166,'Školská zařízení'!A:J,7)</f>
        <v>600041891</v>
      </c>
      <c r="H166" s="10" t="s">
        <v>608</v>
      </c>
      <c r="I166" s="62" t="str">
        <f>VLOOKUP(B166,'Školská zařízení'!A:J,8)</f>
        <v>Středočeský</v>
      </c>
      <c r="J166" s="62" t="str">
        <f>VLOOKUP(B166,'Školská zařízení'!A:J,9)</f>
        <v>Benešov</v>
      </c>
      <c r="K166" s="62" t="str">
        <f>VLOOKUP(B166,'Školská zařízení'!A:J,10)</f>
        <v>Křečovice</v>
      </c>
      <c r="L166" s="10" t="s">
        <v>608</v>
      </c>
      <c r="M166" s="93">
        <v>200000</v>
      </c>
      <c r="N166" s="94">
        <f t="shared" si="4"/>
        <v>140000</v>
      </c>
      <c r="O166" s="75">
        <v>2022</v>
      </c>
      <c r="P166" s="44">
        <v>2025</v>
      </c>
      <c r="Q166" s="44"/>
      <c r="R166" s="44"/>
      <c r="S166" s="44"/>
      <c r="T166" s="44"/>
      <c r="U166" s="44"/>
      <c r="V166" s="44"/>
      <c r="W166" s="44"/>
      <c r="X166" s="44"/>
      <c r="Y166" s="44"/>
      <c r="Z166" s="95"/>
      <c r="AA166" s="15"/>
      <c r="AB166" s="101"/>
    </row>
    <row r="167" spans="1:28" ht="32" x14ac:dyDescent="0.2">
      <c r="A167" s="96">
        <v>163</v>
      </c>
      <c r="B167" s="99" t="s">
        <v>218</v>
      </c>
      <c r="C167" s="62" t="str">
        <f>VLOOKUP(B167,'Školská zařízení'!A:J,2)</f>
        <v xml:space="preserve">Základní škola Josefa Suka a mateřská škola Křečovice </v>
      </c>
      <c r="D167" s="62" t="str">
        <f>VLOOKUP(B167,'Školská zařízení'!A:J,4)</f>
        <v>Obec Křečovice</v>
      </c>
      <c r="E167" s="76">
        <f>VLOOKUP(B167,'Školská zařízení'!A:J,5)</f>
        <v>75034794</v>
      </c>
      <c r="F167" s="76" t="str">
        <f>VLOOKUP(B167,'Školská zařízení'!A:J,6)</f>
        <v> 102002045</v>
      </c>
      <c r="G167" s="76">
        <f>VLOOKUP(B167,'Školská zařízení'!A:J,7)</f>
        <v>600041891</v>
      </c>
      <c r="H167" s="10" t="s">
        <v>335</v>
      </c>
      <c r="I167" s="62" t="str">
        <f>VLOOKUP(B167,'Školská zařízení'!A:J,8)</f>
        <v>Středočeský</v>
      </c>
      <c r="J167" s="62" t="str">
        <f>VLOOKUP(B167,'Školská zařízení'!A:J,9)</f>
        <v>Benešov</v>
      </c>
      <c r="K167" s="62" t="str">
        <f>VLOOKUP(B167,'Školská zařízení'!A:J,10)</f>
        <v>Křečovice</v>
      </c>
      <c r="L167" s="10" t="s">
        <v>609</v>
      </c>
      <c r="M167" s="93">
        <v>200000</v>
      </c>
      <c r="N167" s="94">
        <f t="shared" si="4"/>
        <v>140000</v>
      </c>
      <c r="O167" s="75">
        <v>2022</v>
      </c>
      <c r="P167" s="44">
        <v>2025</v>
      </c>
      <c r="Q167" s="44"/>
      <c r="R167" s="44"/>
      <c r="S167" s="44"/>
      <c r="T167" s="44"/>
      <c r="U167" s="44"/>
      <c r="V167" s="44"/>
      <c r="W167" s="44"/>
      <c r="X167" s="44"/>
      <c r="Y167" s="44"/>
      <c r="Z167" s="95"/>
      <c r="AA167" s="15"/>
      <c r="AB167" s="101"/>
    </row>
    <row r="168" spans="1:28" ht="32" x14ac:dyDescent="0.2">
      <c r="A168" s="96">
        <v>164</v>
      </c>
      <c r="B168" s="99" t="s">
        <v>218</v>
      </c>
      <c r="C168" s="62" t="str">
        <f>VLOOKUP(B168,'Školská zařízení'!A:J,2)</f>
        <v xml:space="preserve">Základní škola Josefa Suka a mateřská škola Křečovice </v>
      </c>
      <c r="D168" s="62" t="str">
        <f>VLOOKUP(B168,'Školská zařízení'!A:J,4)</f>
        <v>Obec Křečovice</v>
      </c>
      <c r="E168" s="76">
        <f>VLOOKUP(B168,'Školská zařízení'!A:J,5)</f>
        <v>75034794</v>
      </c>
      <c r="F168" s="76" t="str">
        <f>VLOOKUP(B168,'Školská zařízení'!A:J,6)</f>
        <v> 102002045</v>
      </c>
      <c r="G168" s="76">
        <f>VLOOKUP(B168,'Školská zařízení'!A:J,7)</f>
        <v>600041891</v>
      </c>
      <c r="H168" s="10" t="s">
        <v>610</v>
      </c>
      <c r="I168" s="62" t="str">
        <f>VLOOKUP(B168,'Školská zařízení'!A:J,8)</f>
        <v>Středočeský</v>
      </c>
      <c r="J168" s="62" t="str">
        <f>VLOOKUP(B168,'Školská zařízení'!A:J,9)</f>
        <v>Benešov</v>
      </c>
      <c r="K168" s="62" t="str">
        <f>VLOOKUP(B168,'Školská zařízení'!A:J,10)</f>
        <v>Křečovice</v>
      </c>
      <c r="L168" s="10" t="s">
        <v>611</v>
      </c>
      <c r="M168" s="93">
        <v>200000</v>
      </c>
      <c r="N168" s="94">
        <f t="shared" si="4"/>
        <v>140000</v>
      </c>
      <c r="O168" s="75">
        <v>2022</v>
      </c>
      <c r="P168" s="44">
        <v>2025</v>
      </c>
      <c r="Q168" s="44"/>
      <c r="R168" s="44"/>
      <c r="S168" s="44"/>
      <c r="T168" s="44" t="s">
        <v>272</v>
      </c>
      <c r="U168" s="44"/>
      <c r="V168" s="44"/>
      <c r="W168" s="44"/>
      <c r="X168" s="44"/>
      <c r="Y168" s="44"/>
      <c r="Z168" s="95"/>
      <c r="AA168" s="15"/>
      <c r="AB168" s="101"/>
    </row>
    <row r="169" spans="1:28" ht="16" x14ac:dyDescent="0.2">
      <c r="A169" s="96">
        <v>165</v>
      </c>
      <c r="B169" s="99" t="s">
        <v>218</v>
      </c>
      <c r="C169" s="62" t="str">
        <f>VLOOKUP(B169,'Školská zařízení'!A:J,2)</f>
        <v xml:space="preserve">Základní škola Josefa Suka a mateřská škola Křečovice </v>
      </c>
      <c r="D169" s="62" t="str">
        <f>VLOOKUP(B169,'Školská zařízení'!A:J,4)</f>
        <v>Obec Křečovice</v>
      </c>
      <c r="E169" s="76">
        <f>VLOOKUP(B169,'Školská zařízení'!A:J,5)</f>
        <v>75034794</v>
      </c>
      <c r="F169" s="76" t="str">
        <f>VLOOKUP(B169,'Školská zařízení'!A:J,6)</f>
        <v> 102002045</v>
      </c>
      <c r="G169" s="76">
        <f>VLOOKUP(B169,'Školská zařízení'!A:J,7)</f>
        <v>600041891</v>
      </c>
      <c r="H169" s="10" t="s">
        <v>838</v>
      </c>
      <c r="I169" s="62" t="str">
        <f>VLOOKUP(B169,'Školská zařízení'!A:J,8)</f>
        <v>Středočeský</v>
      </c>
      <c r="J169" s="62" t="str">
        <f>VLOOKUP(B169,'Školská zařízení'!A:J,9)</f>
        <v>Benešov</v>
      </c>
      <c r="K169" s="62" t="str">
        <f>VLOOKUP(B169,'Školská zařízení'!A:J,10)</f>
        <v>Křečovice</v>
      </c>
      <c r="L169" s="10" t="s">
        <v>839</v>
      </c>
      <c r="M169" s="93">
        <v>200000</v>
      </c>
      <c r="N169" s="94">
        <f t="shared" si="4"/>
        <v>140000</v>
      </c>
      <c r="O169" s="75">
        <v>2022</v>
      </c>
      <c r="P169" s="44">
        <v>2025</v>
      </c>
      <c r="Q169" s="44"/>
      <c r="R169" s="44"/>
      <c r="S169" s="44"/>
      <c r="T169" s="44" t="s">
        <v>272</v>
      </c>
      <c r="U169" s="44"/>
      <c r="V169" s="44"/>
      <c r="W169" s="44"/>
      <c r="X169" s="44"/>
      <c r="Y169" s="44"/>
      <c r="Z169" s="95"/>
      <c r="AA169" s="15"/>
      <c r="AB169" s="101"/>
    </row>
    <row r="170" spans="1:28" s="136" customFormat="1" ht="16" x14ac:dyDescent="0.2">
      <c r="A170" s="96">
        <v>166</v>
      </c>
      <c r="B170" s="151" t="s">
        <v>220</v>
      </c>
      <c r="C170" s="139" t="str">
        <f>VLOOKUP(B170,'Školská zařízení'!A:J,2)</f>
        <v>Základní škola a mateřská škola Lešany</v>
      </c>
      <c r="D170" s="139" t="str">
        <f>VLOOKUP(B170,'Školská zařízení'!A:J,4)</f>
        <v>Obec Lešany</v>
      </c>
      <c r="E170" s="152">
        <f>VLOOKUP(B170,'Školská zařízení'!A:J,5)</f>
        <v>70990751</v>
      </c>
      <c r="F170" s="152" t="str">
        <f>VLOOKUP(B170,'Školská zařízení'!A:J,6)</f>
        <v>000232122</v>
      </c>
      <c r="G170" s="152">
        <f>VLOOKUP(B170,'Školská zařízení'!A:J,7)</f>
        <v>600041883</v>
      </c>
      <c r="H170" s="153" t="s">
        <v>612</v>
      </c>
      <c r="I170" s="139" t="str">
        <f>VLOOKUP(B170,'Školská zařízení'!A:J,8)</f>
        <v>Středočeský</v>
      </c>
      <c r="J170" s="139" t="str">
        <f>VLOOKUP(B170,'Školská zařízení'!A:J,9)</f>
        <v>Benešov</v>
      </c>
      <c r="K170" s="139" t="str">
        <f>VLOOKUP(B170,'Školská zařízení'!A:J,10)</f>
        <v>Lešany</v>
      </c>
      <c r="L170" s="153" t="s">
        <v>612</v>
      </c>
      <c r="M170" s="154">
        <v>350000</v>
      </c>
      <c r="N170" s="155">
        <f t="shared" si="4"/>
        <v>244999.99999999997</v>
      </c>
      <c r="O170" s="156">
        <v>2021</v>
      </c>
      <c r="P170" s="140">
        <v>2025</v>
      </c>
      <c r="Q170" s="140"/>
      <c r="R170" s="140"/>
      <c r="S170" s="140"/>
      <c r="T170" s="140"/>
      <c r="U170" s="140"/>
      <c r="V170" s="140"/>
      <c r="W170" s="140"/>
      <c r="X170" s="140"/>
      <c r="Y170" s="140"/>
      <c r="Z170" s="157"/>
      <c r="AA170" s="158"/>
      <c r="AB170" s="101" t="s">
        <v>1050</v>
      </c>
    </row>
    <row r="171" spans="1:28" ht="16" x14ac:dyDescent="0.2">
      <c r="A171" s="96">
        <v>167</v>
      </c>
      <c r="B171" s="99" t="s">
        <v>220</v>
      </c>
      <c r="C171" s="62" t="str">
        <f>VLOOKUP(B171,'Školská zařízení'!A:J,2)</f>
        <v>Základní škola a mateřská škola Lešany</v>
      </c>
      <c r="D171" s="62" t="str">
        <f>VLOOKUP(B171,'Školská zařízení'!A:J,4)</f>
        <v>Obec Lešany</v>
      </c>
      <c r="E171" s="76">
        <f>VLOOKUP(B171,'Školská zařízení'!A:J,5)</f>
        <v>70990751</v>
      </c>
      <c r="F171" s="76" t="str">
        <f>VLOOKUP(B171,'Školská zařízení'!A:J,6)</f>
        <v>000232122</v>
      </c>
      <c r="G171" s="76">
        <f>VLOOKUP(B171,'Školská zařízení'!A:J,7)</f>
        <v>600041883</v>
      </c>
      <c r="H171" s="10" t="s">
        <v>613</v>
      </c>
      <c r="I171" s="62" t="str">
        <f>VLOOKUP(B171,'Školská zařízení'!A:J,8)</f>
        <v>Středočeský</v>
      </c>
      <c r="J171" s="62" t="str">
        <f>VLOOKUP(B171,'Školská zařízení'!A:J,9)</f>
        <v>Benešov</v>
      </c>
      <c r="K171" s="62" t="str">
        <f>VLOOKUP(B171,'Školská zařízení'!A:J,10)</f>
        <v>Lešany</v>
      </c>
      <c r="L171" s="10" t="s">
        <v>614</v>
      </c>
      <c r="M171" s="93">
        <v>600000</v>
      </c>
      <c r="N171" s="94">
        <f t="shared" si="4"/>
        <v>420000</v>
      </c>
      <c r="O171" s="75">
        <v>2021</v>
      </c>
      <c r="P171" s="44">
        <v>2022</v>
      </c>
      <c r="Q171" s="44"/>
      <c r="R171" s="44"/>
      <c r="S171" s="44"/>
      <c r="T171" s="44" t="s">
        <v>272</v>
      </c>
      <c r="U171" s="44"/>
      <c r="V171" s="44"/>
      <c r="W171" s="44"/>
      <c r="X171" s="44"/>
      <c r="Y171" s="44"/>
      <c r="Z171" s="95"/>
      <c r="AA171" s="15"/>
      <c r="AB171" s="101"/>
    </row>
    <row r="172" spans="1:28" ht="16" x14ac:dyDescent="0.2">
      <c r="A172" s="96">
        <v>168</v>
      </c>
      <c r="B172" s="99" t="s">
        <v>220</v>
      </c>
      <c r="C172" s="62" t="str">
        <f>VLOOKUP(B172,'Školská zařízení'!A:J,2)</f>
        <v>Základní škola a mateřská škola Lešany</v>
      </c>
      <c r="D172" s="62" t="str">
        <f>VLOOKUP(B172,'Školská zařízení'!A:J,4)</f>
        <v>Obec Lešany</v>
      </c>
      <c r="E172" s="76">
        <f>VLOOKUP(B172,'Školská zařízení'!A:J,5)</f>
        <v>70990751</v>
      </c>
      <c r="F172" s="76" t="str">
        <f>VLOOKUP(B172,'Školská zařízení'!A:J,6)</f>
        <v>000232122</v>
      </c>
      <c r="G172" s="76">
        <f>VLOOKUP(B172,'Školská zařízení'!A:J,7)</f>
        <v>600041883</v>
      </c>
      <c r="H172" s="10" t="s">
        <v>758</v>
      </c>
      <c r="I172" s="62" t="str">
        <f>VLOOKUP(B172,'Školská zařízení'!A:J,8)</f>
        <v>Středočeský</v>
      </c>
      <c r="J172" s="62" t="str">
        <f>VLOOKUP(B172,'Školská zařízení'!A:J,9)</f>
        <v>Benešov</v>
      </c>
      <c r="K172" s="62" t="str">
        <f>VLOOKUP(B172,'Školská zařízení'!A:J,10)</f>
        <v>Lešany</v>
      </c>
      <c r="L172" s="10" t="s">
        <v>615</v>
      </c>
      <c r="M172" s="93">
        <v>300000</v>
      </c>
      <c r="N172" s="94">
        <f t="shared" si="4"/>
        <v>210000</v>
      </c>
      <c r="O172" s="75">
        <v>2021</v>
      </c>
      <c r="P172" s="44">
        <v>2025</v>
      </c>
      <c r="Q172" s="44"/>
      <c r="R172" s="44"/>
      <c r="S172" s="44"/>
      <c r="T172" s="44"/>
      <c r="U172" s="44"/>
      <c r="V172" s="44"/>
      <c r="W172" s="44"/>
      <c r="X172" s="44"/>
      <c r="Y172" s="44"/>
      <c r="Z172" s="95"/>
      <c r="AA172" s="15"/>
      <c r="AB172" s="101"/>
    </row>
    <row r="173" spans="1:28" ht="16" x14ac:dyDescent="0.2">
      <c r="A173" s="96">
        <v>169</v>
      </c>
      <c r="B173" s="99" t="s">
        <v>220</v>
      </c>
      <c r="C173" s="62" t="str">
        <f>VLOOKUP(B173,'Školská zařízení'!A:J,2)</f>
        <v>Základní škola a mateřská škola Lešany</v>
      </c>
      <c r="D173" s="62" t="str">
        <f>VLOOKUP(B173,'Školská zařízení'!A:J,4)</f>
        <v>Obec Lešany</v>
      </c>
      <c r="E173" s="76">
        <f>VLOOKUP(B173,'Školská zařízení'!A:J,5)</f>
        <v>70990751</v>
      </c>
      <c r="F173" s="76" t="str">
        <f>VLOOKUP(B173,'Školská zařízení'!A:J,6)</f>
        <v>000232122</v>
      </c>
      <c r="G173" s="76">
        <f>VLOOKUP(B173,'Školská zařízení'!A:J,7)</f>
        <v>600041883</v>
      </c>
      <c r="H173" s="10" t="s">
        <v>616</v>
      </c>
      <c r="I173" s="62" t="str">
        <f>VLOOKUP(B173,'Školská zařízení'!A:J,8)</f>
        <v>Středočeský</v>
      </c>
      <c r="J173" s="62" t="str">
        <f>VLOOKUP(B173,'Školská zařízení'!A:J,9)</f>
        <v>Benešov</v>
      </c>
      <c r="K173" s="62" t="str">
        <f>VLOOKUP(B173,'Školská zařízení'!A:J,10)</f>
        <v>Lešany</v>
      </c>
      <c r="L173" s="10" t="s">
        <v>616</v>
      </c>
      <c r="M173" s="93">
        <v>2500000</v>
      </c>
      <c r="N173" s="94">
        <f t="shared" si="4"/>
        <v>1750000</v>
      </c>
      <c r="O173" s="75">
        <v>2021</v>
      </c>
      <c r="P173" s="44">
        <v>2025</v>
      </c>
      <c r="Q173" s="44"/>
      <c r="R173" s="44"/>
      <c r="S173" s="44"/>
      <c r="T173" s="44"/>
      <c r="U173" s="44"/>
      <c r="V173" s="44"/>
      <c r="W173" s="44"/>
      <c r="X173" s="44"/>
      <c r="Y173" s="44"/>
      <c r="Z173" s="95"/>
      <c r="AA173" s="15"/>
      <c r="AB173" s="101"/>
    </row>
    <row r="174" spans="1:28" ht="48" x14ac:dyDescent="0.2">
      <c r="A174" s="96">
        <v>170</v>
      </c>
      <c r="B174" s="99" t="s">
        <v>220</v>
      </c>
      <c r="C174" s="62" t="str">
        <f>VLOOKUP(B174,'Školská zařízení'!A:J,2)</f>
        <v>Základní škola a mateřská škola Lešany</v>
      </c>
      <c r="D174" s="62" t="str">
        <f>VLOOKUP(B174,'Školská zařízení'!A:J,4)</f>
        <v>Obec Lešany</v>
      </c>
      <c r="E174" s="76">
        <f>VLOOKUP(B174,'Školská zařízení'!A:J,5)</f>
        <v>70990751</v>
      </c>
      <c r="F174" s="76" t="str">
        <f>VLOOKUP(B174,'Školská zařízení'!A:J,6)</f>
        <v>000232122</v>
      </c>
      <c r="G174" s="76">
        <f>VLOOKUP(B174,'Školská zařízení'!A:J,7)</f>
        <v>600041883</v>
      </c>
      <c r="H174" s="10" t="s">
        <v>617</v>
      </c>
      <c r="I174" s="62" t="str">
        <f>VLOOKUP(B174,'Školská zařízení'!A:J,8)</f>
        <v>Středočeský</v>
      </c>
      <c r="J174" s="62" t="str">
        <f>VLOOKUP(B174,'Školská zařízení'!A:J,9)</f>
        <v>Benešov</v>
      </c>
      <c r="K174" s="62" t="str">
        <f>VLOOKUP(B174,'Školská zařízení'!A:J,10)</f>
        <v>Lešany</v>
      </c>
      <c r="L174" s="10" t="s">
        <v>618</v>
      </c>
      <c r="M174" s="214">
        <v>5000000</v>
      </c>
      <c r="N174" s="215">
        <f t="shared" si="4"/>
        <v>3500000</v>
      </c>
      <c r="O174" s="238">
        <v>2024</v>
      </c>
      <c r="P174" s="188">
        <v>2027</v>
      </c>
      <c r="Q174" s="44"/>
      <c r="R174" s="44"/>
      <c r="S174" s="44"/>
      <c r="T174" s="44"/>
      <c r="U174" s="44"/>
      <c r="V174" s="44"/>
      <c r="W174" s="44"/>
      <c r="X174" s="44"/>
      <c r="Y174" s="44"/>
      <c r="Z174" s="239" t="s">
        <v>1134</v>
      </c>
      <c r="AA174" s="163" t="s">
        <v>819</v>
      </c>
      <c r="AB174" s="101"/>
    </row>
    <row r="175" spans="1:28" ht="80" x14ac:dyDescent="0.2">
      <c r="A175" s="96">
        <v>171</v>
      </c>
      <c r="B175" s="99" t="s">
        <v>220</v>
      </c>
      <c r="C175" s="62" t="str">
        <f>VLOOKUP(B175,'Školská zařízení'!A:J,2)</f>
        <v>Základní škola a mateřská škola Lešany</v>
      </c>
      <c r="D175" s="62" t="str">
        <f>VLOOKUP(B175,'Školská zařízení'!A:J,4)</f>
        <v>Obec Lešany</v>
      </c>
      <c r="E175" s="76">
        <f>VLOOKUP(B175,'Školská zařízení'!A:J,5)</f>
        <v>70990751</v>
      </c>
      <c r="F175" s="76" t="str">
        <f>VLOOKUP(B175,'Školská zařízení'!A:J,6)</f>
        <v>000232122</v>
      </c>
      <c r="G175" s="76">
        <f>VLOOKUP(B175,'Školská zařízení'!A:J,7)</f>
        <v>600041883</v>
      </c>
      <c r="H175" s="10" t="s">
        <v>619</v>
      </c>
      <c r="I175" s="62" t="str">
        <f>VLOOKUP(B175,'Školská zařízení'!A:J,8)</f>
        <v>Středočeský</v>
      </c>
      <c r="J175" s="62" t="str">
        <f>VLOOKUP(B175,'Školská zařízení'!A:J,9)</f>
        <v>Benešov</v>
      </c>
      <c r="K175" s="62" t="str">
        <f>VLOOKUP(B175,'Školská zařízení'!A:J,10)</f>
        <v>Lešany</v>
      </c>
      <c r="L175" s="10" t="s">
        <v>620</v>
      </c>
      <c r="M175" s="93">
        <v>5000000</v>
      </c>
      <c r="N175" s="94">
        <f t="shared" si="4"/>
        <v>3500000</v>
      </c>
      <c r="O175" s="75">
        <v>2021</v>
      </c>
      <c r="P175" s="44">
        <v>2025</v>
      </c>
      <c r="Q175" s="44"/>
      <c r="R175" s="44"/>
      <c r="S175" s="44"/>
      <c r="T175" s="44"/>
      <c r="U175" s="44"/>
      <c r="V175" s="44"/>
      <c r="W175" s="44"/>
      <c r="X175" s="44"/>
      <c r="Y175" s="44"/>
      <c r="Z175" s="95"/>
      <c r="AA175" s="15"/>
      <c r="AB175" s="101"/>
    </row>
    <row r="176" spans="1:28" ht="32" x14ac:dyDescent="0.2">
      <c r="A176" s="96">
        <v>172</v>
      </c>
      <c r="B176" s="99" t="s">
        <v>220</v>
      </c>
      <c r="C176" s="62" t="str">
        <f>VLOOKUP(B176,'Školská zařízení'!A:J,2)</f>
        <v>Základní škola a mateřská škola Lešany</v>
      </c>
      <c r="D176" s="62" t="str">
        <f>VLOOKUP(B176,'Školská zařízení'!A:J,4)</f>
        <v>Obec Lešany</v>
      </c>
      <c r="E176" s="76">
        <f>VLOOKUP(B176,'Školská zařízení'!A:J,5)</f>
        <v>70990751</v>
      </c>
      <c r="F176" s="76" t="str">
        <f>VLOOKUP(B176,'Školská zařízení'!A:J,6)</f>
        <v>000232122</v>
      </c>
      <c r="G176" s="76">
        <f>VLOOKUP(B176,'Školská zařízení'!A:J,7)</f>
        <v>600041883</v>
      </c>
      <c r="H176" s="10" t="s">
        <v>621</v>
      </c>
      <c r="I176" s="62" t="str">
        <f>VLOOKUP(B176,'Školská zařízení'!A:J,8)</f>
        <v>Středočeský</v>
      </c>
      <c r="J176" s="62" t="str">
        <f>VLOOKUP(B176,'Školská zařízení'!A:J,9)</f>
        <v>Benešov</v>
      </c>
      <c r="K176" s="62" t="str">
        <f>VLOOKUP(B176,'Školská zařízení'!A:J,10)</f>
        <v>Lešany</v>
      </c>
      <c r="L176" s="10" t="s">
        <v>622</v>
      </c>
      <c r="M176" s="93">
        <v>250000</v>
      </c>
      <c r="N176" s="94">
        <f t="shared" si="4"/>
        <v>175000</v>
      </c>
      <c r="O176" s="75">
        <v>2021</v>
      </c>
      <c r="P176" s="44">
        <v>2024</v>
      </c>
      <c r="Q176" s="44"/>
      <c r="R176" s="44"/>
      <c r="S176" s="44"/>
      <c r="T176" s="44"/>
      <c r="U176" s="44"/>
      <c r="V176" s="44"/>
      <c r="W176" s="44"/>
      <c r="X176" s="44"/>
      <c r="Y176" s="44"/>
      <c r="Z176" s="95"/>
      <c r="AA176" s="15"/>
      <c r="AB176" s="101"/>
    </row>
    <row r="177" spans="1:28" ht="16" x14ac:dyDescent="0.2">
      <c r="A177" s="96">
        <v>173</v>
      </c>
      <c r="B177" s="179" t="s">
        <v>199</v>
      </c>
      <c r="C177" s="176" t="str">
        <f>VLOOKUP(B177,'Školská zařízení'!A:J,2)</f>
        <v>Základní škola Netvořice, okres Benešov, příspěvková organizace</v>
      </c>
      <c r="D177" s="176" t="str">
        <f>VLOOKUP(B177,'Školská zařízení'!A:J,4)</f>
        <v>Městys Netvořice</v>
      </c>
      <c r="E177" s="180">
        <f>VLOOKUP(B177,'Školská zařízení'!A:J,5)</f>
        <v>70996865</v>
      </c>
      <c r="F177" s="180">
        <f>VLOOKUP(B177,'Školská zařízení'!A:J,6)</f>
        <v>102002461</v>
      </c>
      <c r="G177" s="180">
        <f>VLOOKUP(B177,'Školská zařízení'!A:J,7)</f>
        <v>600042073</v>
      </c>
      <c r="H177" s="181" t="s">
        <v>450</v>
      </c>
      <c r="I177" s="176" t="str">
        <f>VLOOKUP(B177,'Školská zařízení'!A:J,8)</f>
        <v>Středočeský</v>
      </c>
      <c r="J177" s="176" t="str">
        <f>VLOOKUP(B177,'Školská zařízení'!A:J,9)</f>
        <v>Benešov</v>
      </c>
      <c r="K177" s="176" t="str">
        <f>VLOOKUP(B177,'Školská zařízení'!A:J,10)</f>
        <v>Netvořice</v>
      </c>
      <c r="L177" s="181"/>
      <c r="M177" s="182">
        <v>400000</v>
      </c>
      <c r="N177" s="183">
        <f t="shared" si="4"/>
        <v>280000</v>
      </c>
      <c r="O177" s="184">
        <v>2021</v>
      </c>
      <c r="P177" s="177">
        <v>2023</v>
      </c>
      <c r="Q177" s="184" t="s">
        <v>272</v>
      </c>
      <c r="R177" s="184" t="s">
        <v>272</v>
      </c>
      <c r="S177" s="184" t="s">
        <v>272</v>
      </c>
      <c r="T177" s="184" t="s">
        <v>272</v>
      </c>
      <c r="U177" s="177"/>
      <c r="V177" s="177"/>
      <c r="W177" s="177"/>
      <c r="X177" s="177"/>
      <c r="Y177" s="177"/>
      <c r="Z177" s="185"/>
      <c r="AA177" s="186"/>
      <c r="AB177" s="240" t="s">
        <v>1092</v>
      </c>
    </row>
    <row r="178" spans="1:28" ht="16" x14ac:dyDescent="0.2">
      <c r="A178" s="96">
        <v>174</v>
      </c>
      <c r="B178" s="179" t="s">
        <v>199</v>
      </c>
      <c r="C178" s="176" t="str">
        <f>VLOOKUP(B178,'Školská zařízení'!A:J,2)</f>
        <v>Základní škola Netvořice, okres Benešov, příspěvková organizace</v>
      </c>
      <c r="D178" s="176" t="str">
        <f>VLOOKUP(B178,'Školská zařízení'!A:J,4)</f>
        <v>Městys Netvořice</v>
      </c>
      <c r="E178" s="180">
        <f>VLOOKUP(B178,'Školská zařízení'!A:J,5)</f>
        <v>70996865</v>
      </c>
      <c r="F178" s="180">
        <f>VLOOKUP(B178,'Školská zařízení'!A:J,6)</f>
        <v>102002461</v>
      </c>
      <c r="G178" s="180">
        <f>VLOOKUP(B178,'Školská zařízení'!A:J,7)</f>
        <v>600042073</v>
      </c>
      <c r="H178" s="181" t="s">
        <v>473</v>
      </c>
      <c r="I178" s="176" t="str">
        <f>VLOOKUP(B178,'Školská zařízení'!A:J,8)</f>
        <v>Středočeský</v>
      </c>
      <c r="J178" s="176" t="str">
        <f>VLOOKUP(B178,'Školská zařízení'!A:J,9)</f>
        <v>Benešov</v>
      </c>
      <c r="K178" s="176" t="str">
        <f>VLOOKUP(B178,'Školská zařízení'!A:J,10)</f>
        <v>Netvořice</v>
      </c>
      <c r="L178" s="181"/>
      <c r="M178" s="182">
        <v>500000</v>
      </c>
      <c r="N178" s="183">
        <f t="shared" si="4"/>
        <v>350000</v>
      </c>
      <c r="O178" s="184">
        <v>2021</v>
      </c>
      <c r="P178" s="177">
        <v>2021</v>
      </c>
      <c r="Q178" s="184" t="s">
        <v>272</v>
      </c>
      <c r="R178" s="184" t="s">
        <v>272</v>
      </c>
      <c r="S178" s="184" t="s">
        <v>272</v>
      </c>
      <c r="T178" s="184" t="s">
        <v>272</v>
      </c>
      <c r="U178" s="177"/>
      <c r="V178" s="177"/>
      <c r="W178" s="177"/>
      <c r="X178" s="177"/>
      <c r="Y178" s="177"/>
      <c r="Z178" s="185"/>
      <c r="AA178" s="186"/>
      <c r="AB178" s="240" t="s">
        <v>1092</v>
      </c>
    </row>
    <row r="179" spans="1:28" ht="32" x14ac:dyDescent="0.2">
      <c r="A179" s="96">
        <v>175</v>
      </c>
      <c r="B179" s="99" t="s">
        <v>199</v>
      </c>
      <c r="C179" s="62" t="str">
        <f>VLOOKUP(B179,'Školská zařízení'!A:J,2)</f>
        <v>Základní škola Netvořice, okres Benešov, příspěvková organizace</v>
      </c>
      <c r="D179" s="62" t="str">
        <f>VLOOKUP(B179,'Školská zařízení'!A:J,4)</f>
        <v>Městys Netvořice</v>
      </c>
      <c r="E179" s="76">
        <f>VLOOKUP(B179,'Školská zařízení'!A:J,5)</f>
        <v>70996865</v>
      </c>
      <c r="F179" s="76">
        <f>VLOOKUP(B179,'Školská zařízení'!A:J,6)</f>
        <v>102002461</v>
      </c>
      <c r="G179" s="76">
        <f>VLOOKUP(B179,'Školská zařízení'!A:J,7)</f>
        <v>600042073</v>
      </c>
      <c r="H179" s="10" t="s">
        <v>509</v>
      </c>
      <c r="I179" s="62" t="str">
        <f>VLOOKUP(B179,'Školská zařízení'!A:J,8)</f>
        <v>Středočeský</v>
      </c>
      <c r="J179" s="62" t="str">
        <f>VLOOKUP(B179,'Školská zařízení'!A:J,9)</f>
        <v>Benešov</v>
      </c>
      <c r="K179" s="62" t="str">
        <f>VLOOKUP(B179,'Školská zařízení'!A:J,10)</f>
        <v>Netvořice</v>
      </c>
      <c r="L179" s="10" t="s">
        <v>510</v>
      </c>
      <c r="M179" s="93">
        <v>700000</v>
      </c>
      <c r="N179" s="94">
        <f t="shared" si="4"/>
        <v>489999.99999999994</v>
      </c>
      <c r="O179" s="238">
        <v>2025</v>
      </c>
      <c r="P179" s="188">
        <v>2025</v>
      </c>
      <c r="Q179" s="44"/>
      <c r="R179" s="44"/>
      <c r="S179" s="44"/>
      <c r="T179" s="44"/>
      <c r="U179" s="44"/>
      <c r="V179" s="44"/>
      <c r="W179" s="44"/>
      <c r="X179" s="44"/>
      <c r="Y179" s="44"/>
      <c r="Z179" s="95"/>
      <c r="AA179" s="15"/>
      <c r="AB179" s="101"/>
    </row>
    <row r="180" spans="1:28" ht="32" x14ac:dyDescent="0.2">
      <c r="A180" s="96">
        <v>176</v>
      </c>
      <c r="B180" s="99" t="s">
        <v>199</v>
      </c>
      <c r="C180" s="62" t="str">
        <f>VLOOKUP(B180,'Školská zařízení'!A:J,2)</f>
        <v>Základní škola Netvořice, okres Benešov, příspěvková organizace</v>
      </c>
      <c r="D180" s="62" t="str">
        <f>VLOOKUP(B180,'Školská zařízení'!A:J,4)</f>
        <v>Městys Netvořice</v>
      </c>
      <c r="E180" s="76">
        <f>VLOOKUP(B180,'Školská zařízení'!A:J,5)</f>
        <v>70996865</v>
      </c>
      <c r="F180" s="76">
        <f>VLOOKUP(B180,'Školská zařízení'!A:J,6)</f>
        <v>102002461</v>
      </c>
      <c r="G180" s="76">
        <f>VLOOKUP(B180,'Školská zařízení'!A:J,7)</f>
        <v>600042073</v>
      </c>
      <c r="H180" s="10" t="s">
        <v>294</v>
      </c>
      <c r="I180" s="62" t="str">
        <f>VLOOKUP(B180,'Školská zařízení'!A:J,8)</f>
        <v>Středočeský</v>
      </c>
      <c r="J180" s="62" t="str">
        <f>VLOOKUP(B180,'Školská zařízení'!A:J,9)</f>
        <v>Benešov</v>
      </c>
      <c r="K180" s="62" t="str">
        <f>VLOOKUP(B180,'Školská zařízení'!A:J,10)</f>
        <v>Netvořice</v>
      </c>
      <c r="L180" s="10" t="s">
        <v>511</v>
      </c>
      <c r="M180" s="93">
        <v>250000</v>
      </c>
      <c r="N180" s="94">
        <f t="shared" si="4"/>
        <v>175000</v>
      </c>
      <c r="O180" s="238">
        <v>2024</v>
      </c>
      <c r="P180" s="188">
        <v>2026</v>
      </c>
      <c r="Q180" s="44"/>
      <c r="R180" s="44"/>
      <c r="S180" s="44"/>
      <c r="T180" s="44"/>
      <c r="U180" s="44"/>
      <c r="V180" s="44"/>
      <c r="W180" s="44"/>
      <c r="X180" s="44"/>
      <c r="Y180" s="44"/>
      <c r="Z180" s="95"/>
      <c r="AA180" s="15"/>
      <c r="AB180" s="101"/>
    </row>
    <row r="181" spans="1:28" ht="16" x14ac:dyDescent="0.2">
      <c r="A181" s="96">
        <v>177</v>
      </c>
      <c r="B181" s="99" t="s">
        <v>199</v>
      </c>
      <c r="C181" s="62" t="str">
        <f>VLOOKUP(B181,'Školská zařízení'!A:J,2)</f>
        <v>Základní škola Netvořice, okres Benešov, příspěvková organizace</v>
      </c>
      <c r="D181" s="62" t="str">
        <f>VLOOKUP(B181,'Školská zařízení'!A:J,4)</f>
        <v>Městys Netvořice</v>
      </c>
      <c r="E181" s="76">
        <f>VLOOKUP(B181,'Školská zařízení'!A:J,5)</f>
        <v>70996865</v>
      </c>
      <c r="F181" s="76">
        <f>VLOOKUP(B181,'Školská zařízení'!A:J,6)</f>
        <v>102002461</v>
      </c>
      <c r="G181" s="76">
        <f>VLOOKUP(B181,'Školská zařízení'!A:J,7)</f>
        <v>600042073</v>
      </c>
      <c r="H181" s="10" t="s">
        <v>294</v>
      </c>
      <c r="I181" s="62" t="str">
        <f>VLOOKUP(B181,'Školská zařízení'!A:J,8)</f>
        <v>Středočeský</v>
      </c>
      <c r="J181" s="62" t="str">
        <f>VLOOKUP(B181,'Školská zařízení'!A:J,9)</f>
        <v>Benešov</v>
      </c>
      <c r="K181" s="62" t="str">
        <f>VLOOKUP(B181,'Školská zařízení'!A:J,10)</f>
        <v>Netvořice</v>
      </c>
      <c r="L181" s="10" t="s">
        <v>512</v>
      </c>
      <c r="M181" s="93">
        <v>400000</v>
      </c>
      <c r="N181" s="94">
        <f t="shared" si="4"/>
        <v>280000</v>
      </c>
      <c r="O181" s="238">
        <v>2024</v>
      </c>
      <c r="P181" s="188">
        <v>2026</v>
      </c>
      <c r="Q181" s="44"/>
      <c r="R181" s="44"/>
      <c r="S181" s="44"/>
      <c r="T181" s="44"/>
      <c r="U181" s="44"/>
      <c r="V181" s="44"/>
      <c r="W181" s="44"/>
      <c r="X181" s="44"/>
      <c r="Y181" s="44"/>
      <c r="Z181" s="95"/>
      <c r="AA181" s="15"/>
      <c r="AB181" s="101"/>
    </row>
    <row r="182" spans="1:28" ht="32" x14ac:dyDescent="0.2">
      <c r="A182" s="96">
        <v>178</v>
      </c>
      <c r="B182" s="99" t="s">
        <v>199</v>
      </c>
      <c r="C182" s="62" t="str">
        <f>VLOOKUP(B182,'Školská zařízení'!A:J,2)</f>
        <v>Základní škola Netvořice, okres Benešov, příspěvková organizace</v>
      </c>
      <c r="D182" s="62" t="str">
        <f>VLOOKUP(B182,'Školská zařízení'!A:J,4)</f>
        <v>Městys Netvořice</v>
      </c>
      <c r="E182" s="76">
        <f>VLOOKUP(B182,'Školská zařízení'!A:J,5)</f>
        <v>70996865</v>
      </c>
      <c r="F182" s="76">
        <f>VLOOKUP(B182,'Školská zařízení'!A:J,6)</f>
        <v>102002461</v>
      </c>
      <c r="G182" s="76">
        <f>VLOOKUP(B182,'Školská zařízení'!A:J,7)</f>
        <v>600042073</v>
      </c>
      <c r="H182" s="10" t="s">
        <v>623</v>
      </c>
      <c r="I182" s="62" t="str">
        <f>VLOOKUP(B182,'Školská zařízení'!A:J,8)</f>
        <v>Středočeský</v>
      </c>
      <c r="J182" s="62" t="str">
        <f>VLOOKUP(B182,'Školská zařízení'!A:J,9)</f>
        <v>Benešov</v>
      </c>
      <c r="K182" s="62" t="str">
        <f>VLOOKUP(B182,'Školská zařízení'!A:J,10)</f>
        <v>Netvořice</v>
      </c>
      <c r="L182" s="10" t="s">
        <v>624</v>
      </c>
      <c r="M182" s="93">
        <v>500000</v>
      </c>
      <c r="N182" s="94">
        <f t="shared" si="4"/>
        <v>350000</v>
      </c>
      <c r="O182" s="238">
        <v>2024</v>
      </c>
      <c r="P182" s="188">
        <v>2026</v>
      </c>
      <c r="Q182" s="44"/>
      <c r="R182" s="44"/>
      <c r="S182" s="44"/>
      <c r="T182" s="44"/>
      <c r="U182" s="44"/>
      <c r="V182" s="44"/>
      <c r="W182" s="44"/>
      <c r="X182" s="44"/>
      <c r="Y182" s="44"/>
      <c r="Z182" s="95"/>
      <c r="AA182" s="15"/>
      <c r="AB182" s="101"/>
    </row>
    <row r="183" spans="1:28" ht="32" x14ac:dyDescent="0.2">
      <c r="A183" s="96">
        <v>179</v>
      </c>
      <c r="B183" s="99" t="s">
        <v>199</v>
      </c>
      <c r="C183" s="62" t="str">
        <f>VLOOKUP(B183,'Školská zařízení'!A:J,2)</f>
        <v>Základní škola Netvořice, okres Benešov, příspěvková organizace</v>
      </c>
      <c r="D183" s="62" t="str">
        <f>VLOOKUP(B183,'Školská zařízení'!A:J,4)</f>
        <v>Městys Netvořice</v>
      </c>
      <c r="E183" s="76">
        <f>VLOOKUP(B183,'Školská zařízení'!A:J,5)</f>
        <v>70996865</v>
      </c>
      <c r="F183" s="76">
        <f>VLOOKUP(B183,'Školská zařízení'!A:J,6)</f>
        <v>102002461</v>
      </c>
      <c r="G183" s="76">
        <f>VLOOKUP(B183,'Školská zařízení'!A:J,7)</f>
        <v>600042073</v>
      </c>
      <c r="H183" s="10" t="s">
        <v>576</v>
      </c>
      <c r="I183" s="62" t="str">
        <f>VLOOKUP(B183,'Školská zařízení'!A:J,8)</f>
        <v>Středočeský</v>
      </c>
      <c r="J183" s="62" t="str">
        <f>VLOOKUP(B183,'Školská zařízení'!A:J,9)</f>
        <v>Benešov</v>
      </c>
      <c r="K183" s="62" t="str">
        <f>VLOOKUP(B183,'Školská zařízení'!A:J,10)</f>
        <v>Netvořice</v>
      </c>
      <c r="L183" s="10" t="s">
        <v>625</v>
      </c>
      <c r="M183" s="214">
        <v>1500000</v>
      </c>
      <c r="N183" s="215">
        <f t="shared" si="4"/>
        <v>1050000</v>
      </c>
      <c r="O183" s="238">
        <v>2024</v>
      </c>
      <c r="P183" s="188">
        <v>2026</v>
      </c>
      <c r="Q183" s="44"/>
      <c r="R183" s="44"/>
      <c r="S183" s="44"/>
      <c r="T183" s="44"/>
      <c r="U183" s="44"/>
      <c r="V183" s="44"/>
      <c r="W183" s="44"/>
      <c r="X183" s="44"/>
      <c r="Y183" s="44"/>
      <c r="Z183" s="95"/>
      <c r="AA183" s="15"/>
      <c r="AB183" s="101"/>
    </row>
    <row r="184" spans="1:28" ht="32" x14ac:dyDescent="0.2">
      <c r="A184" s="96">
        <v>180</v>
      </c>
      <c r="B184" s="99" t="s">
        <v>199</v>
      </c>
      <c r="C184" s="62" t="str">
        <f>VLOOKUP(B184,'Školská zařízení'!A:J,2)</f>
        <v>Základní škola Netvořice, okres Benešov, příspěvková organizace</v>
      </c>
      <c r="D184" s="62" t="str">
        <f>VLOOKUP(B184,'Školská zařízení'!A:J,4)</f>
        <v>Městys Netvořice</v>
      </c>
      <c r="E184" s="76">
        <f>VLOOKUP(B184,'Školská zařízení'!A:J,5)</f>
        <v>70996865</v>
      </c>
      <c r="F184" s="76">
        <f>VLOOKUP(B184,'Školská zařízení'!A:J,6)</f>
        <v>102002461</v>
      </c>
      <c r="G184" s="76">
        <f>VLOOKUP(B184,'Školská zařízení'!A:J,7)</f>
        <v>600042073</v>
      </c>
      <c r="H184" s="10" t="s">
        <v>626</v>
      </c>
      <c r="I184" s="62" t="str">
        <f>VLOOKUP(B184,'Školská zařízení'!A:J,8)</f>
        <v>Středočeský</v>
      </c>
      <c r="J184" s="62" t="str">
        <f>VLOOKUP(B184,'Školská zařízení'!A:J,9)</f>
        <v>Benešov</v>
      </c>
      <c r="K184" s="62" t="str">
        <f>VLOOKUP(B184,'Školská zařízení'!A:J,10)</f>
        <v>Netvořice</v>
      </c>
      <c r="L184" s="10" t="s">
        <v>627</v>
      </c>
      <c r="M184" s="93">
        <v>700000</v>
      </c>
      <c r="N184" s="94">
        <f t="shared" si="4"/>
        <v>489999.99999999994</v>
      </c>
      <c r="O184" s="238">
        <v>2025</v>
      </c>
      <c r="P184" s="188">
        <v>2027</v>
      </c>
      <c r="Q184" s="44"/>
      <c r="R184" s="44"/>
      <c r="S184" s="44"/>
      <c r="T184" s="44"/>
      <c r="U184" s="44"/>
      <c r="V184" s="44"/>
      <c r="W184" s="44"/>
      <c r="X184" s="44"/>
      <c r="Y184" s="44"/>
      <c r="Z184" s="95"/>
      <c r="AA184" s="15"/>
      <c r="AB184" s="101"/>
    </row>
    <row r="185" spans="1:28" ht="32" x14ac:dyDescent="0.2">
      <c r="A185" s="96">
        <v>181</v>
      </c>
      <c r="B185" s="179" t="s">
        <v>199</v>
      </c>
      <c r="C185" s="176" t="str">
        <f>VLOOKUP(B185,'Školská zařízení'!A:J,2)</f>
        <v>Základní škola Netvořice, okres Benešov, příspěvková organizace</v>
      </c>
      <c r="D185" s="176" t="str">
        <f>VLOOKUP(B185,'Školská zařízení'!A:J,4)</f>
        <v>Městys Netvořice</v>
      </c>
      <c r="E185" s="180">
        <f>VLOOKUP(B185,'Školská zařízení'!A:J,5)</f>
        <v>70996865</v>
      </c>
      <c r="F185" s="180">
        <f>VLOOKUP(B185,'Školská zařízení'!A:J,6)</f>
        <v>102002461</v>
      </c>
      <c r="G185" s="180">
        <f>VLOOKUP(B185,'Školská zařízení'!A:J,7)</f>
        <v>600042073</v>
      </c>
      <c r="H185" s="181" t="s">
        <v>628</v>
      </c>
      <c r="I185" s="176" t="str">
        <f>VLOOKUP(B185,'Školská zařízení'!A:J,8)</f>
        <v>Středočeský</v>
      </c>
      <c r="J185" s="176" t="str">
        <f>VLOOKUP(B185,'Školská zařízení'!A:J,9)</f>
        <v>Benešov</v>
      </c>
      <c r="K185" s="176" t="str">
        <f>VLOOKUP(B185,'Školská zařízení'!A:J,10)</f>
        <v>Netvořice</v>
      </c>
      <c r="L185" s="181" t="s">
        <v>629</v>
      </c>
      <c r="M185" s="182">
        <v>1000000</v>
      </c>
      <c r="N185" s="183">
        <f t="shared" si="4"/>
        <v>700000</v>
      </c>
      <c r="O185" s="184">
        <v>2022</v>
      </c>
      <c r="P185" s="177">
        <v>2025</v>
      </c>
      <c r="Q185" s="177"/>
      <c r="R185" s="177"/>
      <c r="S185" s="177"/>
      <c r="T185" s="177"/>
      <c r="U185" s="177"/>
      <c r="V185" s="177"/>
      <c r="W185" s="177"/>
      <c r="X185" s="177"/>
      <c r="Y185" s="177"/>
      <c r="Z185" s="185"/>
      <c r="AA185" s="186"/>
      <c r="AB185" s="242"/>
    </row>
    <row r="186" spans="1:28" s="53" customFormat="1" ht="48" x14ac:dyDescent="0.2">
      <c r="A186" s="96">
        <v>182</v>
      </c>
      <c r="B186" s="237" t="s">
        <v>199</v>
      </c>
      <c r="C186" s="187" t="str">
        <f>VLOOKUP(B186,'Školská zařízení'!A:J,2)</f>
        <v>Základní škola Netvořice, okres Benešov, příspěvková organizace</v>
      </c>
      <c r="D186" s="187" t="str">
        <f>VLOOKUP(B186,'Školská zařízení'!A:J,4)</f>
        <v>Městys Netvořice</v>
      </c>
      <c r="E186" s="213">
        <f>VLOOKUP(B186,'Školská zařízení'!A:J,5)</f>
        <v>70996865</v>
      </c>
      <c r="F186" s="213">
        <f>VLOOKUP(B186,'Školská zařízení'!A:J,6)</f>
        <v>102002461</v>
      </c>
      <c r="G186" s="213">
        <f>VLOOKUP(B186,'Školská zařízení'!A:J,7)</f>
        <v>600042073</v>
      </c>
      <c r="H186" s="205" t="s">
        <v>1110</v>
      </c>
      <c r="I186" s="187" t="str">
        <f>VLOOKUP(B186,'[2]Školská zařízení'!A:J,8)</f>
        <v>Středočeský</v>
      </c>
      <c r="J186" s="187" t="str">
        <f>VLOOKUP(B186,'[2]Školská zařízení'!A:J,9)</f>
        <v>Benešov</v>
      </c>
      <c r="K186" s="187" t="str">
        <f>VLOOKUP(B186,'[2]Školská zařízení'!A:J,10)</f>
        <v>Netvořice</v>
      </c>
      <c r="L186" s="205" t="s">
        <v>1107</v>
      </c>
      <c r="M186" s="214">
        <v>2000000</v>
      </c>
      <c r="N186" s="215">
        <f>M186*0.7</f>
        <v>1400000</v>
      </c>
      <c r="O186" s="238">
        <v>2024</v>
      </c>
      <c r="P186" s="188">
        <v>2025</v>
      </c>
      <c r="Q186" s="188" t="s">
        <v>873</v>
      </c>
      <c r="R186" s="188" t="s">
        <v>873</v>
      </c>
      <c r="S186" s="188" t="s">
        <v>873</v>
      </c>
      <c r="T186" s="188" t="s">
        <v>873</v>
      </c>
      <c r="U186" s="188"/>
      <c r="V186" s="188"/>
      <c r="W186" s="188"/>
      <c r="X186" s="188"/>
      <c r="Y186" s="188"/>
      <c r="Z186" s="239"/>
      <c r="AA186" s="163"/>
      <c r="AB186" s="241"/>
    </row>
    <row r="187" spans="1:28" s="53" customFormat="1" ht="32" x14ac:dyDescent="0.2">
      <c r="A187" s="96">
        <v>183</v>
      </c>
      <c r="B187" s="237" t="s">
        <v>199</v>
      </c>
      <c r="C187" s="187" t="str">
        <f>VLOOKUP(B187,'Školská zařízení'!A:J,2)</f>
        <v>Základní škola Netvořice, okres Benešov, příspěvková organizace</v>
      </c>
      <c r="D187" s="187" t="str">
        <f>VLOOKUP(B187,'Školská zařízení'!A:J,4)</f>
        <v>Městys Netvořice</v>
      </c>
      <c r="E187" s="213">
        <f>VLOOKUP(B187,'Školská zařízení'!A:J,5)</f>
        <v>70996865</v>
      </c>
      <c r="F187" s="213">
        <f>VLOOKUP(B187,'Školská zařízení'!A:J,6)</f>
        <v>102002461</v>
      </c>
      <c r="G187" s="213">
        <f>VLOOKUP(B187,'Školská zařízení'!A:J,7)</f>
        <v>600042073</v>
      </c>
      <c r="H187" s="163" t="s">
        <v>1111</v>
      </c>
      <c r="I187" s="187" t="str">
        <f>VLOOKUP(B187,'[2]Školská zařízení'!A:J,8)</f>
        <v>Středočeský</v>
      </c>
      <c r="J187" s="187" t="str">
        <f>VLOOKUP(B187,'[2]Školská zařízení'!A:J,9)</f>
        <v>Benešov</v>
      </c>
      <c r="K187" s="187" t="str">
        <f>VLOOKUP(B187,'[2]Školská zařízení'!A:J,10)</f>
        <v>Netvořice</v>
      </c>
      <c r="L187" s="239" t="s">
        <v>1108</v>
      </c>
      <c r="M187" s="215">
        <v>280000</v>
      </c>
      <c r="N187" s="213">
        <f>M187*0.7</f>
        <v>196000</v>
      </c>
      <c r="O187" s="188">
        <v>2024</v>
      </c>
      <c r="P187" s="188">
        <v>2025</v>
      </c>
      <c r="Q187" s="163"/>
      <c r="R187" s="163"/>
      <c r="S187" s="163"/>
      <c r="T187" s="163"/>
      <c r="U187" s="163"/>
      <c r="V187" s="163"/>
      <c r="W187" s="163"/>
      <c r="X187" s="163"/>
      <c r="Y187" s="163"/>
      <c r="Z187" s="239"/>
      <c r="AA187" s="163"/>
      <c r="AB187" s="241"/>
    </row>
    <row r="188" spans="1:28" s="53" customFormat="1" ht="32" x14ac:dyDescent="0.2">
      <c r="A188" s="96">
        <v>184</v>
      </c>
      <c r="B188" s="237" t="s">
        <v>199</v>
      </c>
      <c r="C188" s="187" t="str">
        <f>VLOOKUP(B188,'Školská zařízení'!A:J,2)</f>
        <v>Základní škola Netvořice, okres Benešov, příspěvková organizace</v>
      </c>
      <c r="D188" s="187" t="str">
        <f>VLOOKUP(B188,'Školská zařízení'!A:J,4)</f>
        <v>Městys Netvořice</v>
      </c>
      <c r="E188" s="213">
        <f>VLOOKUP(B188,'Školská zařízení'!A:J,5)</f>
        <v>70996865</v>
      </c>
      <c r="F188" s="213">
        <f>VLOOKUP(B188,'Školská zařízení'!A:J,6)</f>
        <v>102002461</v>
      </c>
      <c r="G188" s="213">
        <f>VLOOKUP(B188,'Školská zařízení'!A:J,7)</f>
        <v>600042073</v>
      </c>
      <c r="H188" s="163" t="s">
        <v>1112</v>
      </c>
      <c r="I188" s="187" t="str">
        <f>VLOOKUP(B188,'[2]Školská zařízení'!A:J,8)</f>
        <v>Středočeský</v>
      </c>
      <c r="J188" s="187" t="str">
        <f>VLOOKUP(B188,'[2]Školská zařízení'!A:J,9)</f>
        <v>Benešov</v>
      </c>
      <c r="K188" s="187" t="str">
        <f>VLOOKUP(B188,'[2]Školská zařízení'!A:J,10)</f>
        <v>Netvořice</v>
      </c>
      <c r="L188" s="239" t="s">
        <v>1109</v>
      </c>
      <c r="M188" s="215">
        <v>250000</v>
      </c>
      <c r="N188" s="213">
        <f>M188*0.7</f>
        <v>175000</v>
      </c>
      <c r="O188" s="188">
        <v>2024</v>
      </c>
      <c r="P188" s="188">
        <v>2025</v>
      </c>
      <c r="Q188" s="163"/>
      <c r="R188" s="163" t="s">
        <v>873</v>
      </c>
      <c r="S188" s="163" t="s">
        <v>873</v>
      </c>
      <c r="T188" s="163"/>
      <c r="U188" s="163"/>
      <c r="V188" s="163"/>
      <c r="W188" s="163" t="s">
        <v>873</v>
      </c>
      <c r="X188" s="163"/>
      <c r="Y188" s="163"/>
      <c r="Z188" s="239"/>
      <c r="AA188" s="163"/>
      <c r="AB188" s="241"/>
    </row>
    <row r="189" spans="1:28" s="33" customFormat="1" ht="16" x14ac:dyDescent="0.2">
      <c r="A189" s="96">
        <v>185</v>
      </c>
      <c r="B189" s="99" t="s">
        <v>177</v>
      </c>
      <c r="C189" s="62" t="str">
        <f>VLOOKUP(B189,'Školská zařízení'!A:J,2)</f>
        <v>Základní škola Jana Kubelíka, Neveklov</v>
      </c>
      <c r="D189" s="62" t="str">
        <f>VLOOKUP(B189,'Školská zařízení'!A:J,4)</f>
        <v>Město Neveklov</v>
      </c>
      <c r="E189" s="76">
        <f>VLOOKUP(B189,'Školská zařízení'!A:J,5)</f>
        <v>70990654</v>
      </c>
      <c r="F189" s="76">
        <f>VLOOKUP(B189,'Školská zařízení'!A:J,6)</f>
        <v>102002479</v>
      </c>
      <c r="G189" s="76">
        <f>VLOOKUP(B189,'Školská zařízení'!A:J,7)</f>
        <v>600042081</v>
      </c>
      <c r="H189" s="10" t="s">
        <v>451</v>
      </c>
      <c r="I189" s="62" t="str">
        <f>VLOOKUP(B189,'Školská zařízení'!A:J,8)</f>
        <v>Středočeský</v>
      </c>
      <c r="J189" s="62" t="str">
        <f>VLOOKUP(B189,'Školská zařízení'!A:J,9)</f>
        <v>Benešov</v>
      </c>
      <c r="K189" s="62" t="str">
        <f>VLOOKUP(B189,'Školská zařízení'!A:J,10)</f>
        <v>Neveklov</v>
      </c>
      <c r="L189" s="10"/>
      <c r="M189" s="93">
        <v>350000</v>
      </c>
      <c r="N189" s="94">
        <f t="shared" si="4"/>
        <v>244999.99999999997</v>
      </c>
      <c r="O189" s="75">
        <v>2022</v>
      </c>
      <c r="P189" s="44">
        <v>2027</v>
      </c>
      <c r="Q189" s="75"/>
      <c r="R189" s="75"/>
      <c r="S189" s="75" t="s">
        <v>272</v>
      </c>
      <c r="T189" s="75"/>
      <c r="U189" s="44"/>
      <c r="V189" s="44"/>
      <c r="W189" s="44"/>
      <c r="X189" s="44"/>
      <c r="Y189" s="44"/>
      <c r="Z189" s="95"/>
      <c r="AA189" s="15"/>
      <c r="AB189" s="100"/>
    </row>
    <row r="190" spans="1:28" ht="32" x14ac:dyDescent="0.2">
      <c r="A190" s="96">
        <v>186</v>
      </c>
      <c r="B190" s="99" t="s">
        <v>177</v>
      </c>
      <c r="C190" s="62" t="str">
        <f>VLOOKUP(B190,'Školská zařízení'!A:J,2)</f>
        <v>Základní škola Jana Kubelíka, Neveklov</v>
      </c>
      <c r="D190" s="62" t="str">
        <f>VLOOKUP(B190,'Školská zařízení'!A:J,4)</f>
        <v>Město Neveklov</v>
      </c>
      <c r="E190" s="76">
        <f>VLOOKUP(B190,'Školská zařízení'!A:J,5)</f>
        <v>70990654</v>
      </c>
      <c r="F190" s="76">
        <f>VLOOKUP(B190,'Školská zařízení'!A:J,6)</f>
        <v>102002479</v>
      </c>
      <c r="G190" s="76">
        <f>VLOOKUP(B190,'Školská zařízení'!A:J,7)</f>
        <v>600042081</v>
      </c>
      <c r="H190" s="10" t="s">
        <v>909</v>
      </c>
      <c r="I190" s="62" t="str">
        <f>VLOOKUP(B190,'Školská zařízení'!A:J,8)</f>
        <v>Středočeský</v>
      </c>
      <c r="J190" s="62" t="str">
        <f>VLOOKUP(B190,'Školská zařízení'!A:J,9)</f>
        <v>Benešov</v>
      </c>
      <c r="K190" s="62" t="str">
        <f>VLOOKUP(B190,'Školská zařízení'!A:J,10)</f>
        <v>Neveklov</v>
      </c>
      <c r="L190" s="10" t="s">
        <v>910</v>
      </c>
      <c r="M190" s="93">
        <v>1000000</v>
      </c>
      <c r="N190" s="94">
        <f t="shared" si="4"/>
        <v>700000</v>
      </c>
      <c r="O190" s="75">
        <v>2022</v>
      </c>
      <c r="P190" s="44">
        <v>2027</v>
      </c>
      <c r="Q190" s="44"/>
      <c r="R190" s="44"/>
      <c r="S190" s="44"/>
      <c r="T190" s="44"/>
      <c r="U190" s="44"/>
      <c r="V190" s="44"/>
      <c r="W190" s="44"/>
      <c r="X190" s="44"/>
      <c r="Y190" s="44"/>
      <c r="Z190" s="95"/>
      <c r="AA190" s="15"/>
      <c r="AB190" s="101"/>
    </row>
    <row r="191" spans="1:28" ht="32" x14ac:dyDescent="0.2">
      <c r="A191" s="96">
        <v>187</v>
      </c>
      <c r="B191" s="99" t="s">
        <v>177</v>
      </c>
      <c r="C191" s="62" t="str">
        <f>VLOOKUP(B191,'Školská zařízení'!A:J,2)</f>
        <v>Základní škola Jana Kubelíka, Neveklov</v>
      </c>
      <c r="D191" s="62" t="str">
        <f>VLOOKUP(B191,'Školská zařízení'!A:J,4)</f>
        <v>Město Neveklov</v>
      </c>
      <c r="E191" s="76">
        <f>VLOOKUP(B191,'Školská zařízení'!A:J,5)</f>
        <v>70990654</v>
      </c>
      <c r="F191" s="76">
        <f>VLOOKUP(B191,'Školská zařízení'!A:J,6)</f>
        <v>102002479</v>
      </c>
      <c r="G191" s="76">
        <f>VLOOKUP(B191,'Školská zařízení'!A:J,7)</f>
        <v>600042081</v>
      </c>
      <c r="H191" s="10" t="s">
        <v>480</v>
      </c>
      <c r="I191" s="62" t="str">
        <f>VLOOKUP(B191,'Školská zařízení'!A:J,8)</f>
        <v>Středočeský</v>
      </c>
      <c r="J191" s="62" t="str">
        <f>VLOOKUP(B191,'Školská zařízení'!A:J,9)</f>
        <v>Benešov</v>
      </c>
      <c r="K191" s="62" t="str">
        <f>VLOOKUP(B191,'Školská zařízení'!A:J,10)</f>
        <v>Neveklov</v>
      </c>
      <c r="L191" s="10" t="s">
        <v>481</v>
      </c>
      <c r="M191" s="93">
        <v>500000</v>
      </c>
      <c r="N191" s="94">
        <f t="shared" si="4"/>
        <v>350000</v>
      </c>
      <c r="O191" s="75">
        <v>2022</v>
      </c>
      <c r="P191" s="44">
        <v>2027</v>
      </c>
      <c r="Q191" s="44"/>
      <c r="R191" s="44"/>
      <c r="S191" s="44"/>
      <c r="T191" s="44"/>
      <c r="U191" s="44"/>
      <c r="V191" s="44"/>
      <c r="W191" s="44"/>
      <c r="X191" s="44"/>
      <c r="Y191" s="44"/>
      <c r="Z191" s="95"/>
      <c r="AA191" s="15"/>
      <c r="AB191" s="101"/>
    </row>
    <row r="192" spans="1:28" ht="48" x14ac:dyDescent="0.2">
      <c r="A192" s="96">
        <v>188</v>
      </c>
      <c r="B192" s="99" t="s">
        <v>177</v>
      </c>
      <c r="C192" s="62" t="str">
        <f>VLOOKUP(B192,'Školská zařízení'!A:J,2)</f>
        <v>Základní škola Jana Kubelíka, Neveklov</v>
      </c>
      <c r="D192" s="62" t="str">
        <f>VLOOKUP(B192,'Školská zařízení'!A:J,4)</f>
        <v>Město Neveklov</v>
      </c>
      <c r="E192" s="76">
        <f>VLOOKUP(B192,'Školská zařízení'!A:J,5)</f>
        <v>70990654</v>
      </c>
      <c r="F192" s="76">
        <f>VLOOKUP(B192,'Školská zařízení'!A:J,6)</f>
        <v>102002479</v>
      </c>
      <c r="G192" s="76">
        <f>VLOOKUP(B192,'Školská zařízení'!A:J,7)</f>
        <v>600042081</v>
      </c>
      <c r="H192" s="10" t="s">
        <v>482</v>
      </c>
      <c r="I192" s="62" t="str">
        <f>VLOOKUP(B192,'Školská zařízení'!A:J,8)</f>
        <v>Středočeský</v>
      </c>
      <c r="J192" s="62" t="str">
        <f>VLOOKUP(B192,'Školská zařízení'!A:J,9)</f>
        <v>Benešov</v>
      </c>
      <c r="K192" s="62" t="str">
        <f>VLOOKUP(B192,'Školská zařízení'!A:J,10)</f>
        <v>Neveklov</v>
      </c>
      <c r="L192" s="10" t="s">
        <v>724</v>
      </c>
      <c r="M192" s="93">
        <v>200000</v>
      </c>
      <c r="N192" s="94">
        <f t="shared" si="4"/>
        <v>140000</v>
      </c>
      <c r="O192" s="75">
        <v>2022</v>
      </c>
      <c r="P192" s="44">
        <v>2027</v>
      </c>
      <c r="Q192" s="44"/>
      <c r="R192" s="44"/>
      <c r="S192" s="44"/>
      <c r="T192" s="44" t="s">
        <v>272</v>
      </c>
      <c r="U192" s="44"/>
      <c r="V192" s="44"/>
      <c r="W192" s="44"/>
      <c r="X192" s="44"/>
      <c r="Y192" s="44"/>
      <c r="Z192" s="95"/>
      <c r="AA192" s="15"/>
      <c r="AB192" s="101"/>
    </row>
    <row r="193" spans="1:28" ht="160" x14ac:dyDescent="0.2">
      <c r="A193" s="96">
        <v>189</v>
      </c>
      <c r="B193" s="99" t="s">
        <v>177</v>
      </c>
      <c r="C193" s="62" t="str">
        <f>VLOOKUP(B193,'Školská zařízení'!A:J,2)</f>
        <v>Základní škola Jana Kubelíka, Neveklov</v>
      </c>
      <c r="D193" s="62" t="str">
        <f>VLOOKUP(B193,'Školská zařízení'!A:J,4)</f>
        <v>Město Neveklov</v>
      </c>
      <c r="E193" s="76">
        <f>VLOOKUP(B193,'Školská zařízení'!A:J,5)</f>
        <v>70990654</v>
      </c>
      <c r="F193" s="76">
        <f>VLOOKUP(B193,'Školská zařízení'!A:J,6)</f>
        <v>102002479</v>
      </c>
      <c r="G193" s="76">
        <f>VLOOKUP(B193,'Školská zařízení'!A:J,7)</f>
        <v>600042081</v>
      </c>
      <c r="H193" s="10" t="s">
        <v>489</v>
      </c>
      <c r="I193" s="62" t="str">
        <f>VLOOKUP(B193,'Školská zařízení'!A:J,8)</f>
        <v>Středočeský</v>
      </c>
      <c r="J193" s="62" t="str">
        <f>VLOOKUP(B193,'Školská zařízení'!A:J,9)</f>
        <v>Benešov</v>
      </c>
      <c r="K193" s="62" t="str">
        <f>VLOOKUP(B193,'Školská zařízení'!A:J,10)</f>
        <v>Neveklov</v>
      </c>
      <c r="L193" s="10" t="s">
        <v>723</v>
      </c>
      <c r="M193" s="93">
        <v>5000000</v>
      </c>
      <c r="N193" s="94">
        <f t="shared" si="4"/>
        <v>3500000</v>
      </c>
      <c r="O193" s="75">
        <v>2022</v>
      </c>
      <c r="P193" s="44">
        <v>2027</v>
      </c>
      <c r="Q193" s="75" t="s">
        <v>272</v>
      </c>
      <c r="R193" s="75" t="s">
        <v>272</v>
      </c>
      <c r="S193" s="75" t="s">
        <v>272</v>
      </c>
      <c r="T193" s="75" t="s">
        <v>272</v>
      </c>
      <c r="U193" s="44"/>
      <c r="V193" s="44"/>
      <c r="W193" s="44"/>
      <c r="X193" s="44"/>
      <c r="Y193" s="44"/>
      <c r="Z193" s="95"/>
      <c r="AA193" s="15"/>
      <c r="AB193" s="100"/>
    </row>
    <row r="194" spans="1:28" ht="48" x14ac:dyDescent="0.2">
      <c r="A194" s="96">
        <v>190</v>
      </c>
      <c r="B194" s="99" t="s">
        <v>177</v>
      </c>
      <c r="C194" s="62" t="str">
        <f>VLOOKUP(B194,'Školská zařízení'!A:J,2)</f>
        <v>Základní škola Jana Kubelíka, Neveklov</v>
      </c>
      <c r="D194" s="62" t="str">
        <f>VLOOKUP(B194,'Školská zařízení'!A:J,4)</f>
        <v>Město Neveklov</v>
      </c>
      <c r="E194" s="76">
        <f>VLOOKUP(B194,'Školská zařízení'!A:J,5)</f>
        <v>70990654</v>
      </c>
      <c r="F194" s="76">
        <f>VLOOKUP(B194,'Školská zařízení'!A:J,6)</f>
        <v>102002479</v>
      </c>
      <c r="G194" s="76">
        <f>VLOOKUP(B194,'Školská zařízení'!A:J,7)</f>
        <v>600042081</v>
      </c>
      <c r="H194" s="10" t="s">
        <v>492</v>
      </c>
      <c r="I194" s="62" t="str">
        <f>VLOOKUP(B194,'Školská zařízení'!A:J,8)</f>
        <v>Středočeský</v>
      </c>
      <c r="J194" s="62" t="str">
        <f>VLOOKUP(B194,'Školská zařízení'!A:J,9)</f>
        <v>Benešov</v>
      </c>
      <c r="K194" s="62" t="str">
        <f>VLOOKUP(B194,'Školská zařízení'!A:J,10)</f>
        <v>Neveklov</v>
      </c>
      <c r="L194" s="10"/>
      <c r="M194" s="93">
        <v>1000000</v>
      </c>
      <c r="N194" s="94">
        <f t="shared" si="4"/>
        <v>700000</v>
      </c>
      <c r="O194" s="75">
        <v>2022</v>
      </c>
      <c r="P194" s="44">
        <v>2027</v>
      </c>
      <c r="Q194" s="75" t="s">
        <v>272</v>
      </c>
      <c r="R194" s="75" t="s">
        <v>272</v>
      </c>
      <c r="S194" s="75" t="s">
        <v>272</v>
      </c>
      <c r="T194" s="75" t="s">
        <v>272</v>
      </c>
      <c r="U194" s="44"/>
      <c r="V194" s="44"/>
      <c r="W194" s="44"/>
      <c r="X194" s="44"/>
      <c r="Y194" s="44"/>
      <c r="Z194" s="95"/>
      <c r="AA194" s="15"/>
      <c r="AB194" s="100"/>
    </row>
    <row r="195" spans="1:28" ht="32" x14ac:dyDescent="0.2">
      <c r="A195" s="96">
        <v>191</v>
      </c>
      <c r="B195" s="99" t="s">
        <v>177</v>
      </c>
      <c r="C195" s="62" t="str">
        <f>VLOOKUP(B195,'Školská zařízení'!A:J,2)</f>
        <v>Základní škola Jana Kubelíka, Neveklov</v>
      </c>
      <c r="D195" s="62" t="str">
        <f>VLOOKUP(B195,'Školská zařízení'!A:J,4)</f>
        <v>Město Neveklov</v>
      </c>
      <c r="E195" s="76">
        <f>VLOOKUP(B195,'Školská zařízení'!A:J,5)</f>
        <v>70990654</v>
      </c>
      <c r="F195" s="76">
        <f>VLOOKUP(B195,'Školská zařízení'!A:J,6)</f>
        <v>102002479</v>
      </c>
      <c r="G195" s="76">
        <f>VLOOKUP(B195,'Školská zařízení'!A:J,7)</f>
        <v>600042081</v>
      </c>
      <c r="H195" s="10" t="s">
        <v>349</v>
      </c>
      <c r="I195" s="62" t="str">
        <f>VLOOKUP(B195,'Školská zařízení'!A:J,8)</f>
        <v>Středočeský</v>
      </c>
      <c r="J195" s="62" t="str">
        <f>VLOOKUP(B195,'Školská zařízení'!A:J,9)</f>
        <v>Benešov</v>
      </c>
      <c r="K195" s="62" t="str">
        <f>VLOOKUP(B195,'Školská zařízení'!A:J,10)</f>
        <v>Neveklov</v>
      </c>
      <c r="L195" s="10" t="s">
        <v>513</v>
      </c>
      <c r="M195" s="93">
        <v>500000</v>
      </c>
      <c r="N195" s="94">
        <f t="shared" si="4"/>
        <v>350000</v>
      </c>
      <c r="O195" s="75">
        <v>2022</v>
      </c>
      <c r="P195" s="44">
        <v>2027</v>
      </c>
      <c r="Q195" s="44"/>
      <c r="R195" s="44"/>
      <c r="S195" s="44"/>
      <c r="T195" s="44"/>
      <c r="U195" s="44"/>
      <c r="V195" s="44"/>
      <c r="W195" s="44"/>
      <c r="X195" s="44"/>
      <c r="Y195" s="44"/>
      <c r="Z195" s="95"/>
      <c r="AA195" s="15"/>
      <c r="AB195" s="101"/>
    </row>
    <row r="196" spans="1:28" ht="32" x14ac:dyDescent="0.2">
      <c r="A196" s="96">
        <v>192</v>
      </c>
      <c r="B196" s="99" t="s">
        <v>177</v>
      </c>
      <c r="C196" s="62" t="str">
        <f>VLOOKUP(B196,'Školská zařízení'!A:J,2)</f>
        <v>Základní škola Jana Kubelíka, Neveklov</v>
      </c>
      <c r="D196" s="62" t="str">
        <f>VLOOKUP(B196,'Školská zařízení'!A:J,4)</f>
        <v>Město Neveklov</v>
      </c>
      <c r="E196" s="76">
        <f>VLOOKUP(B196,'Školská zařízení'!A:J,5)</f>
        <v>70990654</v>
      </c>
      <c r="F196" s="76">
        <f>VLOOKUP(B196,'Školská zařízení'!A:J,6)</f>
        <v>102002479</v>
      </c>
      <c r="G196" s="76">
        <f>VLOOKUP(B196,'Školská zařízení'!A:J,7)</f>
        <v>600042081</v>
      </c>
      <c r="H196" s="10" t="s">
        <v>630</v>
      </c>
      <c r="I196" s="62" t="str">
        <f>VLOOKUP(B196,'Školská zařízení'!A:J,8)</f>
        <v>Středočeský</v>
      </c>
      <c r="J196" s="62" t="str">
        <f>VLOOKUP(B196,'Školská zařízení'!A:J,9)</f>
        <v>Benešov</v>
      </c>
      <c r="K196" s="62" t="str">
        <f>VLOOKUP(B196,'Školská zařízení'!A:J,10)</f>
        <v>Neveklov</v>
      </c>
      <c r="L196" s="10" t="s">
        <v>631</v>
      </c>
      <c r="M196" s="93">
        <v>750000</v>
      </c>
      <c r="N196" s="94">
        <f t="shared" si="4"/>
        <v>525000</v>
      </c>
      <c r="O196" s="75">
        <v>2022</v>
      </c>
      <c r="P196" s="44">
        <v>2027</v>
      </c>
      <c r="Q196" s="44"/>
      <c r="R196" s="44"/>
      <c r="S196" s="44"/>
      <c r="T196" s="44"/>
      <c r="U196" s="44"/>
      <c r="V196" s="44"/>
      <c r="W196" s="44"/>
      <c r="X196" s="44"/>
      <c r="Y196" s="44"/>
      <c r="Z196" s="95"/>
      <c r="AA196" s="15"/>
      <c r="AB196" s="101"/>
    </row>
    <row r="197" spans="1:28" ht="48" x14ac:dyDescent="0.2">
      <c r="A197" s="96">
        <v>193</v>
      </c>
      <c r="B197" s="99" t="s">
        <v>177</v>
      </c>
      <c r="C197" s="62" t="str">
        <f>VLOOKUP(B197,'Školská zařízení'!A:J,2)</f>
        <v>Základní škola Jana Kubelíka, Neveklov</v>
      </c>
      <c r="D197" s="62" t="str">
        <f>VLOOKUP(B197,'Školská zařízení'!A:J,4)</f>
        <v>Město Neveklov</v>
      </c>
      <c r="E197" s="76">
        <f>VLOOKUP(B197,'Školská zařízení'!A:J,5)</f>
        <v>70990654</v>
      </c>
      <c r="F197" s="76">
        <f>VLOOKUP(B197,'Školská zařízení'!A:J,6)</f>
        <v>102002479</v>
      </c>
      <c r="G197" s="76">
        <f>VLOOKUP(B197,'Školská zařízení'!A:J,7)</f>
        <v>600042081</v>
      </c>
      <c r="H197" s="10" t="s">
        <v>632</v>
      </c>
      <c r="I197" s="62" t="str">
        <f>VLOOKUP(B197,'Školská zařízení'!A:J,8)</f>
        <v>Středočeský</v>
      </c>
      <c r="J197" s="62" t="str">
        <f>VLOOKUP(B197,'Školská zařízení'!A:J,9)</f>
        <v>Benešov</v>
      </c>
      <c r="K197" s="62" t="str">
        <f>VLOOKUP(B197,'Školská zařízení'!A:J,10)</f>
        <v>Neveklov</v>
      </c>
      <c r="L197" s="10" t="s">
        <v>759</v>
      </c>
      <c r="M197" s="93">
        <v>900000</v>
      </c>
      <c r="N197" s="94">
        <f t="shared" si="4"/>
        <v>630000</v>
      </c>
      <c r="O197" s="75">
        <v>2022</v>
      </c>
      <c r="P197" s="44">
        <v>2027</v>
      </c>
      <c r="Q197" s="44"/>
      <c r="R197" s="44"/>
      <c r="S197" s="44"/>
      <c r="T197" s="44"/>
      <c r="U197" s="44"/>
      <c r="V197" s="44"/>
      <c r="W197" s="44"/>
      <c r="X197" s="44"/>
      <c r="Y197" s="44"/>
      <c r="Z197" s="95"/>
      <c r="AA197" s="15"/>
      <c r="AB197" s="101"/>
    </row>
    <row r="198" spans="1:28" ht="32" x14ac:dyDescent="0.2">
      <c r="A198" s="96">
        <v>194</v>
      </c>
      <c r="B198" s="99" t="s">
        <v>177</v>
      </c>
      <c r="C198" s="62" t="str">
        <f>VLOOKUP(B198,'Školská zařízení'!A:J,2)</f>
        <v>Základní škola Jana Kubelíka, Neveklov</v>
      </c>
      <c r="D198" s="62" t="str">
        <f>VLOOKUP(B198,'Školská zařízení'!A:J,4)</f>
        <v>Město Neveklov</v>
      </c>
      <c r="E198" s="76">
        <f>VLOOKUP(B198,'Školská zařízení'!A:J,5)</f>
        <v>70990654</v>
      </c>
      <c r="F198" s="76">
        <f>VLOOKUP(B198,'Školská zařízení'!A:J,6)</f>
        <v>102002479</v>
      </c>
      <c r="G198" s="76">
        <f>VLOOKUP(B198,'Školská zařízení'!A:J,7)</f>
        <v>600042081</v>
      </c>
      <c r="H198" s="10" t="s">
        <v>633</v>
      </c>
      <c r="I198" s="62" t="str">
        <f>VLOOKUP(B198,'Školská zařízení'!A:J,8)</f>
        <v>Středočeský</v>
      </c>
      <c r="J198" s="62" t="str">
        <f>VLOOKUP(B198,'Školská zařízení'!A:J,9)</f>
        <v>Benešov</v>
      </c>
      <c r="K198" s="62" t="str">
        <f>VLOOKUP(B198,'Školská zařízení'!A:J,10)</f>
        <v>Neveklov</v>
      </c>
      <c r="L198" s="10" t="s">
        <v>634</v>
      </c>
      <c r="M198" s="93">
        <v>1500000</v>
      </c>
      <c r="N198" s="94">
        <f t="shared" si="4"/>
        <v>1050000</v>
      </c>
      <c r="O198" s="75">
        <v>2022</v>
      </c>
      <c r="P198" s="44">
        <v>2027</v>
      </c>
      <c r="Q198" s="44"/>
      <c r="R198" s="44"/>
      <c r="S198" s="44"/>
      <c r="T198" s="44"/>
      <c r="U198" s="44"/>
      <c r="V198" s="44"/>
      <c r="W198" s="44"/>
      <c r="X198" s="44"/>
      <c r="Y198" s="44"/>
      <c r="Z198" s="95"/>
      <c r="AA198" s="15"/>
      <c r="AB198" s="101"/>
    </row>
    <row r="199" spans="1:28" ht="32" x14ac:dyDescent="0.2">
      <c r="A199" s="96">
        <v>195</v>
      </c>
      <c r="B199" s="99" t="s">
        <v>177</v>
      </c>
      <c r="C199" s="62" t="str">
        <f>VLOOKUP(B199,'Školská zařízení'!A:J,2)</f>
        <v>Základní škola Jana Kubelíka, Neveklov</v>
      </c>
      <c r="D199" s="62" t="str">
        <f>VLOOKUP(B199,'Školská zařízení'!A:J,4)</f>
        <v>Město Neveklov</v>
      </c>
      <c r="E199" s="76">
        <f>VLOOKUP(B199,'Školská zařízení'!A:J,5)</f>
        <v>70990654</v>
      </c>
      <c r="F199" s="76">
        <f>VLOOKUP(B199,'Školská zařízení'!A:J,6)</f>
        <v>102002479</v>
      </c>
      <c r="G199" s="76">
        <f>VLOOKUP(B199,'Školská zařízení'!A:J,7)</f>
        <v>600042081</v>
      </c>
      <c r="H199" s="10" t="s">
        <v>635</v>
      </c>
      <c r="I199" s="62" t="str">
        <f>VLOOKUP(B199,'Školská zařízení'!A:J,8)</f>
        <v>Středočeský</v>
      </c>
      <c r="J199" s="62" t="str">
        <f>VLOOKUP(B199,'Školská zařízení'!A:J,9)</f>
        <v>Benešov</v>
      </c>
      <c r="K199" s="62" t="str">
        <f>VLOOKUP(B199,'Školská zařízení'!A:J,10)</f>
        <v>Neveklov</v>
      </c>
      <c r="L199" s="10" t="s">
        <v>636</v>
      </c>
      <c r="M199" s="93">
        <v>100000</v>
      </c>
      <c r="N199" s="94">
        <f t="shared" si="4"/>
        <v>70000</v>
      </c>
      <c r="O199" s="75">
        <v>2022</v>
      </c>
      <c r="P199" s="44">
        <v>2027</v>
      </c>
      <c r="Q199" s="44"/>
      <c r="R199" s="44"/>
      <c r="S199" s="44"/>
      <c r="T199" s="44"/>
      <c r="U199" s="44"/>
      <c r="V199" s="44"/>
      <c r="W199" s="44"/>
      <c r="X199" s="44"/>
      <c r="Y199" s="44"/>
      <c r="Z199" s="95"/>
      <c r="AA199" s="15"/>
      <c r="AB199" s="101"/>
    </row>
    <row r="200" spans="1:28" ht="48" x14ac:dyDescent="0.2">
      <c r="A200" s="96">
        <v>196</v>
      </c>
      <c r="B200" s="99" t="s">
        <v>177</v>
      </c>
      <c r="C200" s="62" t="str">
        <f>VLOOKUP(B200,'Školská zařízení'!A:J,2)</f>
        <v>Základní škola Jana Kubelíka, Neveklov</v>
      </c>
      <c r="D200" s="62" t="str">
        <f>VLOOKUP(B200,'Školská zařízení'!A:J,4)</f>
        <v>Město Neveklov</v>
      </c>
      <c r="E200" s="76">
        <f>VLOOKUP(B200,'Školská zařízení'!A:J,5)</f>
        <v>70990654</v>
      </c>
      <c r="F200" s="76">
        <f>VLOOKUP(B200,'Školská zařízení'!A:J,6)</f>
        <v>102002479</v>
      </c>
      <c r="G200" s="76">
        <f>VLOOKUP(B200,'Školská zařízení'!A:J,7)</f>
        <v>600042081</v>
      </c>
      <c r="H200" s="10" t="s">
        <v>637</v>
      </c>
      <c r="I200" s="62" t="str">
        <f>VLOOKUP(B200,'Školská zařízení'!A:J,8)</f>
        <v>Středočeský</v>
      </c>
      <c r="J200" s="62" t="str">
        <f>VLOOKUP(B200,'Školská zařízení'!A:J,9)</f>
        <v>Benešov</v>
      </c>
      <c r="K200" s="62" t="str">
        <f>VLOOKUP(B200,'Školská zařízení'!A:J,10)</f>
        <v>Neveklov</v>
      </c>
      <c r="L200" s="10" t="s">
        <v>911</v>
      </c>
      <c r="M200" s="93">
        <v>50000000</v>
      </c>
      <c r="N200" s="94">
        <f t="shared" ref="N200:N264" si="5">M200*0.7</f>
        <v>35000000</v>
      </c>
      <c r="O200" s="75">
        <v>2022</v>
      </c>
      <c r="P200" s="44">
        <v>2027</v>
      </c>
      <c r="Q200" s="44"/>
      <c r="R200" s="44"/>
      <c r="S200" s="44"/>
      <c r="T200" s="44"/>
      <c r="U200" s="44"/>
      <c r="V200" s="44"/>
      <c r="W200" s="44"/>
      <c r="X200" s="44"/>
      <c r="Y200" s="44"/>
      <c r="Z200" s="95"/>
      <c r="AA200" s="15"/>
      <c r="AB200" s="101"/>
    </row>
    <row r="201" spans="1:28" ht="32" x14ac:dyDescent="0.2">
      <c r="A201" s="96">
        <v>197</v>
      </c>
      <c r="B201" s="99" t="s">
        <v>177</v>
      </c>
      <c r="C201" s="62" t="str">
        <f>VLOOKUP(B201,'Školská zařízení'!A:J,2)</f>
        <v>Základní škola Jana Kubelíka, Neveklov</v>
      </c>
      <c r="D201" s="62" t="str">
        <f>VLOOKUP(B201,'Školská zařízení'!A:J,4)</f>
        <v>Město Neveklov</v>
      </c>
      <c r="E201" s="76">
        <f>VLOOKUP(B201,'Školská zařízení'!A:J,5)</f>
        <v>70990654</v>
      </c>
      <c r="F201" s="76">
        <f>VLOOKUP(B201,'Školská zařízení'!A:J,6)</f>
        <v>102002479</v>
      </c>
      <c r="G201" s="76">
        <f>VLOOKUP(B201,'Školská zařízení'!A:J,7)</f>
        <v>600042081</v>
      </c>
      <c r="H201" s="10" t="s">
        <v>638</v>
      </c>
      <c r="I201" s="62" t="str">
        <f>VLOOKUP(B201,'Školská zařízení'!A:J,8)</f>
        <v>Středočeský</v>
      </c>
      <c r="J201" s="62" t="str">
        <f>VLOOKUP(B201,'Školská zařízení'!A:J,9)</f>
        <v>Benešov</v>
      </c>
      <c r="K201" s="62" t="str">
        <f>VLOOKUP(B201,'Školská zařízení'!A:J,10)</f>
        <v>Neveklov</v>
      </c>
      <c r="L201" s="10" t="s">
        <v>639</v>
      </c>
      <c r="M201" s="93">
        <v>400000</v>
      </c>
      <c r="N201" s="94">
        <f t="shared" si="5"/>
        <v>280000</v>
      </c>
      <c r="O201" s="75">
        <v>2022</v>
      </c>
      <c r="P201" s="44">
        <v>2027</v>
      </c>
      <c r="Q201" s="44"/>
      <c r="R201" s="44"/>
      <c r="S201" s="44"/>
      <c r="T201" s="44"/>
      <c r="U201" s="44"/>
      <c r="V201" s="44"/>
      <c r="W201" s="44"/>
      <c r="X201" s="44"/>
      <c r="Y201" s="44"/>
      <c r="Z201" s="95"/>
      <c r="AA201" s="15"/>
      <c r="AB201" s="101"/>
    </row>
    <row r="202" spans="1:28" ht="64" x14ac:dyDescent="0.2">
      <c r="A202" s="96">
        <v>198</v>
      </c>
      <c r="B202" s="99" t="s">
        <v>227</v>
      </c>
      <c r="C202" s="62" t="str">
        <f>VLOOKUP(B202,'Školská zařízení'!A:J,2)</f>
        <v>Základní škola a mateřská škola Poříčí nad Sázavou, okres Benešov, příspěvková organizace</v>
      </c>
      <c r="D202" s="62" t="str">
        <f>VLOOKUP(B202,'Školská zařízení'!A:J,4)</f>
        <v>Obec Poříčí nad Sázavou</v>
      </c>
      <c r="E202" s="76">
        <f>VLOOKUP(B202,'Školská zařízení'!A:J,5)</f>
        <v>70991634</v>
      </c>
      <c r="F202" s="76">
        <f>VLOOKUP(B202,'Školská zařízení'!A:J,6)</f>
        <v>102002517</v>
      </c>
      <c r="G202" s="76">
        <f>VLOOKUP(B202,'Školská zařízení'!A:J,7)</f>
        <v>600042090</v>
      </c>
      <c r="H202" s="10" t="s">
        <v>452</v>
      </c>
      <c r="I202" s="62" t="str">
        <f>VLOOKUP(B202,'Školská zařízení'!A:J,8)</f>
        <v>Středočeský</v>
      </c>
      <c r="J202" s="62" t="str">
        <f>VLOOKUP(B202,'Školská zařízení'!A:J,9)</f>
        <v>Benešov</v>
      </c>
      <c r="K202" s="62" t="str">
        <f>VLOOKUP(B202,'Školská zařízení'!A:J,10)</f>
        <v>Poříčí nad Sázavou</v>
      </c>
      <c r="L202" s="10"/>
      <c r="M202" s="93">
        <v>6000000</v>
      </c>
      <c r="N202" s="94">
        <f t="shared" si="5"/>
        <v>4200000</v>
      </c>
      <c r="O202" s="75">
        <v>2021</v>
      </c>
      <c r="P202" s="44">
        <v>2025</v>
      </c>
      <c r="Q202" s="75"/>
      <c r="R202" s="75" t="s">
        <v>272</v>
      </c>
      <c r="S202" s="75" t="s">
        <v>272</v>
      </c>
      <c r="T202" s="75" t="s">
        <v>272</v>
      </c>
      <c r="U202" s="44"/>
      <c r="V202" s="44"/>
      <c r="W202" s="44"/>
      <c r="X202" s="44"/>
      <c r="Y202" s="44"/>
      <c r="Z202" s="95"/>
      <c r="AA202" s="15"/>
      <c r="AB202" s="100"/>
    </row>
    <row r="203" spans="1:28" ht="16" x14ac:dyDescent="0.2">
      <c r="A203" s="96">
        <v>199</v>
      </c>
      <c r="B203" s="99" t="s">
        <v>227</v>
      </c>
      <c r="C203" s="62" t="str">
        <f>VLOOKUP(B203,'Školská zařízení'!A:J,2)</f>
        <v>Základní škola a mateřská škola Poříčí nad Sázavou, okres Benešov, příspěvková organizace</v>
      </c>
      <c r="D203" s="62" t="str">
        <f>VLOOKUP(B203,'Školská zařízení'!A:J,4)</f>
        <v>Obec Poříčí nad Sázavou</v>
      </c>
      <c r="E203" s="76">
        <f>VLOOKUP(B203,'Školská zařízení'!A:J,5)</f>
        <v>70991634</v>
      </c>
      <c r="F203" s="76">
        <f>VLOOKUP(B203,'Školská zařízení'!A:J,6)</f>
        <v>102002517</v>
      </c>
      <c r="G203" s="76">
        <f>VLOOKUP(B203,'Školská zařízení'!A:J,7)</f>
        <v>600042090</v>
      </c>
      <c r="H203" s="10" t="s">
        <v>488</v>
      </c>
      <c r="I203" s="62" t="str">
        <f>VLOOKUP(B203,'Školská zařízení'!A:J,8)</f>
        <v>Středočeský</v>
      </c>
      <c r="J203" s="62" t="str">
        <f>VLOOKUP(B203,'Školská zařízení'!A:J,9)</f>
        <v>Benešov</v>
      </c>
      <c r="K203" s="62" t="str">
        <f>VLOOKUP(B203,'Školská zařízení'!A:J,10)</f>
        <v>Poříčí nad Sázavou</v>
      </c>
      <c r="L203" s="10"/>
      <c r="M203" s="93">
        <v>1000000</v>
      </c>
      <c r="N203" s="94">
        <f t="shared" si="5"/>
        <v>700000</v>
      </c>
      <c r="O203" s="75">
        <v>2021</v>
      </c>
      <c r="P203" s="44">
        <v>2025</v>
      </c>
      <c r="Q203" s="75" t="s">
        <v>272</v>
      </c>
      <c r="R203" s="75" t="s">
        <v>272</v>
      </c>
      <c r="S203" s="75" t="s">
        <v>272</v>
      </c>
      <c r="T203" s="75" t="s">
        <v>272</v>
      </c>
      <c r="U203" s="44"/>
      <c r="V203" s="44"/>
      <c r="W203" s="44"/>
      <c r="X203" s="44"/>
      <c r="Y203" s="44"/>
      <c r="Z203" s="95"/>
      <c r="AA203" s="15"/>
      <c r="AB203" s="100"/>
    </row>
    <row r="204" spans="1:28" ht="16" x14ac:dyDescent="0.2">
      <c r="A204" s="96">
        <v>200</v>
      </c>
      <c r="B204" s="99" t="s">
        <v>227</v>
      </c>
      <c r="C204" s="62" t="str">
        <f>VLOOKUP(B204,'Školská zařízení'!A:J,2)</f>
        <v>Základní škola a mateřská škola Poříčí nad Sázavou, okres Benešov, příspěvková organizace</v>
      </c>
      <c r="D204" s="62" t="str">
        <f>VLOOKUP(B204,'Školská zařízení'!A:J,4)</f>
        <v>Obec Poříčí nad Sázavou</v>
      </c>
      <c r="E204" s="76">
        <f>VLOOKUP(B204,'Školská zařízení'!A:J,5)</f>
        <v>70991634</v>
      </c>
      <c r="F204" s="76">
        <f>VLOOKUP(B204,'Školská zařízení'!A:J,6)</f>
        <v>102002517</v>
      </c>
      <c r="G204" s="76">
        <f>VLOOKUP(B204,'Školská zařízení'!A:J,7)</f>
        <v>600042090</v>
      </c>
      <c r="H204" s="10" t="s">
        <v>642</v>
      </c>
      <c r="I204" s="62" t="str">
        <f>VLOOKUP(B204,'Školská zařízení'!A:J,8)</f>
        <v>Středočeský</v>
      </c>
      <c r="J204" s="62" t="str">
        <f>VLOOKUP(B204,'Školská zařízení'!A:J,9)</f>
        <v>Benešov</v>
      </c>
      <c r="K204" s="62" t="str">
        <f>VLOOKUP(B204,'Školská zařízení'!A:J,10)</f>
        <v>Poříčí nad Sázavou</v>
      </c>
      <c r="L204" s="10" t="s">
        <v>642</v>
      </c>
      <c r="M204" s="93">
        <v>10000000</v>
      </c>
      <c r="N204" s="94">
        <f t="shared" si="5"/>
        <v>7000000</v>
      </c>
      <c r="O204" s="75">
        <v>2021</v>
      </c>
      <c r="P204" s="44">
        <v>2025</v>
      </c>
      <c r="Q204" s="75" t="s">
        <v>272</v>
      </c>
      <c r="R204" s="75" t="s">
        <v>272</v>
      </c>
      <c r="S204" s="75" t="s">
        <v>272</v>
      </c>
      <c r="T204" s="75" t="s">
        <v>272</v>
      </c>
      <c r="U204" s="44"/>
      <c r="V204" s="44"/>
      <c r="W204" s="44"/>
      <c r="X204" s="44"/>
      <c r="Y204" s="44"/>
      <c r="Z204" s="95"/>
      <c r="AA204" s="15"/>
      <c r="AB204" s="101" t="s">
        <v>873</v>
      </c>
    </row>
    <row r="205" spans="1:28" ht="32" x14ac:dyDescent="0.2">
      <c r="A205" s="96">
        <v>201</v>
      </c>
      <c r="B205" s="99" t="s">
        <v>227</v>
      </c>
      <c r="C205" s="62" t="str">
        <f>VLOOKUP(B205,'Školská zařízení'!A:J,2)</f>
        <v>Základní škola a mateřská škola Poříčí nad Sázavou, okres Benešov, příspěvková organizace</v>
      </c>
      <c r="D205" s="62" t="str">
        <f>VLOOKUP(B205,'Školská zařízení'!A:J,4)</f>
        <v>Obec Poříčí nad Sázavou</v>
      </c>
      <c r="E205" s="76">
        <f>VLOOKUP(B205,'Školská zařízení'!A:J,5)</f>
        <v>70991634</v>
      </c>
      <c r="F205" s="76">
        <f>VLOOKUP(B205,'Školská zařízení'!A:J,6)</f>
        <v>102002517</v>
      </c>
      <c r="G205" s="76">
        <f>VLOOKUP(B205,'Školská zařízení'!A:J,7)</f>
        <v>600042090</v>
      </c>
      <c r="H205" s="10" t="s">
        <v>997</v>
      </c>
      <c r="I205" s="62" t="str">
        <f>VLOOKUP(B205,'Školská zařízení'!A:J,8)</f>
        <v>Středočeský</v>
      </c>
      <c r="J205" s="62" t="str">
        <f>VLOOKUP(B205,'Školská zařízení'!A:J,9)</f>
        <v>Benešov</v>
      </c>
      <c r="K205" s="62" t="str">
        <f>VLOOKUP(B205,'Školská zařízení'!A:J,10)</f>
        <v>Poříčí nad Sázavou</v>
      </c>
      <c r="L205" s="10" t="s">
        <v>997</v>
      </c>
      <c r="M205" s="93">
        <v>20000</v>
      </c>
      <c r="N205" s="94">
        <f t="shared" si="5"/>
        <v>14000</v>
      </c>
      <c r="O205" s="75">
        <v>2022</v>
      </c>
      <c r="P205" s="44">
        <v>2025</v>
      </c>
      <c r="Q205" s="44" t="s">
        <v>272</v>
      </c>
      <c r="R205" s="44" t="s">
        <v>272</v>
      </c>
      <c r="S205" s="44"/>
      <c r="T205" s="44" t="s">
        <v>272</v>
      </c>
      <c r="U205" s="44"/>
      <c r="V205" s="44"/>
      <c r="W205" s="44"/>
      <c r="X205" s="44"/>
      <c r="Y205" s="44"/>
      <c r="Z205" s="95"/>
      <c r="AA205" s="15"/>
      <c r="AB205" s="101"/>
    </row>
    <row r="206" spans="1:28" s="53" customFormat="1" ht="32" x14ac:dyDescent="0.2">
      <c r="A206" s="96">
        <v>202</v>
      </c>
      <c r="B206" s="99" t="s">
        <v>227</v>
      </c>
      <c r="C206" s="62" t="str">
        <f>VLOOKUP(B206,'Školská zařízení'!A:J,2)</f>
        <v>Základní škola a mateřská škola Poříčí nad Sázavou, okres Benešov, příspěvková organizace</v>
      </c>
      <c r="D206" s="62" t="str">
        <f>VLOOKUP(B206,'Školská zařízení'!A:J,4)</f>
        <v>Obec Poříčí nad Sázavou</v>
      </c>
      <c r="E206" s="76">
        <f>VLOOKUP(B206,'Školská zařízení'!A:J,5)</f>
        <v>70991634</v>
      </c>
      <c r="F206" s="76">
        <f>VLOOKUP(B206,'Školská zařízení'!A:J,6)</f>
        <v>102002517</v>
      </c>
      <c r="G206" s="76">
        <f>VLOOKUP(B206,'Školská zařízení'!A:J,7)</f>
        <v>600042090</v>
      </c>
      <c r="H206" s="144" t="s">
        <v>996</v>
      </c>
      <c r="I206" s="62" t="str">
        <f>VLOOKUP(B206,'Školská zařízení'!A:J,8)</f>
        <v>Středočeský</v>
      </c>
      <c r="J206" s="62" t="str">
        <f>VLOOKUP(B206,'Školská zařízení'!A:J,9)</f>
        <v>Benešov</v>
      </c>
      <c r="K206" s="62" t="str">
        <f>VLOOKUP(B206,'Školská zařízení'!A:J,10)</f>
        <v>Poříčí nad Sázavou</v>
      </c>
      <c r="L206" s="144" t="s">
        <v>996</v>
      </c>
      <c r="M206" s="93">
        <v>35000000</v>
      </c>
      <c r="N206" s="94">
        <f t="shared" si="5"/>
        <v>24500000</v>
      </c>
      <c r="O206" s="75">
        <v>2023</v>
      </c>
      <c r="P206" s="44">
        <v>2027</v>
      </c>
      <c r="Q206" s="44" t="s">
        <v>272</v>
      </c>
      <c r="R206" s="44" t="s">
        <v>272</v>
      </c>
      <c r="S206" s="44"/>
      <c r="T206" s="44" t="s">
        <v>272</v>
      </c>
      <c r="U206" s="44"/>
      <c r="V206" s="44"/>
      <c r="W206" s="44"/>
      <c r="X206" s="44"/>
      <c r="Y206" s="44"/>
      <c r="Z206" s="95"/>
      <c r="AA206" s="15"/>
      <c r="AB206" s="101" t="s">
        <v>272</v>
      </c>
    </row>
    <row r="207" spans="1:28" ht="34" x14ac:dyDescent="0.2">
      <c r="A207" s="96">
        <v>203</v>
      </c>
      <c r="B207" s="99" t="s">
        <v>230</v>
      </c>
      <c r="C207" s="62" t="str">
        <f>VLOOKUP(B207,'Školská zařízení'!A:J,2)</f>
        <v>Základní škola a Mateřská škola Postupice, okres Benešov</v>
      </c>
      <c r="D207" s="62" t="str">
        <f>VLOOKUP(B207,'Školská zařízení'!A:J,4)</f>
        <v>Obec Postupice</v>
      </c>
      <c r="E207" s="76">
        <f>VLOOKUP(B207,'Školská zařízení'!A:J,5)</f>
        <v>70892598</v>
      </c>
      <c r="F207" s="76">
        <f>VLOOKUP(B207,'Školská zařízení'!A:J,6)</f>
        <v>102002525</v>
      </c>
      <c r="G207" s="76">
        <f>VLOOKUP(B207,'Školská zařízení'!A:J,7)</f>
        <v>600042103</v>
      </c>
      <c r="H207" s="10" t="s">
        <v>453</v>
      </c>
      <c r="I207" s="62" t="str">
        <f>VLOOKUP(B207,'Školská zařízení'!A:J,8)</f>
        <v>Středočeský</v>
      </c>
      <c r="J207" s="62" t="str">
        <f>VLOOKUP(B207,'Školská zařízení'!A:J,9)</f>
        <v>Benešov</v>
      </c>
      <c r="K207" s="62" t="str">
        <f>VLOOKUP(B207,'Školská zařízení'!A:J,10)</f>
        <v>Postupice</v>
      </c>
      <c r="L207" s="160" t="s">
        <v>920</v>
      </c>
      <c r="M207" s="93">
        <v>1450000</v>
      </c>
      <c r="N207" s="94">
        <f t="shared" si="5"/>
        <v>1014999.9999999999</v>
      </c>
      <c r="O207" s="75">
        <v>2025</v>
      </c>
      <c r="P207" s="44">
        <v>2025</v>
      </c>
      <c r="Q207" s="75"/>
      <c r="R207" s="75" t="s">
        <v>272</v>
      </c>
      <c r="S207" s="75" t="s">
        <v>272</v>
      </c>
      <c r="T207" s="75" t="s">
        <v>272</v>
      </c>
      <c r="U207" s="44"/>
      <c r="V207" s="44"/>
      <c r="W207" s="44"/>
      <c r="X207" s="44"/>
      <c r="Y207" s="44"/>
      <c r="Z207" s="95"/>
      <c r="AA207" s="15"/>
      <c r="AB207" s="100"/>
    </row>
    <row r="208" spans="1:28" ht="34" x14ac:dyDescent="0.2">
      <c r="A208" s="96">
        <v>204</v>
      </c>
      <c r="B208" s="99" t="s">
        <v>230</v>
      </c>
      <c r="C208" s="62" t="str">
        <f>VLOOKUP(B208,'Školská zařízení'!A:J,2)</f>
        <v>Základní škola a Mateřská škola Postupice, okres Benešov</v>
      </c>
      <c r="D208" s="62" t="str">
        <f>VLOOKUP(B208,'Školská zařízení'!A:J,4)</f>
        <v>Obec Postupice</v>
      </c>
      <c r="E208" s="76">
        <f>VLOOKUP(B208,'Školská zařízení'!A:J,5)</f>
        <v>70892598</v>
      </c>
      <c r="F208" s="76">
        <f>VLOOKUP(B208,'Školská zařízení'!A:J,6)</f>
        <v>102002525</v>
      </c>
      <c r="G208" s="76">
        <f>VLOOKUP(B208,'Školská zařízení'!A:J,7)</f>
        <v>600042103</v>
      </c>
      <c r="H208" s="10" t="s">
        <v>455</v>
      </c>
      <c r="I208" s="62" t="str">
        <f>VLOOKUP(B208,'Školská zařízení'!A:J,8)</f>
        <v>Středočeský</v>
      </c>
      <c r="J208" s="62" t="str">
        <f>VLOOKUP(B208,'Školská zařízení'!A:J,9)</f>
        <v>Benešov</v>
      </c>
      <c r="K208" s="62" t="str">
        <f>VLOOKUP(B208,'Školská zařízení'!A:J,10)</f>
        <v>Postupice</v>
      </c>
      <c r="L208" s="160" t="s">
        <v>921</v>
      </c>
      <c r="M208" s="93">
        <v>350000</v>
      </c>
      <c r="N208" s="94">
        <f t="shared" si="5"/>
        <v>244999.99999999997</v>
      </c>
      <c r="O208" s="75">
        <v>2024</v>
      </c>
      <c r="P208" s="44">
        <v>2025</v>
      </c>
      <c r="Q208" s="75"/>
      <c r="R208" s="75"/>
      <c r="S208" s="75"/>
      <c r="T208" s="75" t="s">
        <v>272</v>
      </c>
      <c r="U208" s="44"/>
      <c r="V208" s="44"/>
      <c r="W208" s="44"/>
      <c r="X208" s="44"/>
      <c r="Y208" s="44"/>
      <c r="Z208" s="95"/>
      <c r="AA208" s="15"/>
      <c r="AB208" s="100"/>
    </row>
    <row r="209" spans="1:28" ht="17" x14ac:dyDescent="0.2">
      <c r="A209" s="96">
        <v>205</v>
      </c>
      <c r="B209" s="99" t="s">
        <v>230</v>
      </c>
      <c r="C209" s="62" t="str">
        <f>VLOOKUP(B209,'Školská zařízení'!A:J,2)</f>
        <v>Základní škola a Mateřská škola Postupice, okres Benešov</v>
      </c>
      <c r="D209" s="62" t="str">
        <f>VLOOKUP(B209,'Školská zařízení'!A:J,4)</f>
        <v>Obec Postupice</v>
      </c>
      <c r="E209" s="76">
        <f>VLOOKUP(B209,'Školská zařízení'!A:J,5)</f>
        <v>70892598</v>
      </c>
      <c r="F209" s="76">
        <f>VLOOKUP(B209,'Školská zařízení'!A:J,6)</f>
        <v>102002525</v>
      </c>
      <c r="G209" s="76">
        <f>VLOOKUP(B209,'Školská zařízení'!A:J,7)</f>
        <v>600042103</v>
      </c>
      <c r="H209" s="10" t="s">
        <v>456</v>
      </c>
      <c r="I209" s="62" t="str">
        <f>VLOOKUP(B209,'Školská zařízení'!A:J,8)</f>
        <v>Středočeský</v>
      </c>
      <c r="J209" s="62" t="str">
        <f>VLOOKUP(B209,'Školská zařízení'!A:J,9)</f>
        <v>Benešov</v>
      </c>
      <c r="K209" s="62" t="str">
        <f>VLOOKUP(B209,'Školská zařízení'!A:J,10)</f>
        <v>Postupice</v>
      </c>
      <c r="L209" s="160" t="s">
        <v>922</v>
      </c>
      <c r="M209" s="93">
        <v>700000</v>
      </c>
      <c r="N209" s="94">
        <f t="shared" si="5"/>
        <v>489999.99999999994</v>
      </c>
      <c r="O209" s="75">
        <v>2025</v>
      </c>
      <c r="P209" s="44">
        <v>2025</v>
      </c>
      <c r="Q209" s="75"/>
      <c r="R209" s="75"/>
      <c r="S209" s="75" t="s">
        <v>272</v>
      </c>
      <c r="T209" s="75" t="s">
        <v>272</v>
      </c>
      <c r="U209" s="44"/>
      <c r="V209" s="44"/>
      <c r="W209" s="44"/>
      <c r="X209" s="44"/>
      <c r="Y209" s="44"/>
      <c r="Z209" s="95"/>
      <c r="AA209" s="15"/>
      <c r="AB209" s="100"/>
    </row>
    <row r="210" spans="1:28" ht="32" x14ac:dyDescent="0.2">
      <c r="A210" s="96">
        <v>206</v>
      </c>
      <c r="B210" s="99" t="s">
        <v>230</v>
      </c>
      <c r="C210" s="62" t="str">
        <f>VLOOKUP(B210,'Školská zařízení'!A:J,2)</f>
        <v>Základní škola a Mateřská škola Postupice, okres Benešov</v>
      </c>
      <c r="D210" s="62" t="str">
        <f>VLOOKUP(B210,'Školská zařízení'!A:J,4)</f>
        <v>Obec Postupice</v>
      </c>
      <c r="E210" s="76">
        <f>VLOOKUP(B210,'Školská zařízení'!A:J,5)</f>
        <v>70892598</v>
      </c>
      <c r="F210" s="76">
        <f>VLOOKUP(B210,'Školská zařízení'!A:J,6)</f>
        <v>102002525</v>
      </c>
      <c r="G210" s="76">
        <f>VLOOKUP(B210,'Školská zařízení'!A:J,7)</f>
        <v>600042103</v>
      </c>
      <c r="H210" s="10" t="s">
        <v>640</v>
      </c>
      <c r="I210" s="62" t="str">
        <f>VLOOKUP(B210,'Školská zařízení'!A:J,8)</f>
        <v>Středočeský</v>
      </c>
      <c r="J210" s="62" t="str">
        <f>VLOOKUP(B210,'Školská zařízení'!A:J,9)</f>
        <v>Benešov</v>
      </c>
      <c r="K210" s="62" t="str">
        <f>VLOOKUP(B210,'Školská zařízení'!A:J,10)</f>
        <v>Postupice</v>
      </c>
      <c r="L210" s="10" t="s">
        <v>641</v>
      </c>
      <c r="M210" s="93">
        <v>1200000</v>
      </c>
      <c r="N210" s="94">
        <f t="shared" si="5"/>
        <v>840000</v>
      </c>
      <c r="O210" s="75">
        <v>2023</v>
      </c>
      <c r="P210" s="44">
        <v>2025</v>
      </c>
      <c r="Q210" s="44"/>
      <c r="R210" s="44"/>
      <c r="S210" s="44"/>
      <c r="T210" s="44"/>
      <c r="U210" s="44"/>
      <c r="V210" s="44"/>
      <c r="W210" s="44"/>
      <c r="X210" s="44"/>
      <c r="Y210" s="44"/>
      <c r="Z210" s="95"/>
      <c r="AA210" s="15"/>
      <c r="AB210" s="101"/>
    </row>
    <row r="211" spans="1:28" ht="16" x14ac:dyDescent="0.2">
      <c r="A211" s="96">
        <v>207</v>
      </c>
      <c r="B211" s="99" t="s">
        <v>181</v>
      </c>
      <c r="C211" s="62" t="str">
        <f>VLOOKUP(B211,'Školská zařízení'!A:J,2)</f>
        <v>Základní škola T. G. Masaryka</v>
      </c>
      <c r="D211" s="62" t="str">
        <f>VLOOKUP(B211,'Školská zařízení'!A:J,4)</f>
        <v>Město Pyšely</v>
      </c>
      <c r="E211" s="76">
        <f>VLOOKUP(B211,'Školská zařízení'!A:J,5)</f>
        <v>43750699</v>
      </c>
      <c r="F211" s="76">
        <f>VLOOKUP(B211,'Školská zařízení'!A:J,6)</f>
        <v>108003931</v>
      </c>
      <c r="G211" s="76">
        <f>VLOOKUP(B211,'Školská zařízení'!A:J,7)</f>
        <v>600042219</v>
      </c>
      <c r="H211" s="10" t="s">
        <v>643</v>
      </c>
      <c r="I211" s="62" t="str">
        <f>VLOOKUP(B211,'Školská zařízení'!A:J,8)</f>
        <v>Středočeský</v>
      </c>
      <c r="J211" s="62" t="str">
        <f>VLOOKUP(B211,'Školská zařízení'!A:J,9)</f>
        <v>Benešov</v>
      </c>
      <c r="K211" s="62" t="str">
        <f>VLOOKUP(B211,'Školská zařízení'!A:J,10)</f>
        <v>Pyšely</v>
      </c>
      <c r="L211" s="10" t="s">
        <v>644</v>
      </c>
      <c r="M211" s="93">
        <v>50000000</v>
      </c>
      <c r="N211" s="94">
        <f t="shared" si="5"/>
        <v>35000000</v>
      </c>
      <c r="O211" s="75">
        <v>2027</v>
      </c>
      <c r="P211" s="44">
        <v>2027</v>
      </c>
      <c r="Q211" s="44"/>
      <c r="R211" s="44"/>
      <c r="S211" s="44"/>
      <c r="T211" s="44"/>
      <c r="U211" s="44"/>
      <c r="V211" s="44"/>
      <c r="W211" s="44"/>
      <c r="X211" s="44"/>
      <c r="Y211" s="44"/>
      <c r="Z211" s="95"/>
      <c r="AA211" s="15"/>
      <c r="AB211" s="101"/>
    </row>
    <row r="212" spans="1:28" ht="32" x14ac:dyDescent="0.2">
      <c r="A212" s="96">
        <v>208</v>
      </c>
      <c r="B212" s="99" t="s">
        <v>181</v>
      </c>
      <c r="C212" s="62" t="str">
        <f>VLOOKUP(B212,'Školská zařízení'!A:J,2)</f>
        <v>Základní škola T. G. Masaryka</v>
      </c>
      <c r="D212" s="62" t="str">
        <f>VLOOKUP(B212,'Školská zařízení'!A:J,4)</f>
        <v>Město Pyšely</v>
      </c>
      <c r="E212" s="76">
        <f>VLOOKUP(B212,'Školská zařízení'!A:J,5)</f>
        <v>43750699</v>
      </c>
      <c r="F212" s="76">
        <f>VLOOKUP(B212,'Školská zařízení'!A:J,6)</f>
        <v>108003931</v>
      </c>
      <c r="G212" s="76">
        <f>VLOOKUP(B212,'Školská zařízení'!A:J,7)</f>
        <v>600042219</v>
      </c>
      <c r="H212" s="10" t="s">
        <v>645</v>
      </c>
      <c r="I212" s="62" t="str">
        <f>VLOOKUP(B212,'Školská zařízení'!A:J,8)</f>
        <v>Středočeský</v>
      </c>
      <c r="J212" s="62" t="str">
        <f>VLOOKUP(B212,'Školská zařízení'!A:J,9)</f>
        <v>Benešov</v>
      </c>
      <c r="K212" s="62" t="str">
        <f>VLOOKUP(B212,'Školská zařízení'!A:J,10)</f>
        <v>Pyšely</v>
      </c>
      <c r="L212" s="10" t="s">
        <v>646</v>
      </c>
      <c r="M212" s="93">
        <v>100000</v>
      </c>
      <c r="N212" s="94">
        <f t="shared" si="5"/>
        <v>70000</v>
      </c>
      <c r="O212" s="75">
        <v>2023</v>
      </c>
      <c r="P212" s="44">
        <v>2026</v>
      </c>
      <c r="Q212" s="44"/>
      <c r="R212" s="44" t="s">
        <v>272</v>
      </c>
      <c r="S212" s="44" t="s">
        <v>873</v>
      </c>
      <c r="T212" s="44" t="s">
        <v>272</v>
      </c>
      <c r="U212" s="44"/>
      <c r="V212" s="44"/>
      <c r="W212" s="44"/>
      <c r="X212" s="44" t="s">
        <v>272</v>
      </c>
      <c r="Y212" s="44"/>
      <c r="Z212" s="95"/>
      <c r="AA212" s="15"/>
      <c r="AB212" s="101" t="s">
        <v>272</v>
      </c>
    </row>
    <row r="213" spans="1:28" ht="32" x14ac:dyDescent="0.2">
      <c r="A213" s="96">
        <v>209</v>
      </c>
      <c r="B213" s="99" t="s">
        <v>181</v>
      </c>
      <c r="C213" s="62" t="str">
        <f>VLOOKUP(B213,'Školská zařízení'!A:J,2)</f>
        <v>Základní škola T. G. Masaryka</v>
      </c>
      <c r="D213" s="62" t="str">
        <f>VLOOKUP(B213,'Školská zařízení'!A:J,4)</f>
        <v>Město Pyšely</v>
      </c>
      <c r="E213" s="76">
        <f>VLOOKUP(B213,'Školská zařízení'!A:J,5)</f>
        <v>43750699</v>
      </c>
      <c r="F213" s="76">
        <f>VLOOKUP(B213,'Školská zařízení'!A:J,6)</f>
        <v>108003931</v>
      </c>
      <c r="G213" s="76">
        <f>VLOOKUP(B213,'Školská zařízení'!A:J,7)</f>
        <v>600042219</v>
      </c>
      <c r="H213" s="10" t="s">
        <v>647</v>
      </c>
      <c r="I213" s="62" t="str">
        <f>VLOOKUP(B213,'Školská zařízení'!A:J,8)</f>
        <v>Středočeský</v>
      </c>
      <c r="J213" s="62" t="str">
        <f>VLOOKUP(B213,'Školská zařízení'!A:J,9)</f>
        <v>Benešov</v>
      </c>
      <c r="K213" s="62" t="str">
        <f>VLOOKUP(B213,'Školská zařízení'!A:J,10)</f>
        <v>Pyšely</v>
      </c>
      <c r="L213" s="10" t="s">
        <v>648</v>
      </c>
      <c r="M213" s="93">
        <v>900000</v>
      </c>
      <c r="N213" s="94">
        <f t="shared" si="5"/>
        <v>630000</v>
      </c>
      <c r="O213" s="75">
        <v>2023</v>
      </c>
      <c r="P213" s="44">
        <v>2027</v>
      </c>
      <c r="Q213" s="44" t="s">
        <v>873</v>
      </c>
      <c r="R213" s="44" t="s">
        <v>873</v>
      </c>
      <c r="S213" s="44" t="s">
        <v>873</v>
      </c>
      <c r="T213" s="44"/>
      <c r="U213" s="44"/>
      <c r="V213" s="44"/>
      <c r="W213" s="44"/>
      <c r="X213" s="44"/>
      <c r="Y213" s="44"/>
      <c r="Z213" s="95"/>
      <c r="AA213" s="15"/>
      <c r="AB213" s="101"/>
    </row>
    <row r="214" spans="1:28" ht="16" x14ac:dyDescent="0.2">
      <c r="A214" s="96">
        <v>210</v>
      </c>
      <c r="B214" s="99" t="s">
        <v>181</v>
      </c>
      <c r="C214" s="62" t="str">
        <f>VLOOKUP(B214,'Školská zařízení'!A:J,2)</f>
        <v>Základní škola T. G. Masaryka</v>
      </c>
      <c r="D214" s="62" t="str">
        <f>VLOOKUP(B214,'Školská zařízení'!A:J,4)</f>
        <v>Město Pyšely</v>
      </c>
      <c r="E214" s="76">
        <f>VLOOKUP(B214,'Školská zařízení'!A:J,5)</f>
        <v>43750699</v>
      </c>
      <c r="F214" s="76">
        <f>VLOOKUP(B214,'Školská zařízení'!A:J,6)</f>
        <v>108003931</v>
      </c>
      <c r="G214" s="76">
        <f>VLOOKUP(B214,'Školská zařízení'!A:J,7)</f>
        <v>600042219</v>
      </c>
      <c r="H214" s="10" t="s">
        <v>437</v>
      </c>
      <c r="I214" s="62" t="str">
        <f>VLOOKUP(B214,'Školská zařízení'!A:J,8)</f>
        <v>Středočeský</v>
      </c>
      <c r="J214" s="62" t="str">
        <f>VLOOKUP(B214,'Školská zařízení'!A:J,9)</f>
        <v>Benešov</v>
      </c>
      <c r="K214" s="62" t="str">
        <f>VLOOKUP(B214,'Školská zařízení'!A:J,10)</f>
        <v>Pyšely</v>
      </c>
      <c r="L214" s="10" t="s">
        <v>823</v>
      </c>
      <c r="M214" s="93">
        <v>180000</v>
      </c>
      <c r="N214" s="94">
        <f t="shared" si="5"/>
        <v>125999.99999999999</v>
      </c>
      <c r="O214" s="75">
        <v>2023</v>
      </c>
      <c r="P214" s="44">
        <v>2025</v>
      </c>
      <c r="Q214" s="44"/>
      <c r="R214" s="44" t="s">
        <v>873</v>
      </c>
      <c r="S214" s="44" t="s">
        <v>873</v>
      </c>
      <c r="T214" s="44" t="s">
        <v>873</v>
      </c>
      <c r="U214" s="44"/>
      <c r="V214" s="44"/>
      <c r="W214" s="44"/>
      <c r="X214" s="44"/>
      <c r="Y214" s="44"/>
      <c r="Z214" s="95"/>
      <c r="AA214" s="15"/>
      <c r="AB214" s="101"/>
    </row>
    <row r="215" spans="1:28" ht="16" x14ac:dyDescent="0.2">
      <c r="A215" s="96">
        <v>211</v>
      </c>
      <c r="B215" s="99" t="s">
        <v>181</v>
      </c>
      <c r="C215" s="62" t="str">
        <f>VLOOKUP(B215,'Školská zařízení'!A:J,2)</f>
        <v>Základní škola T. G. Masaryka</v>
      </c>
      <c r="D215" s="62" t="str">
        <f>VLOOKUP(B215,'Školská zařízení'!A:J,4)</f>
        <v>Město Pyšely</v>
      </c>
      <c r="E215" s="76">
        <f>VLOOKUP(B215,'Školská zařízení'!A:J,5)</f>
        <v>43750699</v>
      </c>
      <c r="F215" s="76">
        <f>VLOOKUP(B215,'Školská zařízení'!A:J,6)</f>
        <v>108003931</v>
      </c>
      <c r="G215" s="76">
        <f>VLOOKUP(B215,'Školská zařízení'!A:J,7)</f>
        <v>600042219</v>
      </c>
      <c r="H215" s="10" t="s">
        <v>828</v>
      </c>
      <c r="I215" s="62" t="str">
        <f>VLOOKUP(B215,'Školská zařízení'!A:J,8)</f>
        <v>Středočeský</v>
      </c>
      <c r="J215" s="62" t="str">
        <f>VLOOKUP(B215,'Školská zařízení'!A:J,9)</f>
        <v>Benešov</v>
      </c>
      <c r="K215" s="62" t="str">
        <f>VLOOKUP(B215,'Školská zařízení'!A:J,10)</f>
        <v>Pyšely</v>
      </c>
      <c r="L215" s="10" t="s">
        <v>830</v>
      </c>
      <c r="M215" s="93">
        <v>100000</v>
      </c>
      <c r="N215" s="94">
        <f>M215*0.7</f>
        <v>70000</v>
      </c>
      <c r="O215" s="75">
        <v>2021</v>
      </c>
      <c r="P215" s="44">
        <v>2025</v>
      </c>
      <c r="Q215" s="44"/>
      <c r="R215" s="44"/>
      <c r="S215" s="44" t="s">
        <v>873</v>
      </c>
      <c r="T215" s="44"/>
      <c r="U215" s="44"/>
      <c r="V215" s="44"/>
      <c r="W215" s="44"/>
      <c r="X215" s="44"/>
      <c r="Y215" s="44"/>
      <c r="Z215" s="95"/>
      <c r="AA215" s="15"/>
      <c r="AB215" s="101"/>
    </row>
    <row r="216" spans="1:28" ht="32" x14ac:dyDescent="0.2">
      <c r="A216" s="96">
        <v>212</v>
      </c>
      <c r="B216" s="99" t="s">
        <v>181</v>
      </c>
      <c r="C216" s="62" t="str">
        <f>VLOOKUP(B216,'Školská zařízení'!A:J,2)</f>
        <v>Základní škola T. G. Masaryka</v>
      </c>
      <c r="D216" s="62" t="str">
        <f>VLOOKUP(B216,'Školská zařízení'!A:J,4)</f>
        <v>Město Pyšely</v>
      </c>
      <c r="E216" s="76">
        <f>VLOOKUP(B216,'Školská zařízení'!A:J,5)</f>
        <v>43750699</v>
      </c>
      <c r="F216" s="76">
        <f>VLOOKUP(B216,'Školská zařízení'!A:J,6)</f>
        <v>108003931</v>
      </c>
      <c r="G216" s="76">
        <f>VLOOKUP(B216,'Školská zařízení'!A:J,7)</f>
        <v>600042219</v>
      </c>
      <c r="H216" s="10" t="s">
        <v>829</v>
      </c>
      <c r="I216" s="62" t="str">
        <f>VLOOKUP(B216,'Školská zařízení'!A:J,8)</f>
        <v>Středočeský</v>
      </c>
      <c r="J216" s="62" t="str">
        <f>VLOOKUP(B216,'Školská zařízení'!A:J,9)</f>
        <v>Benešov</v>
      </c>
      <c r="K216" s="62" t="str">
        <f>VLOOKUP(B216,'Školská zařízení'!A:J,10)</f>
        <v>Pyšely</v>
      </c>
      <c r="L216" s="10" t="s">
        <v>831</v>
      </c>
      <c r="M216" s="93">
        <v>2000000</v>
      </c>
      <c r="N216" s="94">
        <f t="shared" si="5"/>
        <v>1400000</v>
      </c>
      <c r="O216" s="75">
        <v>2023</v>
      </c>
      <c r="P216" s="44">
        <v>2026</v>
      </c>
      <c r="Q216" s="44" t="s">
        <v>873</v>
      </c>
      <c r="R216" s="44" t="s">
        <v>873</v>
      </c>
      <c r="S216" s="44" t="s">
        <v>873</v>
      </c>
      <c r="T216" s="44" t="s">
        <v>272</v>
      </c>
      <c r="U216" s="44"/>
      <c r="V216" s="44"/>
      <c r="W216" s="44"/>
      <c r="X216" s="44"/>
      <c r="Y216" s="44"/>
      <c r="Z216" s="95"/>
      <c r="AA216" s="15"/>
      <c r="AB216" s="101"/>
    </row>
    <row r="217" spans="1:28" ht="16" x14ac:dyDescent="0.2">
      <c r="A217" s="96">
        <v>213</v>
      </c>
      <c r="B217" s="99" t="s">
        <v>181</v>
      </c>
      <c r="C217" s="62" t="str">
        <f>VLOOKUP(B217,'Školská zařízení'!A:J,2)</f>
        <v>Základní škola T. G. Masaryka</v>
      </c>
      <c r="D217" s="62" t="str">
        <f>VLOOKUP(B217,'Školská zařízení'!A:J,4)</f>
        <v>Město Pyšely</v>
      </c>
      <c r="E217" s="76">
        <f>VLOOKUP(B217,'Školská zařízení'!A:J,5)</f>
        <v>43750699</v>
      </c>
      <c r="F217" s="76">
        <f>VLOOKUP(B217,'Školská zařízení'!A:J,6)</f>
        <v>108003931</v>
      </c>
      <c r="G217" s="76">
        <f>VLOOKUP(B217,'Školská zařízení'!A:J,7)</f>
        <v>600042219</v>
      </c>
      <c r="H217" s="10" t="s">
        <v>851</v>
      </c>
      <c r="I217" s="62" t="str">
        <f>VLOOKUP(B217,'Školská zařízení'!A:J,8)</f>
        <v>Středočeský</v>
      </c>
      <c r="J217" s="62" t="str">
        <f>VLOOKUP(B217,'Školská zařízení'!A:J,9)</f>
        <v>Benešov</v>
      </c>
      <c r="K217" s="62" t="str">
        <f>VLOOKUP(B217,'Školská zařízení'!A:J,10)</f>
        <v>Pyšely</v>
      </c>
      <c r="L217" s="10" t="s">
        <v>852</v>
      </c>
      <c r="M217" s="93">
        <v>400000</v>
      </c>
      <c r="N217" s="94">
        <f t="shared" si="5"/>
        <v>280000</v>
      </c>
      <c r="O217" s="75">
        <v>2024</v>
      </c>
      <c r="P217" s="44">
        <v>2026</v>
      </c>
      <c r="Q217" s="44" t="s">
        <v>873</v>
      </c>
      <c r="R217" s="44" t="s">
        <v>873</v>
      </c>
      <c r="S217" s="44" t="s">
        <v>873</v>
      </c>
      <c r="T217" s="44" t="s">
        <v>873</v>
      </c>
      <c r="U217" s="44"/>
      <c r="V217" s="44"/>
      <c r="W217" s="44"/>
      <c r="X217" s="44"/>
      <c r="Y217" s="44"/>
      <c r="Z217" s="95"/>
      <c r="AA217" s="15"/>
      <c r="AB217" s="101"/>
    </row>
    <row r="218" spans="1:28" s="53" customFormat="1" ht="32" x14ac:dyDescent="0.2">
      <c r="A218" s="96">
        <v>214</v>
      </c>
      <c r="B218" s="99" t="s">
        <v>181</v>
      </c>
      <c r="C218" s="62" t="str">
        <f>VLOOKUP(B218,'Školská zařízení'!A:J,2)</f>
        <v>Základní škola T. G. Masaryka</v>
      </c>
      <c r="D218" s="62" t="str">
        <f>VLOOKUP(B218,'Školská zařízení'!A:J,4)</f>
        <v>Město Pyšely</v>
      </c>
      <c r="E218" s="76">
        <f>VLOOKUP(B218,'Školská zařízení'!A:J,5)</f>
        <v>43750699</v>
      </c>
      <c r="F218" s="76">
        <f>VLOOKUP(B218,'Školská zařízení'!A:J,6)</f>
        <v>108003931</v>
      </c>
      <c r="G218" s="76">
        <f>VLOOKUP(B218,'Školská zařízení'!A:J,7)</f>
        <v>600042219</v>
      </c>
      <c r="H218" s="10" t="s">
        <v>995</v>
      </c>
      <c r="I218" s="62" t="str">
        <f>VLOOKUP(B218,'Školská zařízení'!A:J,8)</f>
        <v>Středočeský</v>
      </c>
      <c r="J218" s="62" t="str">
        <f>VLOOKUP(B218,'Školská zařízení'!A:J,9)</f>
        <v>Benešov</v>
      </c>
      <c r="K218" s="62" t="str">
        <f>VLOOKUP(B218,'Školská zařízení'!A:J,10)</f>
        <v>Pyšely</v>
      </c>
      <c r="L218" s="10" t="s">
        <v>994</v>
      </c>
      <c r="M218" s="93">
        <v>30000000</v>
      </c>
      <c r="N218" s="94">
        <f t="shared" si="5"/>
        <v>21000000</v>
      </c>
      <c r="O218" s="75">
        <v>2023</v>
      </c>
      <c r="P218" s="44">
        <v>2027</v>
      </c>
      <c r="Q218" s="44"/>
      <c r="R218" s="44"/>
      <c r="S218" s="44"/>
      <c r="T218" s="44"/>
      <c r="U218" s="44"/>
      <c r="V218" s="44"/>
      <c r="W218" s="44"/>
      <c r="X218" s="44"/>
      <c r="Y218" s="44"/>
      <c r="Z218" s="95"/>
      <c r="AA218" s="15"/>
      <c r="AB218" s="101"/>
    </row>
    <row r="219" spans="1:28" ht="80" x14ac:dyDescent="0.2">
      <c r="A219" s="96">
        <v>215</v>
      </c>
      <c r="B219" s="99" t="s">
        <v>184</v>
      </c>
      <c r="C219" s="62" t="str">
        <f>VLOOKUP(B219,'Školská zařízení'!A:J,2)</f>
        <v>Základní škola a mateřská škola Sázava</v>
      </c>
      <c r="D219" s="62" t="str">
        <f>VLOOKUP(B219,'Školská zařízení'!A:J,4)</f>
        <v>Město Sázava</v>
      </c>
      <c r="E219" s="76">
        <f>VLOOKUP(B219,'Školská zařízení'!A:J,5)</f>
        <v>71000585</v>
      </c>
      <c r="F219" s="76">
        <f>VLOOKUP(B219,'Školská zařízení'!A:J,6)</f>
        <v>181103133</v>
      </c>
      <c r="G219" s="76">
        <f>VLOOKUP(B219,'Školská zařízení'!A:J,7)</f>
        <v>600046427</v>
      </c>
      <c r="H219" s="10" t="s">
        <v>656</v>
      </c>
      <c r="I219" s="62" t="str">
        <f>VLOOKUP(B219,'Školská zařízení'!A:J,8)</f>
        <v>Středočeský</v>
      </c>
      <c r="J219" s="62" t="str">
        <f>VLOOKUP(B219,'Školská zařízení'!A:J,9)</f>
        <v>Benešov</v>
      </c>
      <c r="K219" s="62" t="str">
        <f>VLOOKUP(B219,'Školská zařízení'!A:J,10)</f>
        <v>Sázava</v>
      </c>
      <c r="L219" s="10" t="s">
        <v>657</v>
      </c>
      <c r="M219" s="93">
        <v>15000000</v>
      </c>
      <c r="N219" s="94">
        <f t="shared" si="5"/>
        <v>10500000</v>
      </c>
      <c r="O219" s="75">
        <v>2021</v>
      </c>
      <c r="P219" s="44">
        <v>2025</v>
      </c>
      <c r="Q219" s="44"/>
      <c r="R219" s="44"/>
      <c r="S219" s="44"/>
      <c r="T219" s="44"/>
      <c r="U219" s="44"/>
      <c r="V219" s="44"/>
      <c r="W219" s="44"/>
      <c r="X219" s="44"/>
      <c r="Y219" s="44"/>
      <c r="Z219" s="95"/>
      <c r="AA219" s="15"/>
      <c r="AB219" s="101"/>
    </row>
    <row r="220" spans="1:28" ht="32" x14ac:dyDescent="0.2">
      <c r="A220" s="96">
        <v>216</v>
      </c>
      <c r="B220" s="99" t="s">
        <v>184</v>
      </c>
      <c r="C220" s="62" t="str">
        <f>VLOOKUP(B220,'Školská zařízení'!A:J,2)</f>
        <v>Základní škola a mateřská škola Sázava</v>
      </c>
      <c r="D220" s="62" t="str">
        <f>VLOOKUP(B220,'Školská zařízení'!A:J,4)</f>
        <v>Město Sázava</v>
      </c>
      <c r="E220" s="76">
        <f>VLOOKUP(B220,'Školská zařízení'!A:J,5)</f>
        <v>71000585</v>
      </c>
      <c r="F220" s="76">
        <f>VLOOKUP(B220,'Školská zařízení'!A:J,6)</f>
        <v>181103133</v>
      </c>
      <c r="G220" s="76">
        <f>VLOOKUP(B220,'Školská zařízení'!A:J,7)</f>
        <v>600046427</v>
      </c>
      <c r="H220" s="10" t="s">
        <v>718</v>
      </c>
      <c r="I220" s="62" t="str">
        <f>VLOOKUP(B220,'Školská zařízení'!A:J,8)</f>
        <v>Středočeský</v>
      </c>
      <c r="J220" s="62" t="str">
        <f>VLOOKUP(B220,'Školská zařízení'!A:J,9)</f>
        <v>Benešov</v>
      </c>
      <c r="K220" s="62" t="str">
        <f>VLOOKUP(B220,'Školská zařízení'!A:J,10)</f>
        <v>Sázava</v>
      </c>
      <c r="L220" s="10" t="s">
        <v>658</v>
      </c>
      <c r="M220" s="93">
        <v>3500000</v>
      </c>
      <c r="N220" s="94">
        <f t="shared" si="5"/>
        <v>2450000</v>
      </c>
      <c r="O220" s="75">
        <v>2021</v>
      </c>
      <c r="P220" s="44">
        <v>2025</v>
      </c>
      <c r="Q220" s="44"/>
      <c r="R220" s="44"/>
      <c r="S220" s="44"/>
      <c r="T220" s="44"/>
      <c r="U220" s="44"/>
      <c r="V220" s="44"/>
      <c r="W220" s="44"/>
      <c r="X220" s="44"/>
      <c r="Y220" s="44"/>
      <c r="Z220" s="95"/>
      <c r="AA220" s="15"/>
      <c r="AB220" s="101"/>
    </row>
    <row r="221" spans="1:28" ht="32" x14ac:dyDescent="0.2">
      <c r="A221" s="96">
        <v>217</v>
      </c>
      <c r="B221" s="99" t="s">
        <v>184</v>
      </c>
      <c r="C221" s="62" t="str">
        <f>VLOOKUP(B221,'Školská zařízení'!A:J,2)</f>
        <v>Základní škola a mateřská škola Sázava</v>
      </c>
      <c r="D221" s="62" t="str">
        <f>VLOOKUP(B221,'Školská zařízení'!A:J,4)</f>
        <v>Město Sázava</v>
      </c>
      <c r="E221" s="76">
        <f>VLOOKUP(B221,'Školská zařízení'!A:J,5)</f>
        <v>71000585</v>
      </c>
      <c r="F221" s="76">
        <f>VLOOKUP(B221,'Školská zařízení'!A:J,6)</f>
        <v>181103133</v>
      </c>
      <c r="G221" s="76">
        <f>VLOOKUP(B221,'Školská zařízení'!A:J,7)</f>
        <v>600046427</v>
      </c>
      <c r="H221" s="10" t="s">
        <v>719</v>
      </c>
      <c r="I221" s="62" t="str">
        <f>VLOOKUP(B221,'Školská zařízení'!A:J,8)</f>
        <v>Středočeský</v>
      </c>
      <c r="J221" s="62" t="str">
        <f>VLOOKUP(B221,'Školská zařízení'!A:J,9)</f>
        <v>Benešov</v>
      </c>
      <c r="K221" s="62" t="str">
        <f>VLOOKUP(B221,'Školská zařízení'!A:J,10)</f>
        <v>Sázava</v>
      </c>
      <c r="L221" s="10" t="s">
        <v>659</v>
      </c>
      <c r="M221" s="93">
        <v>5000000</v>
      </c>
      <c r="N221" s="94">
        <f t="shared" si="5"/>
        <v>3500000</v>
      </c>
      <c r="O221" s="75">
        <v>2021</v>
      </c>
      <c r="P221" s="44">
        <v>2025</v>
      </c>
      <c r="Q221" s="44"/>
      <c r="R221" s="44"/>
      <c r="S221" s="44"/>
      <c r="T221" s="44"/>
      <c r="U221" s="44"/>
      <c r="V221" s="44"/>
      <c r="W221" s="44"/>
      <c r="X221" s="44"/>
      <c r="Y221" s="44"/>
      <c r="Z221" s="95"/>
      <c r="AA221" s="15"/>
      <c r="AB221" s="101"/>
    </row>
    <row r="222" spans="1:28" ht="32" x14ac:dyDescent="0.2">
      <c r="A222" s="96">
        <v>218</v>
      </c>
      <c r="B222" s="99" t="s">
        <v>184</v>
      </c>
      <c r="C222" s="62" t="str">
        <f>VLOOKUP(B222,'Školská zařízení'!A:J,2)</f>
        <v>Základní škola a mateřská škola Sázava</v>
      </c>
      <c r="D222" s="62" t="str">
        <f>VLOOKUP(B222,'Školská zařízení'!A:J,4)</f>
        <v>Město Sázava</v>
      </c>
      <c r="E222" s="76">
        <f>VLOOKUP(B222,'Školská zařízení'!A:J,5)</f>
        <v>71000585</v>
      </c>
      <c r="F222" s="76">
        <f>VLOOKUP(B222,'Školská zařízení'!A:J,6)</f>
        <v>181103133</v>
      </c>
      <c r="G222" s="76">
        <f>VLOOKUP(B222,'Školská zařízení'!A:J,7)</f>
        <v>600046427</v>
      </c>
      <c r="H222" s="10" t="s">
        <v>720</v>
      </c>
      <c r="I222" s="62" t="str">
        <f>VLOOKUP(B222,'Školská zařízení'!A:J,8)</f>
        <v>Středočeský</v>
      </c>
      <c r="J222" s="62" t="str">
        <f>VLOOKUP(B222,'Školská zařízení'!A:J,9)</f>
        <v>Benešov</v>
      </c>
      <c r="K222" s="62" t="str">
        <f>VLOOKUP(B222,'Školská zařízení'!A:J,10)</f>
        <v>Sázava</v>
      </c>
      <c r="L222" s="10" t="s">
        <v>660</v>
      </c>
      <c r="M222" s="93">
        <v>2000000</v>
      </c>
      <c r="N222" s="94">
        <f t="shared" si="5"/>
        <v>1400000</v>
      </c>
      <c r="O222" s="75">
        <v>2021</v>
      </c>
      <c r="P222" s="44">
        <v>2025</v>
      </c>
      <c r="Q222" s="44"/>
      <c r="R222" s="44"/>
      <c r="S222" s="44"/>
      <c r="T222" s="44"/>
      <c r="U222" s="44"/>
      <c r="V222" s="44"/>
      <c r="W222" s="44"/>
      <c r="X222" s="44"/>
      <c r="Y222" s="44"/>
      <c r="Z222" s="95"/>
      <c r="AA222" s="15"/>
      <c r="AB222" s="101"/>
    </row>
    <row r="223" spans="1:28" ht="16" x14ac:dyDescent="0.2">
      <c r="A223" s="96">
        <v>219</v>
      </c>
      <c r="B223" s="99" t="s">
        <v>182</v>
      </c>
      <c r="C223" s="62" t="str">
        <f>VLOOKUP(B223,'Školská zařízení'!A:J,2)</f>
        <v>Základní škola a mateřská škola Sázava</v>
      </c>
      <c r="D223" s="62" t="str">
        <f>VLOOKUP(B223,'Školská zařízení'!A:J,4)</f>
        <v>Město Sázava</v>
      </c>
      <c r="E223" s="76">
        <f>VLOOKUP(B223,'Školská zařízení'!A:J,5)</f>
        <v>71000585</v>
      </c>
      <c r="F223" s="76">
        <f>VLOOKUP(B223,'Školská zařízení'!A:J,6)</f>
        <v>102226717</v>
      </c>
      <c r="G223" s="76">
        <f>VLOOKUP(B223,'Školská zařízení'!A:J,7)</f>
        <v>600046427</v>
      </c>
      <c r="H223" s="10" t="s">
        <v>454</v>
      </c>
      <c r="I223" s="62" t="str">
        <f>VLOOKUP(B223,'Školská zařízení'!A:J,8)</f>
        <v>Středočeský</v>
      </c>
      <c r="J223" s="62" t="str">
        <f>VLOOKUP(B223,'Školská zařízení'!A:J,9)</f>
        <v>Benešov</v>
      </c>
      <c r="K223" s="62" t="str">
        <f>VLOOKUP(B223,'Školská zařízení'!A:J,10)</f>
        <v>Sázava</v>
      </c>
      <c r="L223" s="10"/>
      <c r="M223" s="93">
        <v>680000</v>
      </c>
      <c r="N223" s="94">
        <f t="shared" si="5"/>
        <v>475999.99999999994</v>
      </c>
      <c r="O223" s="75">
        <v>2021</v>
      </c>
      <c r="P223" s="44">
        <v>2022</v>
      </c>
      <c r="Q223" s="75"/>
      <c r="R223" s="75"/>
      <c r="S223" s="75" t="s">
        <v>272</v>
      </c>
      <c r="T223" s="75"/>
      <c r="U223" s="44"/>
      <c r="V223" s="44"/>
      <c r="W223" s="44"/>
      <c r="X223" s="44"/>
      <c r="Y223" s="44"/>
      <c r="Z223" s="95"/>
      <c r="AA223" s="15"/>
      <c r="AB223" s="100"/>
    </row>
    <row r="224" spans="1:28" ht="80" x14ac:dyDescent="0.2">
      <c r="A224" s="96">
        <v>220</v>
      </c>
      <c r="B224" s="99" t="s">
        <v>182</v>
      </c>
      <c r="C224" s="62" t="str">
        <f>VLOOKUP(B224,'Školská zařízení'!A:J,2)</f>
        <v>Základní škola a mateřská škola Sázava</v>
      </c>
      <c r="D224" s="62" t="str">
        <f>VLOOKUP(B224,'Školská zařízení'!A:J,4)</f>
        <v>Město Sázava</v>
      </c>
      <c r="E224" s="76">
        <f>VLOOKUP(B224,'Školská zařízení'!A:J,5)</f>
        <v>71000585</v>
      </c>
      <c r="F224" s="76">
        <f>VLOOKUP(B224,'Školská zařízení'!A:J,6)</f>
        <v>102226717</v>
      </c>
      <c r="G224" s="76">
        <f>VLOOKUP(B224,'Školská zařízení'!A:J,7)</f>
        <v>600046427</v>
      </c>
      <c r="H224" s="10" t="s">
        <v>457</v>
      </c>
      <c r="I224" s="62" t="str">
        <f>VLOOKUP(B224,'Školská zařízení'!A:J,8)</f>
        <v>Středočeský</v>
      </c>
      <c r="J224" s="62" t="str">
        <f>VLOOKUP(B224,'Školská zařízení'!A:J,9)</f>
        <v>Benešov</v>
      </c>
      <c r="K224" s="62" t="str">
        <f>VLOOKUP(B224,'Školská zařízení'!A:J,10)</f>
        <v>Sázava</v>
      </c>
      <c r="L224" s="10"/>
      <c r="M224" s="93">
        <v>1000000</v>
      </c>
      <c r="N224" s="94">
        <f t="shared" si="5"/>
        <v>700000</v>
      </c>
      <c r="O224" s="75">
        <v>2021</v>
      </c>
      <c r="P224" s="44">
        <v>2025</v>
      </c>
      <c r="Q224" s="75" t="s">
        <v>272</v>
      </c>
      <c r="R224" s="75"/>
      <c r="S224" s="75" t="s">
        <v>272</v>
      </c>
      <c r="T224" s="75"/>
      <c r="U224" s="44"/>
      <c r="V224" s="44"/>
      <c r="W224" s="44"/>
      <c r="X224" s="44"/>
      <c r="Y224" s="44"/>
      <c r="Z224" s="95"/>
      <c r="AA224" s="15"/>
      <c r="AB224" s="100"/>
    </row>
    <row r="225" spans="1:28" ht="32" x14ac:dyDescent="0.2">
      <c r="A225" s="96">
        <v>221</v>
      </c>
      <c r="B225" s="99" t="s">
        <v>182</v>
      </c>
      <c r="C225" s="62" t="str">
        <f>VLOOKUP(B225,'Školská zařízení'!A:J,2)</f>
        <v>Základní škola a mateřská škola Sázava</v>
      </c>
      <c r="D225" s="62" t="str">
        <f>VLOOKUP(B225,'Školská zařízení'!A:J,4)</f>
        <v>Město Sázava</v>
      </c>
      <c r="E225" s="76">
        <f>VLOOKUP(B225,'Školská zařízení'!A:J,5)</f>
        <v>71000585</v>
      </c>
      <c r="F225" s="76">
        <f>VLOOKUP(B225,'Školská zařízení'!A:J,6)</f>
        <v>102226717</v>
      </c>
      <c r="G225" s="76">
        <f>VLOOKUP(B225,'Školská zařízení'!A:J,7)</f>
        <v>600046427</v>
      </c>
      <c r="H225" s="10" t="s">
        <v>458</v>
      </c>
      <c r="I225" s="62" t="str">
        <f>VLOOKUP(B225,'Školská zařízení'!A:J,8)</f>
        <v>Středočeský</v>
      </c>
      <c r="J225" s="62" t="str">
        <f>VLOOKUP(B225,'Školská zařízení'!A:J,9)</f>
        <v>Benešov</v>
      </c>
      <c r="K225" s="62" t="str">
        <f>VLOOKUP(B225,'Školská zařízení'!A:J,10)</f>
        <v>Sázava</v>
      </c>
      <c r="L225" s="10"/>
      <c r="M225" s="93">
        <v>500000</v>
      </c>
      <c r="N225" s="94">
        <f t="shared" si="5"/>
        <v>350000</v>
      </c>
      <c r="O225" s="75">
        <v>2021</v>
      </c>
      <c r="P225" s="44">
        <v>2025</v>
      </c>
      <c r="Q225" s="75"/>
      <c r="R225" s="75"/>
      <c r="S225" s="75" t="s">
        <v>272</v>
      </c>
      <c r="T225" s="75" t="s">
        <v>272</v>
      </c>
      <c r="U225" s="44"/>
      <c r="V225" s="44"/>
      <c r="W225" s="44"/>
      <c r="X225" s="44"/>
      <c r="Y225" s="44"/>
      <c r="Z225" s="95"/>
      <c r="AA225" s="15"/>
      <c r="AB225" s="100"/>
    </row>
    <row r="226" spans="1:28" ht="80" x14ac:dyDescent="0.2">
      <c r="A226" s="96">
        <v>222</v>
      </c>
      <c r="B226" s="99" t="s">
        <v>182</v>
      </c>
      <c r="C226" s="62" t="str">
        <f>VLOOKUP(B226,'Školská zařízení'!A:J,2)</f>
        <v>Základní škola a mateřská škola Sázava</v>
      </c>
      <c r="D226" s="62" t="str">
        <f>VLOOKUP(B226,'Školská zařízení'!A:J,4)</f>
        <v>Město Sázava</v>
      </c>
      <c r="E226" s="76">
        <f>VLOOKUP(B226,'Školská zařízení'!A:J,5)</f>
        <v>71000585</v>
      </c>
      <c r="F226" s="76">
        <f>VLOOKUP(B226,'Školská zařízení'!A:J,6)</f>
        <v>102226717</v>
      </c>
      <c r="G226" s="76">
        <f>VLOOKUP(B226,'Školská zařízení'!A:J,7)</f>
        <v>600046427</v>
      </c>
      <c r="H226" s="10" t="s">
        <v>457</v>
      </c>
      <c r="I226" s="62" t="str">
        <f>VLOOKUP(B226,'Školská zařízení'!A:J,8)</f>
        <v>Středočeský</v>
      </c>
      <c r="J226" s="62" t="str">
        <f>VLOOKUP(B226,'Školská zařízení'!A:J,9)</f>
        <v>Benešov</v>
      </c>
      <c r="K226" s="62" t="str">
        <f>VLOOKUP(B226,'Školská zařízení'!A:J,10)</f>
        <v>Sázava</v>
      </c>
      <c r="L226" s="10"/>
      <c r="M226" s="93">
        <v>1000000</v>
      </c>
      <c r="N226" s="94">
        <f t="shared" si="5"/>
        <v>700000</v>
      </c>
      <c r="O226" s="75">
        <v>2021</v>
      </c>
      <c r="P226" s="44">
        <v>2025</v>
      </c>
      <c r="Q226" s="75" t="s">
        <v>272</v>
      </c>
      <c r="R226" s="75"/>
      <c r="S226" s="75"/>
      <c r="T226" s="75"/>
      <c r="U226" s="44"/>
      <c r="V226" s="44"/>
      <c r="W226" s="44"/>
      <c r="X226" s="44"/>
      <c r="Y226" s="44"/>
      <c r="Z226" s="95"/>
      <c r="AA226" s="15"/>
      <c r="AB226" s="100" t="s">
        <v>272</v>
      </c>
    </row>
    <row r="227" spans="1:28" ht="32" x14ac:dyDescent="0.2">
      <c r="A227" s="96">
        <v>223</v>
      </c>
      <c r="B227" s="99" t="s">
        <v>182</v>
      </c>
      <c r="C227" s="62" t="str">
        <f>VLOOKUP(B227,'Školská zařízení'!A:J,2)</f>
        <v>Základní škola a mateřská škola Sázava</v>
      </c>
      <c r="D227" s="62" t="str">
        <f>VLOOKUP(B227,'Školská zařízení'!A:J,4)</f>
        <v>Město Sázava</v>
      </c>
      <c r="E227" s="76">
        <f>VLOOKUP(B227,'Školská zařízení'!A:J,5)</f>
        <v>71000585</v>
      </c>
      <c r="F227" s="76">
        <f>VLOOKUP(B227,'Školská zařízení'!A:J,6)</f>
        <v>102226717</v>
      </c>
      <c r="G227" s="76">
        <f>VLOOKUP(B227,'Školská zařízení'!A:J,7)</f>
        <v>600046427</v>
      </c>
      <c r="H227" s="10" t="s">
        <v>493</v>
      </c>
      <c r="I227" s="62" t="str">
        <f>VLOOKUP(B227,'Školská zařízení'!A:J,8)</f>
        <v>Středočeský</v>
      </c>
      <c r="J227" s="62" t="str">
        <f>VLOOKUP(B227,'Školská zařízení'!A:J,9)</f>
        <v>Benešov</v>
      </c>
      <c r="K227" s="62" t="str">
        <f>VLOOKUP(B227,'Školská zařízení'!A:J,10)</f>
        <v>Sázava</v>
      </c>
      <c r="L227" s="10"/>
      <c r="M227" s="93">
        <v>500000</v>
      </c>
      <c r="N227" s="94">
        <f t="shared" si="5"/>
        <v>350000</v>
      </c>
      <c r="O227" s="75">
        <v>2021</v>
      </c>
      <c r="P227" s="44">
        <v>2025</v>
      </c>
      <c r="Q227" s="75"/>
      <c r="R227" s="75" t="s">
        <v>272</v>
      </c>
      <c r="S227" s="75"/>
      <c r="T227" s="75"/>
      <c r="U227" s="44"/>
      <c r="V227" s="44"/>
      <c r="W227" s="44"/>
      <c r="X227" s="44"/>
      <c r="Y227" s="44"/>
      <c r="Z227" s="95"/>
      <c r="AA227" s="15"/>
      <c r="AB227" s="100"/>
    </row>
    <row r="228" spans="1:28" ht="48" x14ac:dyDescent="0.2">
      <c r="A228" s="96">
        <v>224</v>
      </c>
      <c r="B228" s="99" t="s">
        <v>182</v>
      </c>
      <c r="C228" s="62" t="str">
        <f>VLOOKUP(B228,'Školská zařízení'!A:J,2)</f>
        <v>Základní škola a mateřská škola Sázava</v>
      </c>
      <c r="D228" s="62" t="str">
        <f>VLOOKUP(B228,'Školská zařízení'!A:J,4)</f>
        <v>Město Sázava</v>
      </c>
      <c r="E228" s="76">
        <f>VLOOKUP(B228,'Školská zařízení'!A:J,5)</f>
        <v>71000585</v>
      </c>
      <c r="F228" s="76">
        <f>VLOOKUP(B228,'Školská zařízení'!A:J,6)</f>
        <v>102226717</v>
      </c>
      <c r="G228" s="76">
        <f>VLOOKUP(B228,'Školská zařízení'!A:J,7)</f>
        <v>600046427</v>
      </c>
      <c r="H228" s="10" t="s">
        <v>649</v>
      </c>
      <c r="I228" s="62" t="str">
        <f>VLOOKUP(B228,'Školská zařízení'!A:J,8)</f>
        <v>Středočeský</v>
      </c>
      <c r="J228" s="62" t="str">
        <f>VLOOKUP(B228,'Školská zařízení'!A:J,9)</f>
        <v>Benešov</v>
      </c>
      <c r="K228" s="62" t="str">
        <f>VLOOKUP(B228,'Školská zařízení'!A:J,10)</f>
        <v>Sázava</v>
      </c>
      <c r="L228" s="10" t="s">
        <v>650</v>
      </c>
      <c r="M228" s="93">
        <v>2000000</v>
      </c>
      <c r="N228" s="94">
        <f t="shared" si="5"/>
        <v>1400000</v>
      </c>
      <c r="O228" s="75">
        <v>2021</v>
      </c>
      <c r="P228" s="44">
        <v>2025</v>
      </c>
      <c r="Q228" s="44"/>
      <c r="R228" s="44"/>
      <c r="S228" s="44"/>
      <c r="T228" s="44"/>
      <c r="U228" s="44"/>
      <c r="V228" s="44"/>
      <c r="W228" s="44"/>
      <c r="X228" s="44"/>
      <c r="Y228" s="44"/>
      <c r="Z228" s="95"/>
      <c r="AA228" s="15"/>
      <c r="AB228" s="101"/>
    </row>
    <row r="229" spans="1:28" ht="32" x14ac:dyDescent="0.2">
      <c r="A229" s="96">
        <v>225</v>
      </c>
      <c r="B229" s="99" t="s">
        <v>182</v>
      </c>
      <c r="C229" s="62" t="str">
        <f>VLOOKUP(B229,'Školská zařízení'!A:J,2)</f>
        <v>Základní škola a mateřská škola Sázava</v>
      </c>
      <c r="D229" s="62" t="str">
        <f>VLOOKUP(B229,'Školská zařízení'!A:J,4)</f>
        <v>Město Sázava</v>
      </c>
      <c r="E229" s="76">
        <f>VLOOKUP(B229,'Školská zařízení'!A:J,5)</f>
        <v>71000585</v>
      </c>
      <c r="F229" s="76">
        <f>VLOOKUP(B229,'Školská zařízení'!A:J,6)</f>
        <v>102226717</v>
      </c>
      <c r="G229" s="76">
        <f>VLOOKUP(B229,'Školská zařízení'!A:J,7)</f>
        <v>600046427</v>
      </c>
      <c r="H229" s="10" t="s">
        <v>651</v>
      </c>
      <c r="I229" s="62" t="str">
        <f>VLOOKUP(B229,'Školská zařízení'!A:J,8)</f>
        <v>Středočeský</v>
      </c>
      <c r="J229" s="62" t="str">
        <f>VLOOKUP(B229,'Školská zařízení'!A:J,9)</f>
        <v>Benešov</v>
      </c>
      <c r="K229" s="62" t="str">
        <f>VLOOKUP(B229,'Školská zařízení'!A:J,10)</f>
        <v>Sázava</v>
      </c>
      <c r="L229" s="10" t="s">
        <v>652</v>
      </c>
      <c r="M229" s="93">
        <v>5000000</v>
      </c>
      <c r="N229" s="94">
        <f t="shared" si="5"/>
        <v>3500000</v>
      </c>
      <c r="O229" s="75">
        <v>2021</v>
      </c>
      <c r="P229" s="44">
        <v>2025</v>
      </c>
      <c r="Q229" s="44"/>
      <c r="R229" s="44"/>
      <c r="S229" s="44"/>
      <c r="T229" s="44"/>
      <c r="U229" s="44"/>
      <c r="V229" s="44"/>
      <c r="W229" s="44"/>
      <c r="X229" s="44"/>
      <c r="Y229" s="44"/>
      <c r="Z229" s="95"/>
      <c r="AA229" s="15"/>
      <c r="AB229" s="101"/>
    </row>
    <row r="230" spans="1:28" ht="48" x14ac:dyDescent="0.2">
      <c r="A230" s="96">
        <v>226</v>
      </c>
      <c r="B230" s="99" t="s">
        <v>182</v>
      </c>
      <c r="C230" s="62" t="str">
        <f>VLOOKUP(B230,'Školská zařízení'!A:J,2)</f>
        <v>Základní škola a mateřská škola Sázava</v>
      </c>
      <c r="D230" s="62" t="str">
        <f>VLOOKUP(B230,'Školská zařízení'!A:J,4)</f>
        <v>Město Sázava</v>
      </c>
      <c r="E230" s="76">
        <f>VLOOKUP(B230,'Školská zařízení'!A:J,5)</f>
        <v>71000585</v>
      </c>
      <c r="F230" s="76">
        <f>VLOOKUP(B230,'Školská zařízení'!A:J,6)</f>
        <v>102226717</v>
      </c>
      <c r="G230" s="76">
        <f>VLOOKUP(B230,'Školská zařízení'!A:J,7)</f>
        <v>600046427</v>
      </c>
      <c r="H230" s="10" t="s">
        <v>717</v>
      </c>
      <c r="I230" s="62" t="str">
        <f>VLOOKUP(B230,'Školská zařízení'!A:J,8)</f>
        <v>Středočeský</v>
      </c>
      <c r="J230" s="62" t="str">
        <f>VLOOKUP(B230,'Školská zařízení'!A:J,9)</f>
        <v>Benešov</v>
      </c>
      <c r="K230" s="62" t="str">
        <f>VLOOKUP(B230,'Školská zařízení'!A:J,10)</f>
        <v>Sázava</v>
      </c>
      <c r="L230" s="10" t="s">
        <v>653</v>
      </c>
      <c r="M230" s="93">
        <v>500000</v>
      </c>
      <c r="N230" s="94">
        <f t="shared" si="5"/>
        <v>350000</v>
      </c>
      <c r="O230" s="75">
        <v>2021</v>
      </c>
      <c r="P230" s="44">
        <v>2025</v>
      </c>
      <c r="Q230" s="44"/>
      <c r="R230" s="44"/>
      <c r="S230" s="44" t="s">
        <v>272</v>
      </c>
      <c r="T230" s="44"/>
      <c r="U230" s="44"/>
      <c r="V230" s="44"/>
      <c r="W230" s="44"/>
      <c r="X230" s="44"/>
      <c r="Y230" s="44"/>
      <c r="Z230" s="95"/>
      <c r="AA230" s="15"/>
      <c r="AB230" s="101"/>
    </row>
    <row r="231" spans="1:28" ht="32" x14ac:dyDescent="0.2">
      <c r="A231" s="96">
        <v>227</v>
      </c>
      <c r="B231" s="99" t="s">
        <v>182</v>
      </c>
      <c r="C231" s="62" t="str">
        <f>VLOOKUP(B231,'Školská zařízení'!A:J,2)</f>
        <v>Základní škola a mateřská škola Sázava</v>
      </c>
      <c r="D231" s="62" t="str">
        <f>VLOOKUP(B231,'Školská zařízení'!A:J,4)</f>
        <v>Město Sázava</v>
      </c>
      <c r="E231" s="76">
        <f>VLOOKUP(B231,'Školská zařízení'!A:J,5)</f>
        <v>71000585</v>
      </c>
      <c r="F231" s="76">
        <f>VLOOKUP(B231,'Školská zařízení'!A:J,6)</f>
        <v>102226717</v>
      </c>
      <c r="G231" s="76">
        <f>VLOOKUP(B231,'Školská zařízení'!A:J,7)</f>
        <v>600046427</v>
      </c>
      <c r="H231" s="10" t="s">
        <v>654</v>
      </c>
      <c r="I231" s="62" t="str">
        <f>VLOOKUP(B231,'Školská zařízení'!A:J,8)</f>
        <v>Středočeský</v>
      </c>
      <c r="J231" s="62" t="str">
        <f>VLOOKUP(B231,'Školská zařízení'!A:J,9)</f>
        <v>Benešov</v>
      </c>
      <c r="K231" s="62" t="str">
        <f>VLOOKUP(B231,'Školská zařízení'!A:J,10)</f>
        <v>Sázava</v>
      </c>
      <c r="L231" s="10" t="s">
        <v>655</v>
      </c>
      <c r="M231" s="93">
        <v>320000</v>
      </c>
      <c r="N231" s="94">
        <f t="shared" si="5"/>
        <v>224000</v>
      </c>
      <c r="O231" s="75">
        <v>2021</v>
      </c>
      <c r="P231" s="44">
        <v>2022</v>
      </c>
      <c r="Q231" s="44"/>
      <c r="R231" s="44"/>
      <c r="S231" s="44"/>
      <c r="T231" s="44" t="s">
        <v>272</v>
      </c>
      <c r="U231" s="44"/>
      <c r="V231" s="44"/>
      <c r="W231" s="44"/>
      <c r="X231" s="44"/>
      <c r="Y231" s="44"/>
      <c r="Z231" s="95"/>
      <c r="AA231" s="15"/>
      <c r="AB231" s="101"/>
    </row>
    <row r="232" spans="1:28" ht="16" x14ac:dyDescent="0.2">
      <c r="A232" s="96">
        <v>228</v>
      </c>
      <c r="B232" s="99" t="s">
        <v>182</v>
      </c>
      <c r="C232" s="62" t="str">
        <f>VLOOKUP(B232,'Školská zařízení'!A:J,2)</f>
        <v>Základní škola a mateřská škola Sázava</v>
      </c>
      <c r="D232" s="62" t="str">
        <f>VLOOKUP(B232,'Školská zařízení'!A:J,4)</f>
        <v>Město Sázava</v>
      </c>
      <c r="E232" s="76">
        <f>VLOOKUP(B232,'Školská zařízení'!A:J,5)</f>
        <v>71000585</v>
      </c>
      <c r="F232" s="76">
        <f>VLOOKUP(B232,'Školská zařízení'!A:J,6)</f>
        <v>102226717</v>
      </c>
      <c r="G232" s="76">
        <f>VLOOKUP(B232,'Školská zařízení'!A:J,7)</f>
        <v>600046427</v>
      </c>
      <c r="H232" s="10" t="s">
        <v>661</v>
      </c>
      <c r="I232" s="62" t="str">
        <f>VLOOKUP(B232,'Školská zařízení'!A:J,8)</f>
        <v>Středočeský</v>
      </c>
      <c r="J232" s="62" t="str">
        <f>VLOOKUP(B232,'Školská zařízení'!A:J,9)</f>
        <v>Benešov</v>
      </c>
      <c r="K232" s="62" t="str">
        <f>VLOOKUP(B232,'Školská zařízení'!A:J,10)</f>
        <v>Sázava</v>
      </c>
      <c r="L232" s="10" t="s">
        <v>662</v>
      </c>
      <c r="M232" s="93">
        <v>700000</v>
      </c>
      <c r="N232" s="94">
        <f t="shared" si="5"/>
        <v>489999.99999999994</v>
      </c>
      <c r="O232" s="75">
        <v>2021</v>
      </c>
      <c r="P232" s="44">
        <v>2025</v>
      </c>
      <c r="Q232" s="44"/>
      <c r="R232" s="44"/>
      <c r="S232" s="44"/>
      <c r="T232" s="44"/>
      <c r="U232" s="44"/>
      <c r="V232" s="44"/>
      <c r="W232" s="44"/>
      <c r="X232" s="44"/>
      <c r="Y232" s="44"/>
      <c r="Z232" s="95"/>
      <c r="AA232" s="15"/>
      <c r="AB232" s="101"/>
    </row>
    <row r="233" spans="1:28" ht="16" x14ac:dyDescent="0.2">
      <c r="A233" s="96">
        <v>229</v>
      </c>
      <c r="B233" s="99" t="s">
        <v>182</v>
      </c>
      <c r="C233" s="62" t="str">
        <f>VLOOKUP(B233,'Školská zařízení'!A:J,2)</f>
        <v>Základní škola a mateřská škola Sázava</v>
      </c>
      <c r="D233" s="62" t="str">
        <f>VLOOKUP(B233,'Školská zařízení'!A:J,4)</f>
        <v>Město Sázava</v>
      </c>
      <c r="E233" s="76">
        <f>VLOOKUP(B233,'Školská zařízení'!A:J,5)</f>
        <v>71000585</v>
      </c>
      <c r="F233" s="76">
        <f>VLOOKUP(B233,'Školská zařízení'!A:J,6)</f>
        <v>102226717</v>
      </c>
      <c r="G233" s="76">
        <f>VLOOKUP(B233,'Školská zařízení'!A:J,7)</f>
        <v>600046427</v>
      </c>
      <c r="H233" s="10" t="s">
        <v>663</v>
      </c>
      <c r="I233" s="62" t="str">
        <f>VLOOKUP(B233,'Školská zařízení'!A:J,8)</f>
        <v>Středočeský</v>
      </c>
      <c r="J233" s="62" t="str">
        <f>VLOOKUP(B233,'Školská zařízení'!A:J,9)</f>
        <v>Benešov</v>
      </c>
      <c r="K233" s="62" t="str">
        <f>VLOOKUP(B233,'Školská zařízení'!A:J,10)</f>
        <v>Sázava</v>
      </c>
      <c r="L233" s="10" t="s">
        <v>664</v>
      </c>
      <c r="M233" s="93">
        <v>10000000</v>
      </c>
      <c r="N233" s="94">
        <f t="shared" si="5"/>
        <v>7000000</v>
      </c>
      <c r="O233" s="75">
        <v>2021</v>
      </c>
      <c r="P233" s="44">
        <v>2025</v>
      </c>
      <c r="Q233" s="44"/>
      <c r="R233" s="44"/>
      <c r="S233" s="44"/>
      <c r="T233" s="44"/>
      <c r="U233" s="44"/>
      <c r="V233" s="44"/>
      <c r="W233" s="44"/>
      <c r="X233" s="44" t="s">
        <v>272</v>
      </c>
      <c r="Y233" s="44"/>
      <c r="Z233" s="95"/>
      <c r="AA233" s="15"/>
      <c r="AB233" s="101"/>
    </row>
    <row r="234" spans="1:28" ht="48" x14ac:dyDescent="0.2">
      <c r="A234" s="96">
        <v>230</v>
      </c>
      <c r="B234" s="99" t="s">
        <v>182</v>
      </c>
      <c r="C234" s="62" t="str">
        <f>VLOOKUP(B234,'Školská zařízení'!A:J,2)</f>
        <v>Základní škola a mateřská škola Sázava</v>
      </c>
      <c r="D234" s="62" t="str">
        <f>VLOOKUP(B234,'Školská zařízení'!A:J,4)</f>
        <v>Město Sázava</v>
      </c>
      <c r="E234" s="76">
        <f>VLOOKUP(B234,'Školská zařízení'!A:J,5)</f>
        <v>71000585</v>
      </c>
      <c r="F234" s="76">
        <f>VLOOKUP(B234,'Školská zařízení'!A:J,6)</f>
        <v>102226717</v>
      </c>
      <c r="G234" s="76">
        <f>VLOOKUP(B234,'Školská zařízení'!A:J,7)</f>
        <v>600046427</v>
      </c>
      <c r="H234" s="10" t="s">
        <v>665</v>
      </c>
      <c r="I234" s="62" t="str">
        <f>VLOOKUP(B234,'Školská zařízení'!A:J,8)</f>
        <v>Středočeský</v>
      </c>
      <c r="J234" s="62" t="str">
        <f>VLOOKUP(B234,'Školská zařízení'!A:J,9)</f>
        <v>Benešov</v>
      </c>
      <c r="K234" s="62" t="str">
        <f>VLOOKUP(B234,'Školská zařízení'!A:J,10)</f>
        <v>Sázava</v>
      </c>
      <c r="L234" s="10" t="s">
        <v>666</v>
      </c>
      <c r="M234" s="93">
        <v>500000</v>
      </c>
      <c r="N234" s="94">
        <f t="shared" si="5"/>
        <v>350000</v>
      </c>
      <c r="O234" s="75">
        <v>2021</v>
      </c>
      <c r="P234" s="44">
        <v>2025</v>
      </c>
      <c r="Q234" s="44"/>
      <c r="R234" s="44"/>
      <c r="S234" s="44"/>
      <c r="T234" s="44"/>
      <c r="U234" s="44"/>
      <c r="V234" s="44"/>
      <c r="W234" s="44"/>
      <c r="X234" s="44"/>
      <c r="Y234" s="44"/>
      <c r="Z234" s="95"/>
      <c r="AA234" s="15"/>
      <c r="AB234" s="101"/>
    </row>
    <row r="235" spans="1:28" ht="16" x14ac:dyDescent="0.2">
      <c r="A235" s="96">
        <v>231</v>
      </c>
      <c r="B235" s="99" t="s">
        <v>182</v>
      </c>
      <c r="C235" s="62" t="str">
        <f>VLOOKUP(B235,'Školská zařízení'!A:J,2)</f>
        <v>Základní škola a mateřská škola Sázava</v>
      </c>
      <c r="D235" s="62" t="str">
        <f>VLOOKUP(B235,'Školská zařízení'!A:J,4)</f>
        <v>Město Sázava</v>
      </c>
      <c r="E235" s="76">
        <f>VLOOKUP(B235,'Školská zařízení'!A:J,5)</f>
        <v>71000585</v>
      </c>
      <c r="F235" s="76">
        <f>VLOOKUP(B235,'Školská zařízení'!A:J,6)</f>
        <v>102226717</v>
      </c>
      <c r="G235" s="76">
        <f>VLOOKUP(B235,'Školská zařízení'!A:J,7)</f>
        <v>600046427</v>
      </c>
      <c r="H235" s="10" t="s">
        <v>667</v>
      </c>
      <c r="I235" s="62" t="str">
        <f>VLOOKUP(B235,'Školská zařízení'!A:J,8)</f>
        <v>Středočeský</v>
      </c>
      <c r="J235" s="62" t="str">
        <f>VLOOKUP(B235,'Školská zařízení'!A:J,9)</f>
        <v>Benešov</v>
      </c>
      <c r="K235" s="62" t="str">
        <f>VLOOKUP(B235,'Školská zařízení'!A:J,10)</f>
        <v>Sázava</v>
      </c>
      <c r="L235" s="10" t="s">
        <v>667</v>
      </c>
      <c r="M235" s="93">
        <v>1640000</v>
      </c>
      <c r="N235" s="94">
        <f t="shared" si="5"/>
        <v>1148000</v>
      </c>
      <c r="O235" s="75">
        <v>2021</v>
      </c>
      <c r="P235" s="44">
        <v>2025</v>
      </c>
      <c r="Q235" s="44"/>
      <c r="R235" s="44"/>
      <c r="S235" s="44"/>
      <c r="T235" s="44"/>
      <c r="U235" s="44"/>
      <c r="V235" s="44"/>
      <c r="W235" s="44"/>
      <c r="X235" s="44"/>
      <c r="Y235" s="44"/>
      <c r="Z235" s="95"/>
      <c r="AA235" s="15"/>
      <c r="AB235" s="101"/>
    </row>
    <row r="236" spans="1:28" ht="16" x14ac:dyDescent="0.2">
      <c r="A236" s="96">
        <v>232</v>
      </c>
      <c r="B236" s="99" t="s">
        <v>182</v>
      </c>
      <c r="C236" s="62" t="str">
        <f>VLOOKUP(B236,'Školská zařízení'!A:J,2)</f>
        <v>Základní škola a mateřská škola Sázava</v>
      </c>
      <c r="D236" s="62" t="str">
        <f>VLOOKUP(B236,'Školská zařízení'!A:J,4)</f>
        <v>Město Sázava</v>
      </c>
      <c r="E236" s="76">
        <f>VLOOKUP(B236,'Školská zařízení'!A:J,5)</f>
        <v>71000585</v>
      </c>
      <c r="F236" s="76">
        <f>VLOOKUP(B236,'Školská zařízení'!A:J,6)</f>
        <v>102226717</v>
      </c>
      <c r="G236" s="76">
        <f>VLOOKUP(B236,'Školská zařízení'!A:J,7)</f>
        <v>600046427</v>
      </c>
      <c r="H236" s="10" t="s">
        <v>668</v>
      </c>
      <c r="I236" s="62" t="str">
        <f>VLOOKUP(B236,'Školská zařízení'!A:J,8)</f>
        <v>Středočeský</v>
      </c>
      <c r="J236" s="62" t="str">
        <f>VLOOKUP(B236,'Školská zařízení'!A:J,9)</f>
        <v>Benešov</v>
      </c>
      <c r="K236" s="62" t="str">
        <f>VLOOKUP(B236,'Školská zařízení'!A:J,10)</f>
        <v>Sázava</v>
      </c>
      <c r="L236" s="10" t="s">
        <v>669</v>
      </c>
      <c r="M236" s="93">
        <v>950000</v>
      </c>
      <c r="N236" s="94">
        <f t="shared" si="5"/>
        <v>665000</v>
      </c>
      <c r="O236" s="75">
        <v>2021</v>
      </c>
      <c r="P236" s="44">
        <v>2025</v>
      </c>
      <c r="Q236" s="44"/>
      <c r="R236" s="44"/>
      <c r="S236" s="44"/>
      <c r="T236" s="44"/>
      <c r="U236" s="44"/>
      <c r="V236" s="44"/>
      <c r="W236" s="44"/>
      <c r="X236" s="44"/>
      <c r="Y236" s="44"/>
      <c r="Z236" s="95"/>
      <c r="AA236" s="15"/>
      <c r="AB236" s="101"/>
    </row>
    <row r="237" spans="1:28" ht="16" x14ac:dyDescent="0.2">
      <c r="A237" s="96">
        <v>233</v>
      </c>
      <c r="B237" s="99" t="s">
        <v>182</v>
      </c>
      <c r="C237" s="62" t="str">
        <f>VLOOKUP(B237,'Školská zařízení'!A:J,2)</f>
        <v>Základní škola a mateřská škola Sázava</v>
      </c>
      <c r="D237" s="62" t="str">
        <f>VLOOKUP(B237,'Školská zařízení'!A:J,4)</f>
        <v>Město Sázava</v>
      </c>
      <c r="E237" s="76">
        <f>VLOOKUP(B237,'Školská zařízení'!A:J,5)</f>
        <v>71000585</v>
      </c>
      <c r="F237" s="76">
        <f>VLOOKUP(B237,'Školská zařízení'!A:J,6)</f>
        <v>102226717</v>
      </c>
      <c r="G237" s="76">
        <f>VLOOKUP(B237,'Školská zařízení'!A:J,7)</f>
        <v>600046427</v>
      </c>
      <c r="H237" s="10" t="s">
        <v>670</v>
      </c>
      <c r="I237" s="62" t="str">
        <f>VLOOKUP(B237,'Školská zařízení'!A:J,8)</f>
        <v>Středočeský</v>
      </c>
      <c r="J237" s="62" t="str">
        <f>VLOOKUP(B237,'Školská zařízení'!A:J,9)</f>
        <v>Benešov</v>
      </c>
      <c r="K237" s="62" t="str">
        <f>VLOOKUP(B237,'Školská zařízení'!A:J,10)</f>
        <v>Sázava</v>
      </c>
      <c r="L237" s="10" t="s">
        <v>671</v>
      </c>
      <c r="M237" s="93">
        <v>1560000</v>
      </c>
      <c r="N237" s="94">
        <f t="shared" si="5"/>
        <v>1092000</v>
      </c>
      <c r="O237" s="75">
        <v>2021</v>
      </c>
      <c r="P237" s="44">
        <v>2025</v>
      </c>
      <c r="Q237" s="44"/>
      <c r="R237" s="44"/>
      <c r="S237" s="44"/>
      <c r="T237" s="44"/>
      <c r="U237" s="44"/>
      <c r="V237" s="44"/>
      <c r="W237" s="44"/>
      <c r="X237" s="44"/>
      <c r="Y237" s="44"/>
      <c r="Z237" s="95"/>
      <c r="AA237" s="15"/>
      <c r="AB237" s="101"/>
    </row>
    <row r="238" spans="1:28" ht="32" x14ac:dyDescent="0.2">
      <c r="A238" s="96">
        <v>234</v>
      </c>
      <c r="B238" s="99" t="s">
        <v>182</v>
      </c>
      <c r="C238" s="62" t="str">
        <f>VLOOKUP(B238,'Školská zařízení'!A:J,2)</f>
        <v>Základní škola a mateřská škola Sázava</v>
      </c>
      <c r="D238" s="62" t="str">
        <f>VLOOKUP(B238,'Školská zařízení'!A:J,4)</f>
        <v>Město Sázava</v>
      </c>
      <c r="E238" s="76">
        <f>VLOOKUP(B238,'Školská zařízení'!A:J,5)</f>
        <v>71000585</v>
      </c>
      <c r="F238" s="76">
        <f>VLOOKUP(B238,'Školská zařízení'!A:J,6)</f>
        <v>102226717</v>
      </c>
      <c r="G238" s="76">
        <f>VLOOKUP(B238,'Školská zařízení'!A:J,7)</f>
        <v>600046427</v>
      </c>
      <c r="H238" s="10" t="s">
        <v>672</v>
      </c>
      <c r="I238" s="62" t="str">
        <f>VLOOKUP(B238,'Školská zařízení'!A:J,8)</f>
        <v>Středočeský</v>
      </c>
      <c r="J238" s="62" t="str">
        <f>VLOOKUP(B238,'Školská zařízení'!A:J,9)</f>
        <v>Benešov</v>
      </c>
      <c r="K238" s="62" t="str">
        <f>VLOOKUP(B238,'Školská zařízení'!A:J,10)</f>
        <v>Sázava</v>
      </c>
      <c r="L238" s="10" t="s">
        <v>673</v>
      </c>
      <c r="M238" s="93">
        <v>500000</v>
      </c>
      <c r="N238" s="94">
        <f t="shared" si="5"/>
        <v>350000</v>
      </c>
      <c r="O238" s="75">
        <v>2021</v>
      </c>
      <c r="P238" s="44">
        <v>2025</v>
      </c>
      <c r="Q238" s="44"/>
      <c r="R238" s="44"/>
      <c r="S238" s="44"/>
      <c r="T238" s="44"/>
      <c r="U238" s="44"/>
      <c r="V238" s="44"/>
      <c r="W238" s="44"/>
      <c r="X238" s="44" t="s">
        <v>272</v>
      </c>
      <c r="Y238" s="44"/>
      <c r="Z238" s="95"/>
      <c r="AA238" s="15"/>
      <c r="AB238" s="101"/>
    </row>
    <row r="239" spans="1:28" ht="16" x14ac:dyDescent="0.2">
      <c r="A239" s="96">
        <v>235</v>
      </c>
      <c r="B239" s="99" t="s">
        <v>182</v>
      </c>
      <c r="C239" s="62" t="str">
        <f>VLOOKUP(B239,'Školská zařízení'!A:J,2)</f>
        <v>Základní škola a mateřská škola Sázava</v>
      </c>
      <c r="D239" s="62" t="str">
        <f>VLOOKUP(B239,'Školská zařízení'!A:J,4)</f>
        <v>Město Sázava</v>
      </c>
      <c r="E239" s="76">
        <f>VLOOKUP(B239,'Školská zařízení'!A:J,5)</f>
        <v>71000585</v>
      </c>
      <c r="F239" s="76">
        <f>VLOOKUP(B239,'Školská zařízení'!A:J,6)</f>
        <v>102226717</v>
      </c>
      <c r="G239" s="76">
        <f>VLOOKUP(B239,'Školská zařízení'!A:J,7)</f>
        <v>600046427</v>
      </c>
      <c r="H239" s="10" t="s">
        <v>674</v>
      </c>
      <c r="I239" s="62" t="str">
        <f>VLOOKUP(B239,'Školská zařízení'!A:J,8)</f>
        <v>Středočeský</v>
      </c>
      <c r="J239" s="62" t="str">
        <f>VLOOKUP(B239,'Školská zařízení'!A:J,9)</f>
        <v>Benešov</v>
      </c>
      <c r="K239" s="62" t="str">
        <f>VLOOKUP(B239,'Školská zařízení'!A:J,10)</f>
        <v>Sázava</v>
      </c>
      <c r="L239" s="10" t="s">
        <v>675</v>
      </c>
      <c r="M239" s="93">
        <v>250000</v>
      </c>
      <c r="N239" s="94">
        <f t="shared" si="5"/>
        <v>175000</v>
      </c>
      <c r="O239" s="75">
        <v>2021</v>
      </c>
      <c r="P239" s="44">
        <v>2025</v>
      </c>
      <c r="Q239" s="44"/>
      <c r="R239" s="44"/>
      <c r="S239" s="44"/>
      <c r="T239" s="44"/>
      <c r="U239" s="44"/>
      <c r="V239" s="44"/>
      <c r="W239" s="44"/>
      <c r="X239" s="44"/>
      <c r="Y239" s="44"/>
      <c r="Z239" s="95"/>
      <c r="AA239" s="15"/>
      <c r="AB239" s="101"/>
    </row>
    <row r="240" spans="1:28" s="53" customFormat="1" ht="48" x14ac:dyDescent="0.2">
      <c r="A240" s="96">
        <v>236</v>
      </c>
      <c r="B240" s="237" t="s">
        <v>182</v>
      </c>
      <c r="C240" s="187" t="str">
        <f>VLOOKUP(B240,'Školská zařízení'!A:J,2)</f>
        <v>Základní škola a mateřská škola Sázava</v>
      </c>
      <c r="D240" s="187" t="str">
        <f>VLOOKUP(B240,'Školská zařízení'!A:J,4)</f>
        <v>Město Sázava</v>
      </c>
      <c r="E240" s="213">
        <f>VLOOKUP(B240,'Školská zařízení'!A:J,5)</f>
        <v>71000585</v>
      </c>
      <c r="F240" s="213">
        <f>VLOOKUP(B240,'Školská zařízení'!A:J,6)</f>
        <v>102226717</v>
      </c>
      <c r="G240" s="213">
        <f>VLOOKUP(B240,'Školská zařízení'!A:J,7)</f>
        <v>600046427</v>
      </c>
      <c r="H240" s="228" t="s">
        <v>1135</v>
      </c>
      <c r="I240" s="227" t="s">
        <v>246</v>
      </c>
      <c r="J240" s="227" t="s">
        <v>247</v>
      </c>
      <c r="K240" s="227" t="s">
        <v>268</v>
      </c>
      <c r="L240" s="229" t="s">
        <v>1104</v>
      </c>
      <c r="M240" s="230">
        <v>15000</v>
      </c>
      <c r="N240" s="231">
        <f t="shared" si="5"/>
        <v>10500</v>
      </c>
      <c r="O240" s="228">
        <v>2027</v>
      </c>
      <c r="P240" s="232">
        <v>2027</v>
      </c>
      <c r="Q240" s="188"/>
      <c r="R240" s="188"/>
      <c r="S240" s="188"/>
      <c r="T240" s="188"/>
      <c r="U240" s="188"/>
      <c r="V240" s="188"/>
      <c r="W240" s="188"/>
      <c r="X240" s="188"/>
      <c r="Y240" s="188"/>
      <c r="Z240" s="239"/>
      <c r="AA240" s="163"/>
      <c r="AB240" s="241"/>
    </row>
    <row r="241" spans="1:28" ht="48" x14ac:dyDescent="0.2">
      <c r="A241" s="96">
        <v>237</v>
      </c>
      <c r="B241" s="99" t="s">
        <v>237</v>
      </c>
      <c r="C241" s="62" t="str">
        <f>VLOOKUP(B241,'Školská zařízení'!A:J,2)</f>
        <v>Základní škola a Mateřská škola Teplýšovice, okres Benešov</v>
      </c>
      <c r="D241" s="62" t="str">
        <f>VLOOKUP(B241,'Školská zařízení'!A:J,4)</f>
        <v>Obec Teplýšovice</v>
      </c>
      <c r="E241" s="76">
        <f>VLOOKUP(B241,'Školská zařízení'!A:J,5)</f>
        <v>70992118</v>
      </c>
      <c r="F241" s="76">
        <f>VLOOKUP(B241,'Školská zařízení'!A:J,6)</f>
        <v>102002088</v>
      </c>
      <c r="G241" s="76">
        <f>VLOOKUP(B241,'Školská zařízení'!A:J,7)</f>
        <v>600041921</v>
      </c>
      <c r="H241" s="10" t="s">
        <v>437</v>
      </c>
      <c r="I241" s="62" t="str">
        <f>VLOOKUP(B241,'Školská zařízení'!A:J,8)</f>
        <v>Středočeský</v>
      </c>
      <c r="J241" s="62" t="str">
        <f>VLOOKUP(B241,'Školská zařízení'!A:J,9)</f>
        <v>Benešov</v>
      </c>
      <c r="K241" s="62" t="str">
        <f>VLOOKUP(B241,'Školská zařízení'!A:J,10)</f>
        <v>Teplýšovice</v>
      </c>
      <c r="L241" s="10" t="s">
        <v>443</v>
      </c>
      <c r="M241" s="93">
        <v>80000</v>
      </c>
      <c r="N241" s="94">
        <f t="shared" si="5"/>
        <v>56000</v>
      </c>
      <c r="O241" s="75">
        <v>2021</v>
      </c>
      <c r="P241" s="44">
        <v>2023</v>
      </c>
      <c r="Q241" s="44"/>
      <c r="R241" s="44"/>
      <c r="S241" s="44"/>
      <c r="T241" s="44"/>
      <c r="U241" s="44"/>
      <c r="V241" s="44"/>
      <c r="W241" s="44"/>
      <c r="X241" s="44"/>
      <c r="Y241" s="44"/>
      <c r="Z241" s="95"/>
      <c r="AA241" s="15"/>
      <c r="AB241" s="101"/>
    </row>
    <row r="242" spans="1:28" ht="48" x14ac:dyDescent="0.2">
      <c r="A242" s="96">
        <v>238</v>
      </c>
      <c r="B242" s="99" t="s">
        <v>237</v>
      </c>
      <c r="C242" s="62" t="str">
        <f>VLOOKUP(B242,'Školská zařízení'!A:J,2)</f>
        <v>Základní škola a Mateřská škola Teplýšovice, okres Benešov</v>
      </c>
      <c r="D242" s="62" t="str">
        <f>VLOOKUP(B242,'Školská zařízení'!A:J,4)</f>
        <v>Obec Teplýšovice</v>
      </c>
      <c r="E242" s="76">
        <f>VLOOKUP(B242,'Školská zařízení'!A:J,5)</f>
        <v>70992118</v>
      </c>
      <c r="F242" s="76">
        <f>VLOOKUP(B242,'Školská zařízení'!A:J,6)</f>
        <v>102002088</v>
      </c>
      <c r="G242" s="76">
        <f>VLOOKUP(B242,'Školská zařízení'!A:J,7)</f>
        <v>600041921</v>
      </c>
      <c r="H242" s="10" t="s">
        <v>528</v>
      </c>
      <c r="I242" s="62" t="str">
        <f>VLOOKUP(B242,'Školská zařízení'!A:J,8)</f>
        <v>Středočeský</v>
      </c>
      <c r="J242" s="62" t="str">
        <f>VLOOKUP(B242,'Školská zařízení'!A:J,9)</f>
        <v>Benešov</v>
      </c>
      <c r="K242" s="62" t="str">
        <f>VLOOKUP(B242,'Školská zařízení'!A:J,10)</f>
        <v>Teplýšovice</v>
      </c>
      <c r="L242" s="10" t="s">
        <v>529</v>
      </c>
      <c r="M242" s="93">
        <v>350000</v>
      </c>
      <c r="N242" s="94">
        <f t="shared" si="5"/>
        <v>244999.99999999997</v>
      </c>
      <c r="O242" s="75">
        <v>2023</v>
      </c>
      <c r="P242" s="44">
        <v>2027</v>
      </c>
      <c r="Q242" s="44"/>
      <c r="R242" s="44"/>
      <c r="S242" s="44"/>
      <c r="T242" s="44"/>
      <c r="U242" s="44"/>
      <c r="V242" s="44"/>
      <c r="W242" s="44" t="s">
        <v>272</v>
      </c>
      <c r="X242" s="44" t="s">
        <v>272</v>
      </c>
      <c r="Y242" s="44"/>
      <c r="Z242" s="95"/>
      <c r="AA242" s="15"/>
      <c r="AB242" s="101"/>
    </row>
    <row r="243" spans="1:28" ht="96" x14ac:dyDescent="0.2">
      <c r="A243" s="96">
        <v>239</v>
      </c>
      <c r="B243" s="99" t="s">
        <v>237</v>
      </c>
      <c r="C243" s="62" t="str">
        <f>VLOOKUP(B243,'Školská zařízení'!A:J,2)</f>
        <v>Základní škola a Mateřská škola Teplýšovice, okres Benešov</v>
      </c>
      <c r="D243" s="62" t="str">
        <f>VLOOKUP(B243,'Školská zařízení'!A:J,4)</f>
        <v>Obec Teplýšovice</v>
      </c>
      <c r="E243" s="76">
        <f>VLOOKUP(B243,'Školská zařízení'!A:J,5)</f>
        <v>70992118</v>
      </c>
      <c r="F243" s="76">
        <f>VLOOKUP(B243,'Školská zařízení'!A:J,6)</f>
        <v>102002088</v>
      </c>
      <c r="G243" s="76">
        <f>VLOOKUP(B243,'Školská zařízení'!A:J,7)</f>
        <v>600041921</v>
      </c>
      <c r="H243" s="10" t="s">
        <v>676</v>
      </c>
      <c r="I243" s="62" t="str">
        <f>VLOOKUP(B243,'Školská zařízení'!A:J,8)</f>
        <v>Středočeský</v>
      </c>
      <c r="J243" s="62" t="str">
        <f>VLOOKUP(B243,'Školská zařízení'!A:J,9)</f>
        <v>Benešov</v>
      </c>
      <c r="K243" s="62" t="str">
        <f>VLOOKUP(B243,'Školská zařízení'!A:J,10)</f>
        <v>Teplýšovice</v>
      </c>
      <c r="L243" s="10" t="s">
        <v>677</v>
      </c>
      <c r="M243" s="161">
        <v>20000000</v>
      </c>
      <c r="N243" s="94">
        <f t="shared" si="5"/>
        <v>14000000</v>
      </c>
      <c r="O243" s="75">
        <v>2024</v>
      </c>
      <c r="P243" s="44">
        <v>2027</v>
      </c>
      <c r="Q243" s="44"/>
      <c r="R243" s="44"/>
      <c r="S243" s="44"/>
      <c r="T243" s="44"/>
      <c r="U243" s="44" t="s">
        <v>272</v>
      </c>
      <c r="V243" s="44"/>
      <c r="W243" s="44"/>
      <c r="X243" s="44"/>
      <c r="Y243" s="44"/>
      <c r="Z243" s="95"/>
      <c r="AA243" s="15"/>
      <c r="AB243" s="101"/>
    </row>
    <row r="244" spans="1:28" ht="32" x14ac:dyDescent="0.2">
      <c r="A244" s="96">
        <v>240</v>
      </c>
      <c r="B244" s="99" t="s">
        <v>189</v>
      </c>
      <c r="C244" s="62" t="str">
        <f>VLOOKUP(B244,'Školská zařízení'!A:J,2)</f>
        <v>Školní jídelna Týnec nad Sázavou, příspěvková organizace</v>
      </c>
      <c r="D244" s="62" t="str">
        <f>VLOOKUP(B244,'Školská zařízení'!A:J,4)</f>
        <v>Město Týnec nad Sázavou</v>
      </c>
      <c r="E244" s="76">
        <f>VLOOKUP(B244,'Školská zařízení'!A:J,5)</f>
        <v>71004688</v>
      </c>
      <c r="F244" s="76">
        <f>VLOOKUP(B244,'Školská zařízení'!A:J,6)</f>
        <v>162000227</v>
      </c>
      <c r="G244" s="76">
        <f>VLOOKUP(B244,'Školská zařízení'!A:J,7)</f>
        <v>662000218</v>
      </c>
      <c r="H244" s="10" t="s">
        <v>948</v>
      </c>
      <c r="I244" s="62" t="str">
        <f>VLOOKUP(B244,'Školská zařízení'!A:J,8)</f>
        <v>Středočeský</v>
      </c>
      <c r="J244" s="62" t="str">
        <f>VLOOKUP(B244,'Školská zařízení'!A:J,9)</f>
        <v>Benešov</v>
      </c>
      <c r="K244" s="62" t="str">
        <f>VLOOKUP(B244,'Školská zařízení'!A:J,10)</f>
        <v>Týnec nad Sázavou</v>
      </c>
      <c r="L244" s="10" t="s">
        <v>948</v>
      </c>
      <c r="M244" s="93">
        <v>50000000</v>
      </c>
      <c r="N244" s="94">
        <f t="shared" si="5"/>
        <v>35000000</v>
      </c>
      <c r="O244" s="238">
        <v>2024</v>
      </c>
      <c r="P244" s="44">
        <v>2027</v>
      </c>
      <c r="Q244" s="44"/>
      <c r="R244" s="44"/>
      <c r="S244" s="44"/>
      <c r="T244" s="44"/>
      <c r="U244" s="44"/>
      <c r="V244" s="44"/>
      <c r="W244" s="44"/>
      <c r="X244" s="44"/>
      <c r="Y244" s="44"/>
      <c r="Z244" s="239" t="s">
        <v>1125</v>
      </c>
      <c r="AA244" s="15"/>
      <c r="AB244" s="101"/>
    </row>
    <row r="245" spans="1:28" ht="96" x14ac:dyDescent="0.2">
      <c r="A245" s="96">
        <v>241</v>
      </c>
      <c r="B245" s="99" t="s">
        <v>188</v>
      </c>
      <c r="C245" s="62" t="str">
        <f>VLOOKUP(B245,'Školská zařízení'!A:J,2)</f>
        <v>Základní škola Týnec nad Sázavou, příspěvková organizace</v>
      </c>
      <c r="D245" s="62" t="str">
        <f>VLOOKUP(B245,'Školská zařízení'!A:J,4)</f>
        <v>Město Týnec nad Sázavou</v>
      </c>
      <c r="E245" s="76">
        <f>VLOOKUP(B245,'Školská zařízení'!A:J,5)</f>
        <v>71004670</v>
      </c>
      <c r="F245" s="76">
        <f>VLOOKUP(B245,'Školská zařízení'!A:J,6)</f>
        <v>102002568</v>
      </c>
      <c r="G245" s="76">
        <f>VLOOKUP(B245,'Školská zařízení'!A:J,7)</f>
        <v>600042138</v>
      </c>
      <c r="H245" s="205" t="s">
        <v>1121</v>
      </c>
      <c r="I245" s="62" t="str">
        <f>VLOOKUP(B245,'[3]Školská zařízení'!A:J,8)</f>
        <v>Středočeský</v>
      </c>
      <c r="J245" s="62" t="str">
        <f>VLOOKUP(B245,'[3]Školská zařízení'!A:J,9)</f>
        <v>Benešov</v>
      </c>
      <c r="K245" s="62" t="str">
        <f>VLOOKUP(B245,'[3]Školská zařízení'!A:J,10)</f>
        <v>Týnec nad Sázavou</v>
      </c>
      <c r="L245" s="205" t="s">
        <v>725</v>
      </c>
      <c r="M245" s="93">
        <v>20000000</v>
      </c>
      <c r="N245" s="94">
        <f t="shared" si="5"/>
        <v>14000000</v>
      </c>
      <c r="O245" s="238">
        <v>2024</v>
      </c>
      <c r="P245" s="188">
        <v>2027</v>
      </c>
      <c r="Q245" s="75" t="s">
        <v>272</v>
      </c>
      <c r="R245" s="75" t="s">
        <v>272</v>
      </c>
      <c r="S245" s="75" t="s">
        <v>272</v>
      </c>
      <c r="T245" s="75" t="s">
        <v>272</v>
      </c>
      <c r="U245" s="44"/>
      <c r="V245" s="44"/>
      <c r="W245" s="44"/>
      <c r="X245" s="44"/>
      <c r="Y245" s="44"/>
      <c r="Z245" s="95"/>
      <c r="AA245" s="15"/>
      <c r="AB245" s="100"/>
    </row>
    <row r="246" spans="1:28" ht="112" x14ac:dyDescent="0.2">
      <c r="A246" s="96">
        <v>242</v>
      </c>
      <c r="B246" s="99" t="s">
        <v>188</v>
      </c>
      <c r="C246" s="62" t="str">
        <f>VLOOKUP(B246,'Školská zařízení'!A:J,2)</f>
        <v>Základní škola Týnec nad Sázavou, příspěvková organizace</v>
      </c>
      <c r="D246" s="62" t="str">
        <f>VLOOKUP(B246,'Školská zařízení'!A:J,4)</f>
        <v>Město Týnec nad Sázavou</v>
      </c>
      <c r="E246" s="76">
        <f>VLOOKUP(B246,'Školská zařízení'!A:J,5)</f>
        <v>71004670</v>
      </c>
      <c r="F246" s="76">
        <f>VLOOKUP(B246,'Školská zařízení'!A:J,6)</f>
        <v>102002568</v>
      </c>
      <c r="G246" s="76">
        <f>VLOOKUP(B246,'Školská zařízení'!A:J,7)</f>
        <v>600042138</v>
      </c>
      <c r="H246" s="205" t="s">
        <v>692</v>
      </c>
      <c r="I246" s="62" t="str">
        <f>VLOOKUP(B246,'[3]Školská zařízení'!A:J,8)</f>
        <v>Středočeský</v>
      </c>
      <c r="J246" s="62" t="str">
        <f>VLOOKUP(B246,'[3]Školská zařízení'!A:J,9)</f>
        <v>Benešov</v>
      </c>
      <c r="K246" s="62" t="str">
        <f>VLOOKUP(B246,'[3]Školská zařízení'!A:J,10)</f>
        <v>Týnec nad Sázavou</v>
      </c>
      <c r="L246" s="205" t="s">
        <v>716</v>
      </c>
      <c r="M246" s="93">
        <v>20000000</v>
      </c>
      <c r="N246" s="94">
        <f t="shared" si="5"/>
        <v>14000000</v>
      </c>
      <c r="O246" s="238">
        <v>2024</v>
      </c>
      <c r="P246" s="188">
        <v>2027</v>
      </c>
      <c r="Q246" s="75"/>
      <c r="R246" s="75" t="s">
        <v>272</v>
      </c>
      <c r="S246" s="75" t="s">
        <v>272</v>
      </c>
      <c r="T246" s="75" t="s">
        <v>272</v>
      </c>
      <c r="U246" s="44"/>
      <c r="V246" s="44"/>
      <c r="W246" s="44"/>
      <c r="X246" s="44"/>
      <c r="Y246" s="44"/>
      <c r="Z246" s="95"/>
      <c r="AA246" s="15"/>
      <c r="AB246" s="100"/>
    </row>
    <row r="247" spans="1:28" ht="48" x14ac:dyDescent="0.2">
      <c r="A247" s="96">
        <v>243</v>
      </c>
      <c r="B247" s="99" t="s">
        <v>188</v>
      </c>
      <c r="C247" s="62" t="str">
        <f>VLOOKUP(B247,'Školská zařízení'!A:J,2)</f>
        <v>Základní škola Týnec nad Sázavou, příspěvková organizace</v>
      </c>
      <c r="D247" s="62" t="str">
        <f>VLOOKUP(B247,'Školská zařízení'!A:J,4)</f>
        <v>Město Týnec nad Sázavou</v>
      </c>
      <c r="E247" s="76">
        <f>VLOOKUP(B247,'Školská zařízení'!A:J,5)</f>
        <v>71004670</v>
      </c>
      <c r="F247" s="76">
        <f>VLOOKUP(B247,'Školská zařízení'!A:J,6)</f>
        <v>102002568</v>
      </c>
      <c r="G247" s="76">
        <f>VLOOKUP(B247,'Školská zařízení'!A:J,7)</f>
        <v>600042138</v>
      </c>
      <c r="H247" s="205" t="s">
        <v>692</v>
      </c>
      <c r="I247" s="62" t="str">
        <f>VLOOKUP(B247,'[3]Školská zařízení'!A:J,8)</f>
        <v>Středočeský</v>
      </c>
      <c r="J247" s="62" t="str">
        <f>VLOOKUP(B247,'[3]Školská zařízení'!A:J,9)</f>
        <v>Benešov</v>
      </c>
      <c r="K247" s="62" t="str">
        <f>VLOOKUP(B247,'[3]Školská zařízení'!A:J,10)</f>
        <v>Týnec nad Sázavou</v>
      </c>
      <c r="L247" s="205" t="s">
        <v>471</v>
      </c>
      <c r="M247" s="93">
        <v>20000000</v>
      </c>
      <c r="N247" s="94">
        <f t="shared" si="5"/>
        <v>14000000</v>
      </c>
      <c r="O247" s="238">
        <v>2024</v>
      </c>
      <c r="P247" s="188">
        <v>2027</v>
      </c>
      <c r="Q247" s="75"/>
      <c r="R247" s="75" t="s">
        <v>272</v>
      </c>
      <c r="S247" s="75"/>
      <c r="T247" s="75"/>
      <c r="U247" s="44"/>
      <c r="V247" s="44"/>
      <c r="W247" s="44"/>
      <c r="X247" s="44"/>
      <c r="Y247" s="44"/>
      <c r="Z247" s="95"/>
      <c r="AA247" s="15"/>
      <c r="AB247" s="100"/>
    </row>
    <row r="248" spans="1:28" ht="32" x14ac:dyDescent="0.2">
      <c r="A248" s="96">
        <v>244</v>
      </c>
      <c r="B248" s="99" t="s">
        <v>188</v>
      </c>
      <c r="C248" s="62" t="str">
        <f>VLOOKUP(B248,'Školská zařízení'!A:J,2)</f>
        <v>Základní škola Týnec nad Sázavou, příspěvková organizace</v>
      </c>
      <c r="D248" s="62" t="str">
        <f>VLOOKUP(B248,'Školská zařízení'!A:J,4)</f>
        <v>Město Týnec nad Sázavou</v>
      </c>
      <c r="E248" s="76">
        <f>VLOOKUP(B248,'Školská zařízení'!A:J,5)</f>
        <v>71004670</v>
      </c>
      <c r="F248" s="76">
        <f>VLOOKUP(B248,'Školská zařízení'!A:J,6)</f>
        <v>102002568</v>
      </c>
      <c r="G248" s="76">
        <f>VLOOKUP(B248,'Školská zařízení'!A:J,7)</f>
        <v>600042138</v>
      </c>
      <c r="H248" s="10" t="s">
        <v>840</v>
      </c>
      <c r="I248" s="62" t="str">
        <f>VLOOKUP(B248,'Školská zařízení'!A:J,8)</f>
        <v>Středočeský</v>
      </c>
      <c r="J248" s="62" t="str">
        <f>VLOOKUP(B248,'Školská zařízení'!A:J,9)</f>
        <v>Benešov</v>
      </c>
      <c r="K248" s="62" t="str">
        <f>VLOOKUP(B248,'Školská zařízení'!A:J,10)</f>
        <v>Týnec nad Sázavou</v>
      </c>
      <c r="L248" s="205" t="s">
        <v>1122</v>
      </c>
      <c r="M248" s="93">
        <v>30000000</v>
      </c>
      <c r="N248" s="94">
        <f t="shared" si="5"/>
        <v>21000000</v>
      </c>
      <c r="O248" s="238">
        <v>2024</v>
      </c>
      <c r="P248" s="188">
        <v>2030</v>
      </c>
      <c r="Q248" s="44"/>
      <c r="R248" s="44"/>
      <c r="S248" s="44"/>
      <c r="T248" s="44"/>
      <c r="U248" s="44"/>
      <c r="V248" s="44"/>
      <c r="W248" s="44"/>
      <c r="X248" s="44" t="s">
        <v>272</v>
      </c>
      <c r="Y248" s="44"/>
      <c r="Z248" s="239" t="s">
        <v>1125</v>
      </c>
      <c r="AA248" s="15"/>
      <c r="AB248" s="101"/>
    </row>
    <row r="249" spans="1:28" ht="48" x14ac:dyDescent="0.2">
      <c r="A249" s="96">
        <v>245</v>
      </c>
      <c r="B249" s="99" t="s">
        <v>188</v>
      </c>
      <c r="C249" s="62" t="str">
        <f>VLOOKUP(B249,'Školská zařízení'!A:J,2)</f>
        <v>Základní škola Týnec nad Sázavou, příspěvková organizace</v>
      </c>
      <c r="D249" s="62" t="str">
        <f>VLOOKUP(B249,'Školská zařízení'!A:J,4)</f>
        <v>Město Týnec nad Sázavou</v>
      </c>
      <c r="E249" s="76">
        <f>VLOOKUP(B249,'Školská zařízení'!A:J,5)</f>
        <v>71004670</v>
      </c>
      <c r="F249" s="76">
        <f>VLOOKUP(B249,'Školská zařízení'!A:J,6)</f>
        <v>102002568</v>
      </c>
      <c r="G249" s="76">
        <f>VLOOKUP(B249,'Školská zařízení'!A:J,7)</f>
        <v>600042138</v>
      </c>
      <c r="H249" s="10" t="s">
        <v>692</v>
      </c>
      <c r="I249" s="62" t="str">
        <f>VLOOKUP(B249,'Školská zařízení'!A:J,8)</f>
        <v>Středočeský</v>
      </c>
      <c r="J249" s="62" t="str">
        <f>VLOOKUP(B249,'Školská zařízení'!A:J,9)</f>
        <v>Benešov</v>
      </c>
      <c r="K249" s="62" t="str">
        <f>VLOOKUP(B249,'Školská zařízení'!A:J,10)</f>
        <v>Týnec nad Sázavou</v>
      </c>
      <c r="L249" s="10" t="s">
        <v>693</v>
      </c>
      <c r="M249" s="93">
        <v>2000000</v>
      </c>
      <c r="N249" s="94">
        <f t="shared" si="5"/>
        <v>1400000</v>
      </c>
      <c r="O249" s="238">
        <v>2024</v>
      </c>
      <c r="P249" s="188">
        <v>2027</v>
      </c>
      <c r="Q249" s="44"/>
      <c r="R249" s="44" t="s">
        <v>272</v>
      </c>
      <c r="S249" s="44" t="s">
        <v>272</v>
      </c>
      <c r="T249" s="44"/>
      <c r="U249" s="44"/>
      <c r="V249" s="44"/>
      <c r="W249" s="44"/>
      <c r="X249" s="44"/>
      <c r="Y249" s="44"/>
      <c r="Z249" s="95"/>
      <c r="AA249" s="15"/>
      <c r="AB249" s="101"/>
    </row>
    <row r="250" spans="1:28" ht="48" x14ac:dyDescent="0.2">
      <c r="A250" s="96">
        <v>246</v>
      </c>
      <c r="B250" s="99" t="s">
        <v>188</v>
      </c>
      <c r="C250" s="62" t="str">
        <f>VLOOKUP(B250,'Školská zařízení'!A:J,2)</f>
        <v>Základní škola Týnec nad Sázavou, příspěvková organizace</v>
      </c>
      <c r="D250" s="62" t="str">
        <f>VLOOKUP(B250,'Školská zařízení'!A:J,4)</f>
        <v>Město Týnec nad Sázavou</v>
      </c>
      <c r="E250" s="76">
        <f>VLOOKUP(B250,'Školská zařízení'!A:J,5)</f>
        <v>71004670</v>
      </c>
      <c r="F250" s="76">
        <f>VLOOKUP(B250,'Školská zařízení'!A:J,6)</f>
        <v>102002568</v>
      </c>
      <c r="G250" s="76">
        <f>VLOOKUP(B250,'Školská zařízení'!A:J,7)</f>
        <v>600042138</v>
      </c>
      <c r="H250" s="10" t="s">
        <v>623</v>
      </c>
      <c r="I250" s="62" t="str">
        <f>VLOOKUP(B250,'Školská zařízení'!A:J,8)</f>
        <v>Středočeský</v>
      </c>
      <c r="J250" s="62" t="str">
        <f>VLOOKUP(B250,'Školská zařízení'!A:J,9)</f>
        <v>Benešov</v>
      </c>
      <c r="K250" s="62" t="str">
        <f>VLOOKUP(B250,'Školská zařízení'!A:J,10)</f>
        <v>Týnec nad Sázavou</v>
      </c>
      <c r="L250" s="10" t="s">
        <v>722</v>
      </c>
      <c r="M250" s="93">
        <v>2800000</v>
      </c>
      <c r="N250" s="94">
        <f t="shared" si="5"/>
        <v>1959999.9999999998</v>
      </c>
      <c r="O250" s="238">
        <v>2024</v>
      </c>
      <c r="P250" s="188">
        <v>2027</v>
      </c>
      <c r="Q250" s="44"/>
      <c r="R250" s="44"/>
      <c r="S250" s="44"/>
      <c r="T250" s="44"/>
      <c r="U250" s="44"/>
      <c r="V250" s="44"/>
      <c r="W250" s="44"/>
      <c r="X250" s="44"/>
      <c r="Y250" s="44"/>
      <c r="Z250" s="95"/>
      <c r="AA250" s="15"/>
      <c r="AB250" s="101"/>
    </row>
    <row r="251" spans="1:28" ht="32" x14ac:dyDescent="0.2">
      <c r="A251" s="96">
        <v>247</v>
      </c>
      <c r="B251" s="99" t="s">
        <v>188</v>
      </c>
      <c r="C251" s="62" t="str">
        <f>VLOOKUP(B251,'Školská zařízení'!A:J,2)</f>
        <v>Základní škola Týnec nad Sázavou, příspěvková organizace</v>
      </c>
      <c r="D251" s="62" t="str">
        <f>VLOOKUP(B251,'Školská zařízení'!A:J,4)</f>
        <v>Město Týnec nad Sázavou</v>
      </c>
      <c r="E251" s="76">
        <f>VLOOKUP(B251,'Školská zařízení'!A:J,5)</f>
        <v>71004670</v>
      </c>
      <c r="F251" s="76">
        <f>VLOOKUP(B251,'Školská zařízení'!A:J,6)</f>
        <v>102002568</v>
      </c>
      <c r="G251" s="76">
        <f>VLOOKUP(B251,'Školská zařízení'!A:J,7)</f>
        <v>600042138</v>
      </c>
      <c r="H251" s="10" t="s">
        <v>694</v>
      </c>
      <c r="I251" s="62" t="str">
        <f>VLOOKUP(B251,'Školská zařízení'!A:J,8)</f>
        <v>Středočeský</v>
      </c>
      <c r="J251" s="62" t="str">
        <f>VLOOKUP(B251,'Školská zařízení'!A:J,9)</f>
        <v>Benešov</v>
      </c>
      <c r="K251" s="62" t="str">
        <f>VLOOKUP(B251,'Školská zařízení'!A:J,10)</f>
        <v>Týnec nad Sázavou</v>
      </c>
      <c r="L251" s="10" t="s">
        <v>695</v>
      </c>
      <c r="M251" s="93">
        <v>8000000</v>
      </c>
      <c r="N251" s="94">
        <f t="shared" si="5"/>
        <v>5600000</v>
      </c>
      <c r="O251" s="238">
        <v>2024</v>
      </c>
      <c r="P251" s="188">
        <v>2027</v>
      </c>
      <c r="Q251" s="44"/>
      <c r="R251" s="44"/>
      <c r="S251" s="44"/>
      <c r="T251" s="44"/>
      <c r="U251" s="44"/>
      <c r="V251" s="44"/>
      <c r="W251" s="44"/>
      <c r="X251" s="44"/>
      <c r="Y251" s="44"/>
      <c r="Z251" s="95"/>
      <c r="AA251" s="15"/>
      <c r="AB251" s="101"/>
    </row>
    <row r="252" spans="1:28" ht="32" x14ac:dyDescent="0.2">
      <c r="A252" s="96">
        <v>248</v>
      </c>
      <c r="B252" s="99" t="s">
        <v>188</v>
      </c>
      <c r="C252" s="62" t="str">
        <f>VLOOKUP(B252,'Školská zařízení'!A:J,2)</f>
        <v>Základní škola Týnec nad Sázavou, příspěvková organizace</v>
      </c>
      <c r="D252" s="62" t="str">
        <f>VLOOKUP(B252,'Školská zařízení'!A:J,4)</f>
        <v>Město Týnec nad Sázavou</v>
      </c>
      <c r="E252" s="76">
        <f>VLOOKUP(B252,'Školská zařízení'!A:J,5)</f>
        <v>71004670</v>
      </c>
      <c r="F252" s="76">
        <f>VLOOKUP(B252,'Školská zařízení'!A:J,6)</f>
        <v>102002568</v>
      </c>
      <c r="G252" s="76">
        <f>VLOOKUP(B252,'Školská zařízení'!A:J,7)</f>
        <v>600042138</v>
      </c>
      <c r="H252" s="10" t="s">
        <v>696</v>
      </c>
      <c r="I252" s="62" t="str">
        <f>VLOOKUP(B252,'Školská zařízení'!A:J,8)</f>
        <v>Středočeský</v>
      </c>
      <c r="J252" s="62" t="str">
        <f>VLOOKUP(B252,'Školská zařízení'!A:J,9)</f>
        <v>Benešov</v>
      </c>
      <c r="K252" s="62" t="str">
        <f>VLOOKUP(B252,'Školská zařízení'!A:J,10)</f>
        <v>Týnec nad Sázavou</v>
      </c>
      <c r="L252" s="10" t="s">
        <v>697</v>
      </c>
      <c r="M252" s="93">
        <v>2000000</v>
      </c>
      <c r="N252" s="94">
        <f t="shared" si="5"/>
        <v>1400000</v>
      </c>
      <c r="O252" s="238">
        <v>2024</v>
      </c>
      <c r="P252" s="188">
        <v>2027</v>
      </c>
      <c r="Q252" s="44"/>
      <c r="R252" s="44"/>
      <c r="S252" s="44"/>
      <c r="T252" s="44"/>
      <c r="U252" s="44"/>
      <c r="V252" s="44"/>
      <c r="W252" s="44"/>
      <c r="X252" s="44"/>
      <c r="Y252" s="44"/>
      <c r="Z252" s="95"/>
      <c r="AA252" s="15"/>
      <c r="AB252" s="101"/>
    </row>
    <row r="253" spans="1:28" ht="32" x14ac:dyDescent="0.2">
      <c r="A253" s="96">
        <v>249</v>
      </c>
      <c r="B253" s="99" t="s">
        <v>188</v>
      </c>
      <c r="C253" s="62" t="str">
        <f>VLOOKUP(B253,'Školská zařízení'!A:J,2)</f>
        <v>Základní škola Týnec nad Sázavou, příspěvková organizace</v>
      </c>
      <c r="D253" s="62" t="str">
        <f>VLOOKUP(B253,'Školská zařízení'!A:J,4)</f>
        <v>Město Týnec nad Sázavou</v>
      </c>
      <c r="E253" s="76">
        <f>VLOOKUP(B253,'Školská zařízení'!A:J,5)</f>
        <v>71004670</v>
      </c>
      <c r="F253" s="76">
        <f>VLOOKUP(B253,'Školská zařízení'!A:J,6)</f>
        <v>102002568</v>
      </c>
      <c r="G253" s="76">
        <f>VLOOKUP(B253,'Školská zařízení'!A:J,7)</f>
        <v>600042138</v>
      </c>
      <c r="H253" s="10" t="s">
        <v>841</v>
      </c>
      <c r="I253" s="62" t="str">
        <f>VLOOKUP(B253,'Školská zařízení'!A:J,8)</f>
        <v>Středočeský</v>
      </c>
      <c r="J253" s="62" t="str">
        <f>VLOOKUP(B253,'Školská zařízení'!A:J,9)</f>
        <v>Benešov</v>
      </c>
      <c r="K253" s="62" t="str">
        <f>VLOOKUP(B253,'Školská zařízení'!A:J,10)</f>
        <v>Týnec nad Sázavou</v>
      </c>
      <c r="L253" s="10" t="s">
        <v>842</v>
      </c>
      <c r="M253" s="93">
        <v>3000000</v>
      </c>
      <c r="N253" s="94">
        <f t="shared" si="5"/>
        <v>2100000</v>
      </c>
      <c r="O253" s="238">
        <v>2024</v>
      </c>
      <c r="P253" s="188">
        <v>2027</v>
      </c>
      <c r="Q253" s="44"/>
      <c r="R253" s="44"/>
      <c r="S253" s="44"/>
      <c r="T253" s="44"/>
      <c r="U253" s="44"/>
      <c r="V253" s="44"/>
      <c r="W253" s="44"/>
      <c r="X253" s="44"/>
      <c r="Y253" s="44"/>
      <c r="Z253" s="95"/>
      <c r="AA253" s="15"/>
      <c r="AB253" s="101"/>
    </row>
    <row r="254" spans="1:28" ht="32" x14ac:dyDescent="0.2">
      <c r="A254" s="96">
        <v>250</v>
      </c>
      <c r="B254" s="99" t="s">
        <v>188</v>
      </c>
      <c r="C254" s="62" t="str">
        <f>VLOOKUP(B254,'Školská zařízení'!A:J,2)</f>
        <v>Základní škola Týnec nad Sázavou, příspěvková organizace</v>
      </c>
      <c r="D254" s="62" t="str">
        <f>VLOOKUP(B254,'Školská zařízení'!A:J,4)</f>
        <v>Město Týnec nad Sázavou</v>
      </c>
      <c r="E254" s="76">
        <f>VLOOKUP(B254,'Školská zařízení'!A:J,5)</f>
        <v>71004670</v>
      </c>
      <c r="F254" s="76">
        <f>VLOOKUP(B254,'Školská zařízení'!A:J,6)</f>
        <v>102002568</v>
      </c>
      <c r="G254" s="76">
        <f>VLOOKUP(B254,'Školská zařízení'!A:J,7)</f>
        <v>600042138</v>
      </c>
      <c r="H254" s="10" t="s">
        <v>1123</v>
      </c>
      <c r="I254" s="62" t="str">
        <f>VLOOKUP(B254,'[3]Školská zařízení'!A:J,8)</f>
        <v>Středočeský</v>
      </c>
      <c r="J254" s="62" t="str">
        <f>VLOOKUP(B254,'[3]Školská zařízení'!A:J,9)</f>
        <v>Benešov</v>
      </c>
      <c r="K254" s="62" t="str">
        <f>VLOOKUP(B254,'[3]Školská zařízení'!A:J,10)</f>
        <v>Týnec nad Sázavou</v>
      </c>
      <c r="L254" s="10" t="s">
        <v>1124</v>
      </c>
      <c r="M254" s="93">
        <v>20000000</v>
      </c>
      <c r="N254" s="94">
        <f t="shared" si="5"/>
        <v>14000000</v>
      </c>
      <c r="O254" s="238">
        <v>2024</v>
      </c>
      <c r="P254" s="188">
        <v>2027</v>
      </c>
      <c r="Q254" s="44"/>
      <c r="R254" s="44"/>
      <c r="S254" s="44"/>
      <c r="T254" s="44"/>
      <c r="U254" s="44"/>
      <c r="V254" s="44"/>
      <c r="W254" s="44"/>
      <c r="X254" s="44"/>
      <c r="Y254" s="44"/>
      <c r="Z254" s="95"/>
      <c r="AA254" s="15"/>
      <c r="AB254" s="101"/>
    </row>
    <row r="255" spans="1:28" ht="32" x14ac:dyDescent="0.2">
      <c r="A255" s="96">
        <v>251</v>
      </c>
      <c r="B255" s="99" t="s">
        <v>188</v>
      </c>
      <c r="C255" s="62" t="str">
        <f>VLOOKUP(B255,'Školská zařízení'!A:J,2)</f>
        <v>Základní škola Týnec nad Sázavou, příspěvková organizace</v>
      </c>
      <c r="D255" s="62" t="str">
        <f>VLOOKUP(B255,'Školská zařízení'!A:J,4)</f>
        <v>Město Týnec nad Sázavou</v>
      </c>
      <c r="E255" s="76">
        <f>VLOOKUP(B255,'Školská zařízení'!A:J,5)</f>
        <v>71004670</v>
      </c>
      <c r="F255" s="76">
        <f>VLOOKUP(B255,'Školská zařízení'!A:J,6)</f>
        <v>102002568</v>
      </c>
      <c r="G255" s="76">
        <f>VLOOKUP(B255,'Školská zařízení'!A:J,7)</f>
        <v>600042138</v>
      </c>
      <c r="H255" s="10" t="s">
        <v>698</v>
      </c>
      <c r="I255" s="62" t="str">
        <f>VLOOKUP(B255,'[3]Školská zařízení'!A:J,8)</f>
        <v>Středočeský</v>
      </c>
      <c r="J255" s="62" t="str">
        <f>VLOOKUP(B255,'[3]Školská zařízení'!A:J,9)</f>
        <v>Benešov</v>
      </c>
      <c r="K255" s="62" t="str">
        <f>VLOOKUP(B255,'[3]Školská zařízení'!A:J,10)</f>
        <v>Týnec nad Sázavou</v>
      </c>
      <c r="L255" s="10" t="s">
        <v>699</v>
      </c>
      <c r="M255" s="93">
        <v>2500000</v>
      </c>
      <c r="N255" s="94">
        <f t="shared" si="5"/>
        <v>1750000</v>
      </c>
      <c r="O255" s="238">
        <v>2024</v>
      </c>
      <c r="P255" s="188">
        <v>2027</v>
      </c>
      <c r="Q255" s="44"/>
      <c r="R255" s="44"/>
      <c r="S255" s="44"/>
      <c r="T255" s="44"/>
      <c r="U255" s="44"/>
      <c r="V255" s="44"/>
      <c r="W255" s="44"/>
      <c r="X255" s="44"/>
      <c r="Y255" s="44"/>
      <c r="Z255" s="95"/>
      <c r="AA255" s="15"/>
      <c r="AB255" s="101"/>
    </row>
    <row r="256" spans="1:28" ht="16" x14ac:dyDescent="0.2">
      <c r="A256" s="96">
        <v>252</v>
      </c>
      <c r="B256" s="99" t="s">
        <v>188</v>
      </c>
      <c r="C256" s="62" t="str">
        <f>VLOOKUP(B256,'Školská zařízení'!A:J,2)</f>
        <v>Základní škola Týnec nad Sázavou, příspěvková organizace</v>
      </c>
      <c r="D256" s="62" t="str">
        <f>VLOOKUP(B256,'Školská zařízení'!A:J,4)</f>
        <v>Město Týnec nad Sázavou</v>
      </c>
      <c r="E256" s="76">
        <f>VLOOKUP(B256,'Školská zařízení'!A:J,5)</f>
        <v>71004670</v>
      </c>
      <c r="F256" s="76">
        <f>VLOOKUP(B256,'Školská zařízení'!A:J,6)</f>
        <v>102002568</v>
      </c>
      <c r="G256" s="76">
        <f>VLOOKUP(B256,'Školská zařízení'!A:J,7)</f>
        <v>600042138</v>
      </c>
      <c r="H256" s="10" t="s">
        <v>700</v>
      </c>
      <c r="I256" s="62" t="str">
        <f>VLOOKUP(B256,'[3]Školská zařízení'!A:J,8)</f>
        <v>Středočeský</v>
      </c>
      <c r="J256" s="62" t="str">
        <f>VLOOKUP(B256,'[3]Školská zařízení'!A:J,9)</f>
        <v>Benešov</v>
      </c>
      <c r="K256" s="62" t="str">
        <f>VLOOKUP(B256,'[3]Školská zařízení'!A:J,10)</f>
        <v>Týnec nad Sázavou</v>
      </c>
      <c r="L256" s="10" t="s">
        <v>701</v>
      </c>
      <c r="M256" s="93">
        <v>2500000</v>
      </c>
      <c r="N256" s="94">
        <f t="shared" si="5"/>
        <v>1750000</v>
      </c>
      <c r="O256" s="238">
        <v>2024</v>
      </c>
      <c r="P256" s="188">
        <v>2027</v>
      </c>
      <c r="Q256" s="44"/>
      <c r="R256" s="44"/>
      <c r="S256" s="44"/>
      <c r="T256" s="44"/>
      <c r="U256" s="44"/>
      <c r="V256" s="44"/>
      <c r="W256" s="44"/>
      <c r="X256" s="44"/>
      <c r="Y256" s="44"/>
      <c r="Z256" s="95"/>
      <c r="AA256" s="15"/>
      <c r="AB256" s="101"/>
    </row>
    <row r="257" spans="1:28" ht="32" x14ac:dyDescent="0.2">
      <c r="A257" s="96">
        <v>253</v>
      </c>
      <c r="B257" s="99" t="s">
        <v>188</v>
      </c>
      <c r="C257" s="62" t="str">
        <f>VLOOKUP(B257,'Školská zařízení'!A:J,2)</f>
        <v>Základní škola Týnec nad Sázavou, příspěvková organizace</v>
      </c>
      <c r="D257" s="62" t="str">
        <f>VLOOKUP(B257,'Školská zařízení'!A:J,4)</f>
        <v>Město Týnec nad Sázavou</v>
      </c>
      <c r="E257" s="76">
        <f>VLOOKUP(B257,'Školská zařízení'!A:J,5)</f>
        <v>71004670</v>
      </c>
      <c r="F257" s="76">
        <f>VLOOKUP(B257,'Školská zařízení'!A:J,6)</f>
        <v>102002568</v>
      </c>
      <c r="G257" s="76">
        <f>VLOOKUP(B257,'Školská zařízení'!A:J,7)</f>
        <v>600042138</v>
      </c>
      <c r="H257" s="10" t="s">
        <v>702</v>
      </c>
      <c r="I257" s="62" t="str">
        <f>VLOOKUP(B257,'[3]Školská zařízení'!A:J,8)</f>
        <v>Středočeský</v>
      </c>
      <c r="J257" s="62" t="str">
        <f>VLOOKUP(B257,'[3]Školská zařízení'!A:J,9)</f>
        <v>Benešov</v>
      </c>
      <c r="K257" s="62" t="str">
        <f>VLOOKUP(B257,'[3]Školská zařízení'!A:J,10)</f>
        <v>Týnec nad Sázavou</v>
      </c>
      <c r="L257" s="10" t="s">
        <v>703</v>
      </c>
      <c r="M257" s="93">
        <v>1800000</v>
      </c>
      <c r="N257" s="94">
        <f t="shared" si="5"/>
        <v>1260000</v>
      </c>
      <c r="O257" s="238">
        <v>2024</v>
      </c>
      <c r="P257" s="188">
        <v>2027</v>
      </c>
      <c r="Q257" s="44"/>
      <c r="R257" s="44"/>
      <c r="S257" s="44"/>
      <c r="T257" s="44"/>
      <c r="U257" s="44"/>
      <c r="V257" s="44"/>
      <c r="W257" s="44"/>
      <c r="X257" s="44"/>
      <c r="Y257" s="44"/>
      <c r="Z257" s="95"/>
      <c r="AA257" s="15"/>
      <c r="AB257" s="101"/>
    </row>
    <row r="258" spans="1:28" ht="64" x14ac:dyDescent="0.2">
      <c r="A258" s="96">
        <v>254</v>
      </c>
      <c r="B258" s="99" t="s">
        <v>188</v>
      </c>
      <c r="C258" s="62" t="str">
        <f>VLOOKUP(B258,'Školská zařízení'!A:J,2)</f>
        <v>Základní škola Týnec nad Sázavou, příspěvková organizace</v>
      </c>
      <c r="D258" s="62" t="str">
        <f>VLOOKUP(B258,'Školská zařízení'!A:J,4)</f>
        <v>Město Týnec nad Sázavou</v>
      </c>
      <c r="E258" s="76">
        <f>VLOOKUP(B258,'Školská zařízení'!A:J,5)</f>
        <v>71004670</v>
      </c>
      <c r="F258" s="76">
        <f>VLOOKUP(B258,'Školská zařízení'!A:J,6)</f>
        <v>102002568</v>
      </c>
      <c r="G258" s="76">
        <f>VLOOKUP(B258,'Školská zařízení'!A:J,7)</f>
        <v>600042138</v>
      </c>
      <c r="H258" s="10" t="s">
        <v>760</v>
      </c>
      <c r="I258" s="62" t="str">
        <f>VLOOKUP(B258,'[3]Školská zařízení'!A:J,8)</f>
        <v>Středočeský</v>
      </c>
      <c r="J258" s="62" t="str">
        <f>VLOOKUP(B258,'[3]Školská zařízení'!A:J,9)</f>
        <v>Benešov</v>
      </c>
      <c r="K258" s="62" t="str">
        <f>VLOOKUP(B258,'[3]Školská zařízení'!A:J,10)</f>
        <v>Týnec nad Sázavou</v>
      </c>
      <c r="L258" s="10" t="s">
        <v>843</v>
      </c>
      <c r="M258" s="93">
        <v>2000000</v>
      </c>
      <c r="N258" s="94">
        <f t="shared" si="5"/>
        <v>1400000</v>
      </c>
      <c r="O258" s="238">
        <v>2024</v>
      </c>
      <c r="P258" s="188">
        <v>2027</v>
      </c>
      <c r="Q258" s="44"/>
      <c r="R258" s="44"/>
      <c r="S258" s="44"/>
      <c r="T258" s="44"/>
      <c r="U258" s="44"/>
      <c r="V258" s="44"/>
      <c r="W258" s="44"/>
      <c r="X258" s="44"/>
      <c r="Y258" s="44"/>
      <c r="Z258" s="95"/>
      <c r="AA258" s="15"/>
      <c r="AB258" s="101"/>
    </row>
    <row r="259" spans="1:28" ht="32" x14ac:dyDescent="0.2">
      <c r="A259" s="96">
        <v>255</v>
      </c>
      <c r="B259" s="99" t="s">
        <v>188</v>
      </c>
      <c r="C259" s="62" t="str">
        <f>VLOOKUP(B259,'Školská zařízení'!A:J,2)</f>
        <v>Základní škola Týnec nad Sázavou, příspěvková organizace</v>
      </c>
      <c r="D259" s="62" t="str">
        <f>VLOOKUP(B259,'Školská zařízení'!A:J,4)</f>
        <v>Město Týnec nad Sázavou</v>
      </c>
      <c r="E259" s="76">
        <f>VLOOKUP(B259,'Školská zařízení'!A:J,5)</f>
        <v>71004670</v>
      </c>
      <c r="F259" s="76">
        <f>VLOOKUP(B259,'Školská zařízení'!A:J,6)</f>
        <v>102002568</v>
      </c>
      <c r="G259" s="76">
        <f>VLOOKUP(B259,'Školská zařízení'!A:J,7)</f>
        <v>600042138</v>
      </c>
      <c r="H259" s="10" t="s">
        <v>761</v>
      </c>
      <c r="I259" s="62" t="str">
        <f>VLOOKUP(B259,'[3]Školská zařízení'!A:J,8)</f>
        <v>Středočeský</v>
      </c>
      <c r="J259" s="62" t="str">
        <f>VLOOKUP(B259,'[3]Školská zařízení'!A:J,9)</f>
        <v>Benešov</v>
      </c>
      <c r="K259" s="62" t="str">
        <f>VLOOKUP(B259,'[3]Školská zařízení'!A:J,10)</f>
        <v>Týnec nad Sázavou</v>
      </c>
      <c r="L259" s="10" t="s">
        <v>844</v>
      </c>
      <c r="M259" s="93">
        <v>1000000</v>
      </c>
      <c r="N259" s="94">
        <f t="shared" si="5"/>
        <v>700000</v>
      </c>
      <c r="O259" s="238">
        <v>2024</v>
      </c>
      <c r="P259" s="188">
        <v>2027</v>
      </c>
      <c r="Q259" s="44"/>
      <c r="R259" s="44"/>
      <c r="S259" s="44"/>
      <c r="T259" s="44"/>
      <c r="U259" s="44"/>
      <c r="V259" s="44"/>
      <c r="W259" s="44"/>
      <c r="X259" s="44"/>
      <c r="Y259" s="44"/>
      <c r="Z259" s="95"/>
      <c r="AA259" s="15"/>
      <c r="AB259" s="101"/>
    </row>
    <row r="260" spans="1:28" ht="32" x14ac:dyDescent="0.2">
      <c r="A260" s="96">
        <v>256</v>
      </c>
      <c r="B260" s="99" t="s">
        <v>188</v>
      </c>
      <c r="C260" s="62" t="str">
        <f>VLOOKUP(B260,'Školská zařízení'!A:J,2)</f>
        <v>Základní škola Týnec nad Sázavou, příspěvková organizace</v>
      </c>
      <c r="D260" s="62" t="str">
        <f>VLOOKUP(B260,'Školská zařízení'!A:J,4)</f>
        <v>Město Týnec nad Sázavou</v>
      </c>
      <c r="E260" s="76">
        <f>VLOOKUP(B260,'Školská zařízení'!A:J,5)</f>
        <v>71004670</v>
      </c>
      <c r="F260" s="76">
        <f>VLOOKUP(B260,'Školská zařízení'!A:J,6)</f>
        <v>102002568</v>
      </c>
      <c r="G260" s="76">
        <f>VLOOKUP(B260,'Školská zařízení'!A:J,7)</f>
        <v>600042138</v>
      </c>
      <c r="H260" s="10" t="s">
        <v>704</v>
      </c>
      <c r="I260" s="62" t="str">
        <f>VLOOKUP(B260,'Školská zařízení'!A:J,8)</f>
        <v>Středočeský</v>
      </c>
      <c r="J260" s="62" t="str">
        <f>VLOOKUP(B260,'Školská zařízení'!A:J,9)</f>
        <v>Benešov</v>
      </c>
      <c r="K260" s="62" t="str">
        <f>VLOOKUP(B260,'Školská zařízení'!A:J,10)</f>
        <v>Týnec nad Sázavou</v>
      </c>
      <c r="L260" s="10" t="s">
        <v>705</v>
      </c>
      <c r="M260" s="214">
        <v>2500000</v>
      </c>
      <c r="N260" s="215">
        <f t="shared" si="5"/>
        <v>1750000</v>
      </c>
      <c r="O260" s="238">
        <v>2024</v>
      </c>
      <c r="P260" s="188">
        <v>2027</v>
      </c>
      <c r="Q260" s="44"/>
      <c r="R260" s="44"/>
      <c r="S260" s="44"/>
      <c r="T260" s="44"/>
      <c r="U260" s="44"/>
      <c r="V260" s="44"/>
      <c r="W260" s="44"/>
      <c r="X260" s="44"/>
      <c r="Y260" s="44"/>
      <c r="Z260" s="95"/>
      <c r="AA260" s="15"/>
      <c r="AB260" s="101"/>
    </row>
    <row r="261" spans="1:28" ht="32" x14ac:dyDescent="0.2">
      <c r="A261" s="96">
        <v>257</v>
      </c>
      <c r="B261" s="99" t="s">
        <v>188</v>
      </c>
      <c r="C261" s="62" t="str">
        <f>VLOOKUP(B261,'Školská zařízení'!A:J,2)</f>
        <v>Základní škola Týnec nad Sázavou, příspěvková organizace</v>
      </c>
      <c r="D261" s="62" t="str">
        <f>VLOOKUP(B261,'Školská zařízení'!A:J,4)</f>
        <v>Město Týnec nad Sázavou</v>
      </c>
      <c r="E261" s="76">
        <f>VLOOKUP(B261,'Školská zařízení'!A:J,5)</f>
        <v>71004670</v>
      </c>
      <c r="F261" s="76">
        <f>VLOOKUP(B261,'Školská zařízení'!A:J,6)</f>
        <v>102002568</v>
      </c>
      <c r="G261" s="76">
        <f>VLOOKUP(B261,'Školská zařízení'!A:J,7)</f>
        <v>600042138</v>
      </c>
      <c r="H261" s="10" t="s">
        <v>762</v>
      </c>
      <c r="I261" s="62" t="str">
        <f>VLOOKUP(B261,'Školská zařízení'!A:J,8)</f>
        <v>Středočeský</v>
      </c>
      <c r="J261" s="62" t="str">
        <f>VLOOKUP(B261,'Školská zařízení'!A:J,9)</f>
        <v>Benešov</v>
      </c>
      <c r="K261" s="62" t="str">
        <f>VLOOKUP(B261,'Školská zařízení'!A:J,10)</f>
        <v>Týnec nad Sázavou</v>
      </c>
      <c r="L261" s="10" t="s">
        <v>763</v>
      </c>
      <c r="M261" s="93">
        <v>1000000</v>
      </c>
      <c r="N261" s="94">
        <f t="shared" si="5"/>
        <v>700000</v>
      </c>
      <c r="O261" s="238">
        <v>2024</v>
      </c>
      <c r="P261" s="188">
        <v>2027</v>
      </c>
      <c r="Q261" s="44"/>
      <c r="R261" s="44"/>
      <c r="S261" s="44"/>
      <c r="T261" s="44"/>
      <c r="U261" s="44"/>
      <c r="V261" s="44"/>
      <c r="W261" s="44"/>
      <c r="X261" s="44"/>
      <c r="Y261" s="44"/>
      <c r="Z261" s="95"/>
      <c r="AA261" s="15"/>
      <c r="AB261" s="101"/>
    </row>
    <row r="262" spans="1:28" ht="32" x14ac:dyDescent="0.2">
      <c r="A262" s="96">
        <v>258</v>
      </c>
      <c r="B262" s="99" t="s">
        <v>188</v>
      </c>
      <c r="C262" s="62" t="str">
        <f>VLOOKUP(B262,'Školská zařízení'!A:J,2)</f>
        <v>Základní škola Týnec nad Sázavou, příspěvková organizace</v>
      </c>
      <c r="D262" s="62" t="str">
        <f>VLOOKUP(B262,'Školská zařízení'!A:J,4)</f>
        <v>Město Týnec nad Sázavou</v>
      </c>
      <c r="E262" s="76">
        <f>VLOOKUP(B262,'Školská zařízení'!A:J,5)</f>
        <v>71004670</v>
      </c>
      <c r="F262" s="76">
        <f>VLOOKUP(B262,'Školská zařízení'!A:J,6)</f>
        <v>102002568</v>
      </c>
      <c r="G262" s="76">
        <f>VLOOKUP(B262,'Školská zařízení'!A:J,7)</f>
        <v>600042138</v>
      </c>
      <c r="H262" s="10" t="s">
        <v>706</v>
      </c>
      <c r="I262" s="62" t="str">
        <f>VLOOKUP(B262,'Školská zařízení'!A:J,8)</f>
        <v>Středočeský</v>
      </c>
      <c r="J262" s="62" t="str">
        <f>VLOOKUP(B262,'Školská zařízení'!A:J,9)</f>
        <v>Benešov</v>
      </c>
      <c r="K262" s="62" t="str">
        <f>VLOOKUP(B262,'Školská zařízení'!A:J,10)</f>
        <v>Týnec nad Sázavou</v>
      </c>
      <c r="L262" s="10" t="s">
        <v>721</v>
      </c>
      <c r="M262" s="93">
        <v>1000000</v>
      </c>
      <c r="N262" s="94">
        <f t="shared" si="5"/>
        <v>700000</v>
      </c>
      <c r="O262" s="238">
        <v>2024</v>
      </c>
      <c r="P262" s="188">
        <v>2027</v>
      </c>
      <c r="Q262" s="44"/>
      <c r="R262" s="44"/>
      <c r="S262" s="44"/>
      <c r="T262" s="44"/>
      <c r="U262" s="44"/>
      <c r="V262" s="44"/>
      <c r="W262" s="44"/>
      <c r="X262" s="44"/>
      <c r="Y262" s="44"/>
      <c r="Z262" s="95"/>
      <c r="AA262" s="15"/>
      <c r="AB262" s="101"/>
    </row>
    <row r="263" spans="1:28" ht="16" x14ac:dyDescent="0.2">
      <c r="A263" s="96">
        <v>259</v>
      </c>
      <c r="B263" s="99" t="s">
        <v>188</v>
      </c>
      <c r="C263" s="62" t="str">
        <f>VLOOKUP(B263,'Školská zařízení'!A:J,2)</f>
        <v>Základní škola Týnec nad Sázavou, příspěvková organizace</v>
      </c>
      <c r="D263" s="62" t="str">
        <f>VLOOKUP(B263,'Školská zařízení'!A:J,4)</f>
        <v>Město Týnec nad Sázavou</v>
      </c>
      <c r="E263" s="76">
        <f>VLOOKUP(B263,'Školská zařízení'!A:J,5)</f>
        <v>71004670</v>
      </c>
      <c r="F263" s="76">
        <f>VLOOKUP(B263,'Školská zařízení'!A:J,6)</f>
        <v>102002568</v>
      </c>
      <c r="G263" s="76">
        <f>VLOOKUP(B263,'Školská zařízení'!A:J,7)</f>
        <v>600042138</v>
      </c>
      <c r="H263" s="10" t="s">
        <v>707</v>
      </c>
      <c r="I263" s="62" t="str">
        <f>VLOOKUP(B263,'Školská zařízení'!A:J,8)</f>
        <v>Středočeský</v>
      </c>
      <c r="J263" s="62" t="str">
        <f>VLOOKUP(B263,'Školská zařízení'!A:J,9)</f>
        <v>Benešov</v>
      </c>
      <c r="K263" s="62" t="str">
        <f>VLOOKUP(B263,'Školská zařízení'!A:J,10)</f>
        <v>Týnec nad Sázavou</v>
      </c>
      <c r="L263" s="10" t="s">
        <v>708</v>
      </c>
      <c r="M263" s="93">
        <v>1500000</v>
      </c>
      <c r="N263" s="94">
        <f t="shared" si="5"/>
        <v>1050000</v>
      </c>
      <c r="O263" s="238">
        <v>2024</v>
      </c>
      <c r="P263" s="188">
        <v>2027</v>
      </c>
      <c r="Q263" s="44"/>
      <c r="R263" s="44"/>
      <c r="S263" s="44"/>
      <c r="T263" s="44"/>
      <c r="U263" s="44"/>
      <c r="V263" s="44"/>
      <c r="W263" s="44"/>
      <c r="X263" s="44"/>
      <c r="Y263" s="44"/>
      <c r="Z263" s="95"/>
      <c r="AA263" s="15"/>
      <c r="AB263" s="101"/>
    </row>
    <row r="264" spans="1:28" ht="32" x14ac:dyDescent="0.2">
      <c r="A264" s="96">
        <v>260</v>
      </c>
      <c r="B264" s="99" t="s">
        <v>188</v>
      </c>
      <c r="C264" s="62" t="str">
        <f>VLOOKUP(B264,'Školská zařízení'!A:J,2)</f>
        <v>Základní škola Týnec nad Sázavou, příspěvková organizace</v>
      </c>
      <c r="D264" s="62" t="str">
        <f>VLOOKUP(B264,'Školská zařízení'!A:J,4)</f>
        <v>Město Týnec nad Sázavou</v>
      </c>
      <c r="E264" s="76">
        <f>VLOOKUP(B264,'Školská zařízení'!A:J,5)</f>
        <v>71004670</v>
      </c>
      <c r="F264" s="76">
        <f>VLOOKUP(B264,'Školská zařízení'!A:J,6)</f>
        <v>102002568</v>
      </c>
      <c r="G264" s="76">
        <f>VLOOKUP(B264,'Školská zařízení'!A:J,7)</f>
        <v>600042138</v>
      </c>
      <c r="H264" s="10" t="s">
        <v>764</v>
      </c>
      <c r="I264" s="62" t="str">
        <f>VLOOKUP(B264,'Školská zařízení'!A:J,8)</f>
        <v>Středočeský</v>
      </c>
      <c r="J264" s="62" t="str">
        <f>VLOOKUP(B264,'Školská zařízení'!A:J,9)</f>
        <v>Benešov</v>
      </c>
      <c r="K264" s="62" t="str">
        <f>VLOOKUP(B264,'Školská zařízení'!A:J,10)</f>
        <v>Týnec nad Sázavou</v>
      </c>
      <c r="L264" s="10" t="s">
        <v>709</v>
      </c>
      <c r="M264" s="93">
        <v>800000</v>
      </c>
      <c r="N264" s="94">
        <f t="shared" si="5"/>
        <v>560000</v>
      </c>
      <c r="O264" s="238">
        <v>2024</v>
      </c>
      <c r="P264" s="188">
        <v>2027</v>
      </c>
      <c r="Q264" s="44"/>
      <c r="R264" s="44"/>
      <c r="S264" s="44"/>
      <c r="T264" s="44"/>
      <c r="U264" s="44"/>
      <c r="V264" s="44"/>
      <c r="W264" s="44"/>
      <c r="X264" s="44"/>
      <c r="Y264" s="44"/>
      <c r="Z264" s="95"/>
      <c r="AA264" s="15"/>
      <c r="AB264" s="101"/>
    </row>
    <row r="265" spans="1:28" ht="32" x14ac:dyDescent="0.2">
      <c r="A265" s="96">
        <v>261</v>
      </c>
      <c r="B265" s="99" t="s">
        <v>188</v>
      </c>
      <c r="C265" s="62" t="str">
        <f>VLOOKUP(B265,'Školská zařízení'!A:J,2)</f>
        <v>Základní škola Týnec nad Sázavou, příspěvková organizace</v>
      </c>
      <c r="D265" s="62" t="str">
        <f>VLOOKUP(B265,'Školská zařízení'!A:J,4)</f>
        <v>Město Týnec nad Sázavou</v>
      </c>
      <c r="E265" s="76">
        <f>VLOOKUP(B265,'Školská zařízení'!A:J,5)</f>
        <v>71004670</v>
      </c>
      <c r="F265" s="76">
        <f>VLOOKUP(B265,'Školská zařízení'!A:J,6)</f>
        <v>102002568</v>
      </c>
      <c r="G265" s="76">
        <f>VLOOKUP(B265,'Školská zařízení'!A:J,7)</f>
        <v>600042138</v>
      </c>
      <c r="H265" s="10" t="s">
        <v>710</v>
      </c>
      <c r="I265" s="62" t="str">
        <f>VLOOKUP(B265,'Školská zařízení'!A:J,8)</f>
        <v>Středočeský</v>
      </c>
      <c r="J265" s="62" t="str">
        <f>VLOOKUP(B265,'Školská zařízení'!A:J,9)</f>
        <v>Benešov</v>
      </c>
      <c r="K265" s="62" t="str">
        <f>VLOOKUP(B265,'Školská zařízení'!A:J,10)</f>
        <v>Týnec nad Sázavou</v>
      </c>
      <c r="L265" s="10" t="s">
        <v>845</v>
      </c>
      <c r="M265" s="93">
        <v>2500000</v>
      </c>
      <c r="N265" s="94">
        <f t="shared" ref="N265:N272" si="6">M265*0.7</f>
        <v>1750000</v>
      </c>
      <c r="O265" s="238">
        <v>2024</v>
      </c>
      <c r="P265" s="188">
        <v>2027</v>
      </c>
      <c r="Q265" s="44"/>
      <c r="R265" s="44"/>
      <c r="S265" s="44"/>
      <c r="T265" s="44"/>
      <c r="U265" s="44"/>
      <c r="V265" s="44"/>
      <c r="W265" s="44"/>
      <c r="X265" s="44" t="s">
        <v>272</v>
      </c>
      <c r="Y265" s="44"/>
      <c r="Z265" s="95"/>
      <c r="AA265" s="15"/>
      <c r="AB265" s="101"/>
    </row>
    <row r="266" spans="1:28" ht="32" x14ac:dyDescent="0.2">
      <c r="A266" s="96">
        <v>262</v>
      </c>
      <c r="B266" s="99" t="s">
        <v>188</v>
      </c>
      <c r="C266" s="62" t="str">
        <f>VLOOKUP(B266,'Školská zařízení'!A:J,2)</f>
        <v>Základní škola Týnec nad Sázavou, příspěvková organizace</v>
      </c>
      <c r="D266" s="62" t="str">
        <f>VLOOKUP(B266,'Školská zařízení'!A:J,4)</f>
        <v>Město Týnec nad Sázavou</v>
      </c>
      <c r="E266" s="76">
        <f>VLOOKUP(B266,'Školská zařízení'!A:J,5)</f>
        <v>71004670</v>
      </c>
      <c r="F266" s="76">
        <f>VLOOKUP(B266,'Školská zařízení'!A:J,6)</f>
        <v>102002568</v>
      </c>
      <c r="G266" s="76">
        <f>VLOOKUP(B266,'Školská zařízení'!A:J,7)</f>
        <v>600042138</v>
      </c>
      <c r="H266" s="10" t="s">
        <v>711</v>
      </c>
      <c r="I266" s="62" t="str">
        <f>VLOOKUP(B266,'Školská zařízení'!A:J,8)</f>
        <v>Středočeský</v>
      </c>
      <c r="J266" s="62" t="str">
        <f>VLOOKUP(B266,'Školská zařízení'!A:J,9)</f>
        <v>Benešov</v>
      </c>
      <c r="K266" s="62" t="str">
        <f>VLOOKUP(B266,'Školská zařízení'!A:J,10)</f>
        <v>Týnec nad Sázavou</v>
      </c>
      <c r="L266" s="10" t="s">
        <v>846</v>
      </c>
      <c r="M266" s="93">
        <v>500000</v>
      </c>
      <c r="N266" s="94">
        <f t="shared" si="6"/>
        <v>350000</v>
      </c>
      <c r="O266" s="238">
        <v>2024</v>
      </c>
      <c r="P266" s="188">
        <v>2027</v>
      </c>
      <c r="Q266" s="44"/>
      <c r="R266" s="44"/>
      <c r="S266" s="44"/>
      <c r="T266" s="44"/>
      <c r="U266" s="44"/>
      <c r="V266" s="44"/>
      <c r="W266" s="44"/>
      <c r="X266" s="44"/>
      <c r="Y266" s="44"/>
      <c r="Z266" s="95"/>
      <c r="AA266" s="15"/>
      <c r="AB266" s="101"/>
    </row>
    <row r="267" spans="1:28" ht="48" x14ac:dyDescent="0.2">
      <c r="A267" s="96">
        <v>263</v>
      </c>
      <c r="B267" s="112" t="s">
        <v>188</v>
      </c>
      <c r="C267" s="62" t="str">
        <f>VLOOKUP(B267,'Školská zařízení'!A:J,2)</f>
        <v>Základní škola Týnec nad Sázavou, příspěvková organizace</v>
      </c>
      <c r="D267" s="62" t="str">
        <f>VLOOKUP(B267,'Školská zařízení'!A:J,4)</f>
        <v>Město Týnec nad Sázavou</v>
      </c>
      <c r="E267" s="76">
        <f>VLOOKUP(B267,'Školská zařízení'!A:J,5)</f>
        <v>71004670</v>
      </c>
      <c r="F267" s="76">
        <f>VLOOKUP(B267,'Školská zařízení'!A:J,6)</f>
        <v>102002568</v>
      </c>
      <c r="G267" s="76">
        <f>VLOOKUP(B267,'Školská zařízení'!A:J,7)</f>
        <v>600042138</v>
      </c>
      <c r="H267" s="10" t="s">
        <v>425</v>
      </c>
      <c r="I267" s="62" t="str">
        <f>VLOOKUP(B267,'Školská zařízení'!A:J,8)</f>
        <v>Středočeský</v>
      </c>
      <c r="J267" s="62" t="str">
        <f>VLOOKUP(B267,'Školská zařízení'!A:J,9)</f>
        <v>Benešov</v>
      </c>
      <c r="K267" s="62" t="str">
        <f>VLOOKUP(B267,'Školská zařízení'!A:J,10)</f>
        <v>Týnec nad Sázavou</v>
      </c>
      <c r="L267" s="10" t="s">
        <v>849</v>
      </c>
      <c r="M267" s="93">
        <v>1000000</v>
      </c>
      <c r="N267" s="94">
        <f t="shared" si="6"/>
        <v>700000</v>
      </c>
      <c r="O267" s="238">
        <v>2024</v>
      </c>
      <c r="P267" s="188">
        <v>2027</v>
      </c>
      <c r="Q267" s="44"/>
      <c r="R267" s="44"/>
      <c r="S267" s="44"/>
      <c r="T267" s="44"/>
      <c r="U267" s="44"/>
      <c r="V267" s="44"/>
      <c r="W267" s="44"/>
      <c r="X267" s="44"/>
      <c r="Y267" s="44" t="s">
        <v>272</v>
      </c>
      <c r="Z267" s="95"/>
      <c r="AA267" s="15"/>
      <c r="AB267" s="113"/>
    </row>
    <row r="268" spans="1:28" ht="16" x14ac:dyDescent="0.2">
      <c r="A268" s="96">
        <v>264</v>
      </c>
      <c r="B268" s="112" t="s">
        <v>188</v>
      </c>
      <c r="C268" s="62" t="str">
        <f>VLOOKUP(B268,'Školská zařízení'!A:J,2)</f>
        <v>Základní škola Týnec nad Sázavou, příspěvková organizace</v>
      </c>
      <c r="D268" s="62" t="str">
        <f>VLOOKUP(B268,'Školská zařízení'!A:J,4)</f>
        <v>Město Týnec nad Sázavou</v>
      </c>
      <c r="E268" s="76">
        <f>VLOOKUP(B268,'Školská zařízení'!A:J,5)</f>
        <v>71004670</v>
      </c>
      <c r="F268" s="76">
        <f>VLOOKUP(B268,'Školská zařízení'!A:J,6)</f>
        <v>102002568</v>
      </c>
      <c r="G268" s="76">
        <f>VLOOKUP(B268,'Školská zařízení'!A:J,7)</f>
        <v>600042138</v>
      </c>
      <c r="H268" s="10" t="s">
        <v>847</v>
      </c>
      <c r="I268" s="62" t="str">
        <f>VLOOKUP(B268,'Školská zařízení'!A:J,8)</f>
        <v>Středočeský</v>
      </c>
      <c r="J268" s="62" t="str">
        <f>VLOOKUP(B268,'Školská zařízení'!A:J,9)</f>
        <v>Benešov</v>
      </c>
      <c r="K268" s="62" t="str">
        <f>VLOOKUP(B268,'Školská zařízení'!A:J,10)</f>
        <v>Týnec nad Sázavou</v>
      </c>
      <c r="L268" s="10" t="s">
        <v>848</v>
      </c>
      <c r="M268" s="93">
        <v>1000000</v>
      </c>
      <c r="N268" s="94">
        <f t="shared" si="6"/>
        <v>700000</v>
      </c>
      <c r="O268" s="238">
        <v>2024</v>
      </c>
      <c r="P268" s="188">
        <v>2027</v>
      </c>
      <c r="Q268" s="44"/>
      <c r="R268" s="44"/>
      <c r="S268" s="44"/>
      <c r="T268" s="44"/>
      <c r="U268" s="44"/>
      <c r="V268" s="44"/>
      <c r="W268" s="44"/>
      <c r="X268" s="44"/>
      <c r="Y268" s="44"/>
      <c r="Z268" s="95"/>
      <c r="AA268" s="15"/>
      <c r="AB268" s="113"/>
    </row>
    <row r="269" spans="1:28" ht="32" x14ac:dyDescent="0.2">
      <c r="A269" s="96">
        <v>265</v>
      </c>
      <c r="B269" s="112" t="s">
        <v>188</v>
      </c>
      <c r="C269" s="62" t="str">
        <f>VLOOKUP(B269,'Školská zařízení'!A:J,2)</f>
        <v>Základní škola Týnec nad Sázavou, příspěvková organizace</v>
      </c>
      <c r="D269" s="62" t="str">
        <f>VLOOKUP(B269,'Školská zařízení'!A:J,4)</f>
        <v>Město Týnec nad Sázavou</v>
      </c>
      <c r="E269" s="76">
        <f>VLOOKUP(B269,'Školská zařízení'!A:J,5)</f>
        <v>71004670</v>
      </c>
      <c r="F269" s="76">
        <f>VLOOKUP(B269,'Školská zařízení'!A:J,6)</f>
        <v>102002568</v>
      </c>
      <c r="G269" s="76">
        <f>VLOOKUP(B269,'Školská zařízení'!A:J,7)</f>
        <v>600042138</v>
      </c>
      <c r="H269" s="10" t="s">
        <v>712</v>
      </c>
      <c r="I269" s="62" t="str">
        <f>VLOOKUP(B269,'Školská zařízení'!A:J,8)</f>
        <v>Středočeský</v>
      </c>
      <c r="J269" s="62" t="str">
        <f>VLOOKUP(B269,'Školská zařízení'!A:J,9)</f>
        <v>Benešov</v>
      </c>
      <c r="K269" s="62" t="str">
        <f>VLOOKUP(B269,'Školská zařízení'!A:J,10)</f>
        <v>Týnec nad Sázavou</v>
      </c>
      <c r="L269" s="10" t="s">
        <v>713</v>
      </c>
      <c r="M269" s="93">
        <v>250000000</v>
      </c>
      <c r="N269" s="94">
        <f t="shared" si="6"/>
        <v>175000000</v>
      </c>
      <c r="O269" s="238">
        <v>2024</v>
      </c>
      <c r="P269" s="188">
        <v>2030</v>
      </c>
      <c r="Q269" s="44" t="s">
        <v>272</v>
      </c>
      <c r="R269" s="44" t="s">
        <v>272</v>
      </c>
      <c r="S269" s="44" t="s">
        <v>272</v>
      </c>
      <c r="T269" s="44" t="s">
        <v>272</v>
      </c>
      <c r="U269" s="44"/>
      <c r="V269" s="44"/>
      <c r="W269" s="44"/>
      <c r="X269" s="44" t="s">
        <v>272</v>
      </c>
      <c r="Y269" s="44" t="s">
        <v>272</v>
      </c>
      <c r="Z269" s="239" t="s">
        <v>1125</v>
      </c>
      <c r="AA269" s="15"/>
      <c r="AB269" s="113" t="s">
        <v>272</v>
      </c>
    </row>
    <row r="270" spans="1:28" x14ac:dyDescent="0.2">
      <c r="A270" s="96">
        <v>266</v>
      </c>
      <c r="B270" s="112" t="s">
        <v>188</v>
      </c>
      <c r="C270" s="62" t="str">
        <f>VLOOKUP(B270,'Školská zařízení'!A:J,2)</f>
        <v>Základní škola Týnec nad Sázavou, příspěvková organizace</v>
      </c>
      <c r="D270" s="62" t="str">
        <f>VLOOKUP(B270,'Školská zařízení'!A:J,4)</f>
        <v>Město Týnec nad Sázavou</v>
      </c>
      <c r="E270" s="76">
        <f>VLOOKUP(B270,'Školská zařízení'!A:J,5)</f>
        <v>71004670</v>
      </c>
      <c r="F270" s="76">
        <f>VLOOKUP(B270,'Školská zařízení'!A:J,6)</f>
        <v>102002568</v>
      </c>
      <c r="G270" s="76">
        <f>VLOOKUP(B270,'Školská zařízení'!A:J,7)</f>
        <v>600042138</v>
      </c>
      <c r="H270" s="15" t="s">
        <v>940</v>
      </c>
      <c r="I270" s="62" t="str">
        <f>VLOOKUP(B270,'Školská zařízení'!A:J,8)</f>
        <v>Středočeský</v>
      </c>
      <c r="J270" s="62" t="str">
        <f>VLOOKUP(B270,'Školská zařízení'!A:J,9)</f>
        <v>Benešov</v>
      </c>
      <c r="K270" s="62" t="str">
        <f>VLOOKUP(B270,'Školská zařízení'!A:J,10)</f>
        <v>Týnec nad Sázavou</v>
      </c>
      <c r="L270" s="15" t="s">
        <v>940</v>
      </c>
      <c r="M270" s="93">
        <v>1000000</v>
      </c>
      <c r="N270" s="94">
        <f t="shared" si="6"/>
        <v>700000</v>
      </c>
      <c r="O270" s="238">
        <v>2024</v>
      </c>
      <c r="P270" s="44">
        <v>2027</v>
      </c>
      <c r="Q270" s="15"/>
      <c r="R270" s="15"/>
      <c r="S270" s="15"/>
      <c r="T270" s="15"/>
      <c r="U270" s="15"/>
      <c r="V270" s="15"/>
      <c r="W270" s="15"/>
      <c r="X270" s="15"/>
      <c r="Y270" s="15"/>
      <c r="Z270" s="95"/>
      <c r="AA270" s="15"/>
      <c r="AB270" s="113"/>
    </row>
    <row r="271" spans="1:28" s="53" customFormat="1" ht="32" x14ac:dyDescent="0.2">
      <c r="A271" s="96">
        <v>267</v>
      </c>
      <c r="B271" s="112" t="s">
        <v>188</v>
      </c>
      <c r="C271" s="62" t="str">
        <f>VLOOKUP(B271,'Školská zařízení'!A:J,2)</f>
        <v>Základní škola Týnec nad Sázavou, příspěvková organizace</v>
      </c>
      <c r="D271" s="62" t="s">
        <v>140</v>
      </c>
      <c r="E271" s="76">
        <v>71004670</v>
      </c>
      <c r="F271" s="76">
        <v>102002568</v>
      </c>
      <c r="G271" s="76">
        <v>600042138</v>
      </c>
      <c r="H271" s="162" t="s">
        <v>1011</v>
      </c>
      <c r="I271" s="62" t="s">
        <v>246</v>
      </c>
      <c r="J271" s="62" t="s">
        <v>247</v>
      </c>
      <c r="K271" s="62" t="s">
        <v>252</v>
      </c>
      <c r="L271" s="10" t="s">
        <v>1012</v>
      </c>
      <c r="M271" s="93">
        <v>80000000</v>
      </c>
      <c r="N271" s="94">
        <f t="shared" si="6"/>
        <v>56000000</v>
      </c>
      <c r="O271" s="238">
        <v>2024</v>
      </c>
      <c r="P271" s="44">
        <v>2030</v>
      </c>
      <c r="Q271" s="15"/>
      <c r="R271" s="15"/>
      <c r="S271" s="15"/>
      <c r="T271" s="15"/>
      <c r="U271" s="15"/>
      <c r="V271" s="15"/>
      <c r="W271" s="15"/>
      <c r="X271" s="15"/>
      <c r="Y271" s="15"/>
      <c r="Z271" s="239" t="s">
        <v>1125</v>
      </c>
      <c r="AA271" s="15"/>
      <c r="AB271" s="113"/>
    </row>
    <row r="272" spans="1:28" s="53" customFormat="1" ht="32" x14ac:dyDescent="0.2">
      <c r="A272" s="96">
        <v>268</v>
      </c>
      <c r="B272" s="112" t="s">
        <v>188</v>
      </c>
      <c r="C272" s="62" t="str">
        <f>VLOOKUP(B272,'Školská zařízení'!A:J,2)</f>
        <v>Základní škola Týnec nad Sázavou, příspěvková organizace</v>
      </c>
      <c r="D272" s="62" t="s">
        <v>140</v>
      </c>
      <c r="E272" s="76">
        <v>71004670</v>
      </c>
      <c r="F272" s="76">
        <v>102002568</v>
      </c>
      <c r="G272" s="76">
        <v>600042138</v>
      </c>
      <c r="H272" s="10" t="s">
        <v>1013</v>
      </c>
      <c r="I272" s="62" t="s">
        <v>246</v>
      </c>
      <c r="J272" s="62" t="s">
        <v>247</v>
      </c>
      <c r="K272" s="62" t="s">
        <v>252</v>
      </c>
      <c r="L272" s="10" t="s">
        <v>1013</v>
      </c>
      <c r="M272" s="93">
        <v>1000000</v>
      </c>
      <c r="N272" s="94">
        <f t="shared" si="6"/>
        <v>700000</v>
      </c>
      <c r="O272" s="238">
        <v>2024</v>
      </c>
      <c r="P272" s="188">
        <v>2027</v>
      </c>
      <c r="Q272" s="15"/>
      <c r="R272" s="15"/>
      <c r="S272" s="15"/>
      <c r="T272" s="15"/>
      <c r="U272" s="15"/>
      <c r="V272" s="15"/>
      <c r="W272" s="15"/>
      <c r="X272" s="15"/>
      <c r="Y272" s="15"/>
      <c r="Z272" s="95"/>
      <c r="AA272" s="15"/>
      <c r="AB272" s="113"/>
    </row>
    <row r="273" spans="1:28" s="53" customFormat="1" ht="47" customHeight="1" x14ac:dyDescent="0.2">
      <c r="A273" s="96">
        <v>269</v>
      </c>
      <c r="B273" s="112"/>
      <c r="C273" s="62" t="s">
        <v>1019</v>
      </c>
      <c r="D273" s="62" t="s">
        <v>1020</v>
      </c>
      <c r="E273" s="76">
        <v>26563151</v>
      </c>
      <c r="F273" s="76"/>
      <c r="G273" s="76"/>
      <c r="H273" s="163" t="s">
        <v>1090</v>
      </c>
      <c r="I273" s="8" t="s">
        <v>246</v>
      </c>
      <c r="J273" s="8" t="s">
        <v>247</v>
      </c>
      <c r="K273" s="8" t="s">
        <v>263</v>
      </c>
      <c r="L273" s="163" t="s">
        <v>1091</v>
      </c>
      <c r="M273" s="93">
        <v>80000000</v>
      </c>
      <c r="N273" s="94">
        <f t="shared" ref="N273" si="7">M273*0.7</f>
        <v>56000000</v>
      </c>
      <c r="O273" s="44">
        <v>2024</v>
      </c>
      <c r="P273" s="44">
        <v>2027</v>
      </c>
      <c r="Q273" s="15" t="s">
        <v>873</v>
      </c>
      <c r="R273" s="15" t="s">
        <v>873</v>
      </c>
      <c r="S273" s="15" t="s">
        <v>873</v>
      </c>
      <c r="T273" s="15" t="s">
        <v>873</v>
      </c>
      <c r="U273" s="15"/>
      <c r="V273" s="15"/>
      <c r="W273" s="15"/>
      <c r="X273" s="15" t="s">
        <v>873</v>
      </c>
      <c r="Y273" s="15" t="s">
        <v>873</v>
      </c>
      <c r="Z273" s="95" t="s">
        <v>1021</v>
      </c>
      <c r="AA273" s="15"/>
      <c r="AB273" s="113" t="s">
        <v>873</v>
      </c>
    </row>
    <row r="275" spans="1:28" ht="16" x14ac:dyDescent="0.2">
      <c r="A275" s="66" t="s">
        <v>1186</v>
      </c>
      <c r="D275" s="67"/>
    </row>
    <row r="276" spans="1:28" ht="16" x14ac:dyDescent="0.2">
      <c r="D276" s="70" t="s">
        <v>736</v>
      </c>
    </row>
    <row r="277" spans="1:28" x14ac:dyDescent="0.2">
      <c r="C277" s="68" t="s">
        <v>1187</v>
      </c>
    </row>
    <row r="280" spans="1:28" x14ac:dyDescent="0.2">
      <c r="A280" s="131" t="s">
        <v>23</v>
      </c>
      <c r="B280" s="131"/>
    </row>
    <row r="281" spans="1:28" x14ac:dyDescent="0.2">
      <c r="A281" s="133" t="s">
        <v>31</v>
      </c>
      <c r="B281" s="131"/>
    </row>
    <row r="282" spans="1:28" x14ac:dyDescent="0.2">
      <c r="A282" s="131"/>
      <c r="B282" s="131"/>
    </row>
    <row r="283" spans="1:28" x14ac:dyDescent="0.2">
      <c r="A283" s="131" t="s">
        <v>985</v>
      </c>
      <c r="B283" s="131"/>
    </row>
    <row r="284" spans="1:28" x14ac:dyDescent="0.2">
      <c r="A284" s="131" t="s">
        <v>983</v>
      </c>
      <c r="B284" s="131"/>
    </row>
    <row r="285" spans="1:28" x14ac:dyDescent="0.2">
      <c r="A285" s="131" t="s">
        <v>984</v>
      </c>
      <c r="B285" s="131"/>
    </row>
    <row r="286" spans="1:28" x14ac:dyDescent="0.2">
      <c r="A286" s="131"/>
      <c r="B286" s="131"/>
    </row>
    <row r="287" spans="1:28" x14ac:dyDescent="0.2">
      <c r="A287" s="131" t="s">
        <v>32</v>
      </c>
      <c r="B287" s="131"/>
    </row>
    <row r="288" spans="1:28" x14ac:dyDescent="0.2">
      <c r="A288" s="131"/>
      <c r="B288" s="131"/>
    </row>
    <row r="289" spans="1:2" x14ac:dyDescent="0.2">
      <c r="A289" s="132" t="s">
        <v>61</v>
      </c>
      <c r="B289" s="132"/>
    </row>
    <row r="290" spans="1:2" x14ac:dyDescent="0.2">
      <c r="A290" s="132" t="s">
        <v>57</v>
      </c>
      <c r="B290" s="132"/>
    </row>
    <row r="291" spans="1:2" x14ac:dyDescent="0.2">
      <c r="A291" s="132" t="s">
        <v>53</v>
      </c>
      <c r="B291" s="132"/>
    </row>
    <row r="292" spans="1:2" x14ac:dyDescent="0.2">
      <c r="A292" s="132" t="s">
        <v>54</v>
      </c>
      <c r="B292" s="132"/>
    </row>
    <row r="293" spans="1:2" x14ac:dyDescent="0.2">
      <c r="A293" s="132" t="s">
        <v>55</v>
      </c>
      <c r="B293" s="132"/>
    </row>
    <row r="294" spans="1:2" x14ac:dyDescent="0.2">
      <c r="A294" s="132" t="s">
        <v>56</v>
      </c>
      <c r="B294" s="132"/>
    </row>
    <row r="295" spans="1:2" x14ac:dyDescent="0.2">
      <c r="A295" s="132" t="s">
        <v>986</v>
      </c>
      <c r="B295" s="132"/>
    </row>
    <row r="296" spans="1:2" x14ac:dyDescent="0.2">
      <c r="A296" s="132" t="s">
        <v>59</v>
      </c>
      <c r="B296" s="132"/>
    </row>
    <row r="297" spans="1:2" x14ac:dyDescent="0.2">
      <c r="A297" s="134" t="s">
        <v>58</v>
      </c>
      <c r="B297" s="134"/>
    </row>
    <row r="298" spans="1:2" x14ac:dyDescent="0.2">
      <c r="A298" s="132" t="s">
        <v>60</v>
      </c>
      <c r="B298" s="132"/>
    </row>
    <row r="299" spans="1:2" x14ac:dyDescent="0.2">
      <c r="A299" s="132" t="s">
        <v>34</v>
      </c>
      <c r="B299" s="132"/>
    </row>
    <row r="300" spans="1:2" x14ac:dyDescent="0.2">
      <c r="A300" s="132"/>
      <c r="B300" s="132"/>
    </row>
    <row r="301" spans="1:2" x14ac:dyDescent="0.2">
      <c r="A301" s="132" t="s">
        <v>62</v>
      </c>
      <c r="B301" s="132"/>
    </row>
    <row r="302" spans="1:2" x14ac:dyDescent="0.2">
      <c r="A302" s="132" t="s">
        <v>49</v>
      </c>
      <c r="B302" s="132"/>
    </row>
    <row r="303" spans="1:2" x14ac:dyDescent="0.2">
      <c r="A303" s="131"/>
      <c r="B303" s="131"/>
    </row>
    <row r="304" spans="1:2" x14ac:dyDescent="0.2">
      <c r="A304" s="131" t="s">
        <v>35</v>
      </c>
      <c r="B304" s="131"/>
    </row>
    <row r="305" spans="1:2" x14ac:dyDescent="0.2">
      <c r="A305" s="132" t="s">
        <v>36</v>
      </c>
      <c r="B305" s="131"/>
    </row>
    <row r="306" spans="1:2" x14ac:dyDescent="0.2">
      <c r="A306" s="131" t="s">
        <v>37</v>
      </c>
      <c r="B306" s="131"/>
    </row>
  </sheetData>
  <autoFilter ref="A3:AB273" xr:uid="{00000000-0001-0000-0200-000000000000}">
    <filterColumn colId="16" showButton="0"/>
    <filterColumn colId="17" showButton="0"/>
    <filterColumn colId="18" showButton="0"/>
  </autoFilter>
  <sortState xmlns:xlrd2="http://schemas.microsoft.com/office/spreadsheetml/2017/richdata2" ref="B5:AB269">
    <sortCondition ref="B5:B269"/>
  </sortState>
  <mergeCells count="31">
    <mergeCell ref="O3:O4"/>
    <mergeCell ref="P3:P4"/>
    <mergeCell ref="AB2:AB4"/>
    <mergeCell ref="W3:W4"/>
    <mergeCell ref="Y3:Y4"/>
    <mergeCell ref="X3:X4"/>
    <mergeCell ref="Z2:AA2"/>
    <mergeCell ref="U3:U4"/>
    <mergeCell ref="I2:I4"/>
    <mergeCell ref="J2:J4"/>
    <mergeCell ref="K2:K4"/>
    <mergeCell ref="L2:L4"/>
    <mergeCell ref="M2:N2"/>
    <mergeCell ref="M3:M4"/>
    <mergeCell ref="N3:N4"/>
    <mergeCell ref="A1:AB1"/>
    <mergeCell ref="G3:G4"/>
    <mergeCell ref="H2:H4"/>
    <mergeCell ref="Z3:Z4"/>
    <mergeCell ref="C3:C4"/>
    <mergeCell ref="AA3:AA4"/>
    <mergeCell ref="C2:G2"/>
    <mergeCell ref="O2:P2"/>
    <mergeCell ref="Q2:Y2"/>
    <mergeCell ref="V3:V4"/>
    <mergeCell ref="B2:B4"/>
    <mergeCell ref="A2:A4"/>
    <mergeCell ref="D3:D4"/>
    <mergeCell ref="E3:E4"/>
    <mergeCell ref="F3:F4"/>
    <mergeCell ref="Q3:T3"/>
  </mergeCells>
  <phoneticPr fontId="14" type="noConversion"/>
  <pageMargins left="0.7" right="0.7" top="0.78740157499999996" bottom="0.78740157499999996" header="0.3" footer="0.3"/>
  <pageSetup paperSize="9" scale="37" fitToHeight="1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935DCEF-40B0-F244-A087-F4074F70F916}">
          <x14:formula1>
            <xm:f>'Školská zařízení'!$A:$A</xm:f>
          </x14:formula1>
          <xm:sqref>B5:B22</xm:sqref>
        </x14:dataValidation>
        <x14:dataValidation type="list" allowBlank="1" showInputMessage="1" showErrorMessage="1" xr:uid="{376EB434-0092-9943-AF06-1336BC0637D4}">
          <x14:formula1>
            <xm:f>'Školská zařízení'!$A$3:$A$99</xm:f>
          </x14:formula1>
          <xm:sqref>B23:B272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63"/>
  <sheetViews>
    <sheetView topLeftCell="B33" zoomScale="150" zoomScaleNormal="100" workbookViewId="0">
      <selection activeCell="D44" sqref="D44"/>
    </sheetView>
  </sheetViews>
  <sheetFormatPr baseColWidth="10" defaultColWidth="8.6640625" defaultRowHeight="15" x14ac:dyDescent="0.2"/>
  <cols>
    <col min="1" max="1" width="14.33203125" style="33" hidden="1" customWidth="1"/>
    <col min="2" max="2" width="7.33203125" style="33" customWidth="1"/>
    <col min="3" max="3" width="18.1640625" style="34" customWidth="1"/>
    <col min="4" max="4" width="51.6640625" style="34" bestFit="1" customWidth="1"/>
    <col min="5" max="5" width="32.1640625" style="34" bestFit="1" customWidth="1"/>
    <col min="6" max="6" width="9.6640625" style="35" customWidth="1"/>
    <col min="7" max="7" width="34.6640625" style="34" customWidth="1"/>
    <col min="8" max="9" width="13.6640625" style="34" customWidth="1"/>
    <col min="10" max="10" width="16.6640625" style="34" customWidth="1"/>
    <col min="11" max="11" width="39.5" style="92" customWidth="1"/>
    <col min="12" max="12" width="13" style="33" customWidth="1"/>
    <col min="13" max="13" width="10.5" style="33" customWidth="1"/>
    <col min="14" max="14" width="9" style="33" customWidth="1"/>
    <col min="15" max="15" width="8.6640625" style="33"/>
    <col min="16" max="19" width="11.1640625" style="33" customWidth="1"/>
    <col min="20" max="20" width="18.6640625" style="33" customWidth="1"/>
    <col min="21" max="21" width="10.5" style="33" customWidth="1"/>
    <col min="22" max="16384" width="8.6640625" style="33"/>
  </cols>
  <sheetData>
    <row r="1" spans="1:21" ht="20" thickBot="1" x14ac:dyDescent="0.3">
      <c r="A1" s="304" t="s">
        <v>742</v>
      </c>
      <c r="B1" s="305"/>
      <c r="C1" s="305"/>
      <c r="D1" s="305"/>
      <c r="E1" s="305"/>
      <c r="F1" s="305"/>
      <c r="G1" s="305"/>
      <c r="H1" s="306"/>
      <c r="I1" s="305"/>
      <c r="J1" s="305"/>
      <c r="K1" s="306"/>
      <c r="L1" s="305"/>
      <c r="M1" s="305"/>
      <c r="N1" s="305"/>
      <c r="O1" s="305"/>
      <c r="P1" s="306"/>
      <c r="Q1" s="306"/>
      <c r="R1" s="306"/>
      <c r="S1" s="306"/>
      <c r="T1" s="306"/>
      <c r="U1" s="307"/>
    </row>
    <row r="2" spans="1:21" ht="17" x14ac:dyDescent="0.2">
      <c r="A2" s="265" t="s">
        <v>38</v>
      </c>
      <c r="B2" s="263" t="s">
        <v>5</v>
      </c>
      <c r="C2" s="263" t="s">
        <v>150</v>
      </c>
      <c r="D2" s="310" t="s">
        <v>39</v>
      </c>
      <c r="E2" s="285"/>
      <c r="F2" s="311"/>
      <c r="G2" s="274" t="s">
        <v>7</v>
      </c>
      <c r="H2" s="339" t="s">
        <v>27</v>
      </c>
      <c r="I2" s="342" t="s">
        <v>50</v>
      </c>
      <c r="J2" s="312" t="s">
        <v>9</v>
      </c>
      <c r="K2" s="314" t="s">
        <v>40</v>
      </c>
      <c r="L2" s="317" t="s">
        <v>1086</v>
      </c>
      <c r="M2" s="318"/>
      <c r="N2" s="277" t="s">
        <v>744</v>
      </c>
      <c r="O2" s="319"/>
      <c r="P2" s="328" t="s">
        <v>1087</v>
      </c>
      <c r="Q2" s="329"/>
      <c r="R2" s="329"/>
      <c r="S2" s="329"/>
      <c r="T2" s="277" t="s">
        <v>11</v>
      </c>
      <c r="U2" s="278"/>
    </row>
    <row r="3" spans="1:21" ht="16" thickBot="1" x14ac:dyDescent="0.25">
      <c r="A3" s="308"/>
      <c r="B3" s="303"/>
      <c r="C3" s="303"/>
      <c r="D3" s="324" t="s">
        <v>41</v>
      </c>
      <c r="E3" s="326" t="s">
        <v>42</v>
      </c>
      <c r="F3" s="332" t="s">
        <v>43</v>
      </c>
      <c r="G3" s="308"/>
      <c r="H3" s="340"/>
      <c r="I3" s="343"/>
      <c r="J3" s="313"/>
      <c r="K3" s="315"/>
      <c r="L3" s="334" t="s">
        <v>44</v>
      </c>
      <c r="M3" s="322" t="s">
        <v>18</v>
      </c>
      <c r="N3" s="321" t="s">
        <v>19</v>
      </c>
      <c r="O3" s="337" t="s">
        <v>20</v>
      </c>
      <c r="P3" s="330" t="s">
        <v>28</v>
      </c>
      <c r="Q3" s="331"/>
      <c r="R3" s="331"/>
      <c r="S3" s="331"/>
      <c r="T3" s="320" t="s">
        <v>741</v>
      </c>
      <c r="U3" s="322" t="s">
        <v>22</v>
      </c>
    </row>
    <row r="4" spans="1:21" ht="68" x14ac:dyDescent="0.2">
      <c r="A4" s="309"/>
      <c r="B4" s="303"/>
      <c r="C4" s="303"/>
      <c r="D4" s="325"/>
      <c r="E4" s="327"/>
      <c r="F4" s="333"/>
      <c r="G4" s="308"/>
      <c r="H4" s="341"/>
      <c r="I4" s="343"/>
      <c r="J4" s="313"/>
      <c r="K4" s="316"/>
      <c r="L4" s="335"/>
      <c r="M4" s="323"/>
      <c r="N4" s="336"/>
      <c r="O4" s="338"/>
      <c r="P4" s="141" t="s">
        <v>45</v>
      </c>
      <c r="Q4" s="142" t="s">
        <v>754</v>
      </c>
      <c r="R4" s="142" t="s">
        <v>755</v>
      </c>
      <c r="S4" s="143" t="s">
        <v>1088</v>
      </c>
      <c r="T4" s="321"/>
      <c r="U4" s="323"/>
    </row>
    <row r="5" spans="1:21" ht="48" x14ac:dyDescent="0.2">
      <c r="A5" s="15"/>
      <c r="B5" s="44">
        <v>1</v>
      </c>
      <c r="C5" s="62" t="s">
        <v>739</v>
      </c>
      <c r="D5" s="62" t="str">
        <f>VLOOKUP(C5,'Školská zařízení'!A:J,2)</f>
        <v>Dům dětí a mládeže Benešov</v>
      </c>
      <c r="E5" s="62" t="str">
        <f>VLOOKUP(C5,'Školská zařízení'!A:J,4)</f>
        <v>Město Benešov</v>
      </c>
      <c r="F5" s="44">
        <f>VLOOKUP(C5,'Školská zařízení'!A:J,5)</f>
        <v>61664634</v>
      </c>
      <c r="G5" s="144" t="s">
        <v>514</v>
      </c>
      <c r="H5" s="144" t="str">
        <f>VLOOKUP(C5,'Školská zařízení'!A:J,8)</f>
        <v>Středočeský</v>
      </c>
      <c r="I5" s="62" t="str">
        <f>VLOOKUP(C5,'Školská zařízení'!A:J,9)</f>
        <v>Benešov</v>
      </c>
      <c r="J5" s="62" t="str">
        <f>VLOOKUP(C5,'Školská zařízení'!A:J,10)</f>
        <v>Benešov</v>
      </c>
      <c r="K5" s="10" t="s">
        <v>515</v>
      </c>
      <c r="L5" s="93">
        <v>100000</v>
      </c>
      <c r="M5" s="94">
        <f t="shared" ref="M5:M30" si="0">L5*0.7</f>
        <v>70000</v>
      </c>
      <c r="N5" s="75">
        <v>2021</v>
      </c>
      <c r="O5" s="44">
        <v>2027</v>
      </c>
      <c r="P5" s="15"/>
      <c r="Q5" s="15" t="s">
        <v>873</v>
      </c>
      <c r="R5" s="15" t="s">
        <v>873</v>
      </c>
      <c r="S5" s="138" t="s">
        <v>272</v>
      </c>
      <c r="T5" s="15"/>
      <c r="U5" s="15"/>
    </row>
    <row r="6" spans="1:21" ht="48" x14ac:dyDescent="0.2">
      <c r="A6" s="15"/>
      <c r="B6" s="44">
        <v>2</v>
      </c>
      <c r="C6" s="62" t="s">
        <v>739</v>
      </c>
      <c r="D6" s="62" t="str">
        <f>VLOOKUP(C6,'Školská zařízení'!A:J,2)</f>
        <v>Dům dětí a mládeže Benešov</v>
      </c>
      <c r="E6" s="62" t="str">
        <f>VLOOKUP(C6,'Školská zařízení'!A:J,4)</f>
        <v>Město Benešov</v>
      </c>
      <c r="F6" s="44">
        <f>VLOOKUP(C6,'Školská zařízení'!A:J,5)</f>
        <v>61664634</v>
      </c>
      <c r="G6" s="144" t="s">
        <v>832</v>
      </c>
      <c r="H6" s="144" t="str">
        <f>VLOOKUP(C6,'Školská zařízení'!A:J,8)</f>
        <v>Středočeský</v>
      </c>
      <c r="I6" s="62" t="str">
        <f>VLOOKUP(C6,'Školská zařízení'!A:J,9)</f>
        <v>Benešov</v>
      </c>
      <c r="J6" s="62" t="str">
        <f>VLOOKUP(C6,'Školská zařízení'!A:J,10)</f>
        <v>Benešov</v>
      </c>
      <c r="K6" s="10" t="s">
        <v>833</v>
      </c>
      <c r="L6" s="93">
        <v>1000000</v>
      </c>
      <c r="M6" s="94">
        <f t="shared" si="0"/>
        <v>700000</v>
      </c>
      <c r="N6" s="75">
        <v>2021</v>
      </c>
      <c r="O6" s="44">
        <v>2027</v>
      </c>
      <c r="P6" s="15"/>
      <c r="Q6" s="15"/>
      <c r="R6" s="15"/>
      <c r="S6" s="15" t="s">
        <v>873</v>
      </c>
      <c r="T6" s="15"/>
      <c r="U6" s="15"/>
    </row>
    <row r="7" spans="1:21" ht="80" x14ac:dyDescent="0.2">
      <c r="A7" s="15"/>
      <c r="B7" s="44">
        <v>3</v>
      </c>
      <c r="C7" s="62" t="s">
        <v>739</v>
      </c>
      <c r="D7" s="62" t="str">
        <f>VLOOKUP(C7,'Školská zařízení'!A:J,2)</f>
        <v>Dům dětí a mládeže Benešov</v>
      </c>
      <c r="E7" s="62" t="str">
        <f>VLOOKUP(C7,'Školská zařízení'!A:J,4)</f>
        <v>Město Benešov</v>
      </c>
      <c r="F7" s="44">
        <f>VLOOKUP(C7,'Školská zařízení'!A:J,5)</f>
        <v>61664634</v>
      </c>
      <c r="G7" s="144" t="s">
        <v>936</v>
      </c>
      <c r="H7" s="144" t="str">
        <f>VLOOKUP(C7,'Školská zařízení'!A:J,8)</f>
        <v>Středočeský</v>
      </c>
      <c r="I7" s="62" t="str">
        <f>VLOOKUP(C7,'Školská zařízení'!A:J,9)</f>
        <v>Benešov</v>
      </c>
      <c r="J7" s="62" t="str">
        <f>VLOOKUP(C7,'Školská zařízení'!A:J,10)</f>
        <v>Benešov</v>
      </c>
      <c r="K7" s="10" t="s">
        <v>935</v>
      </c>
      <c r="L7" s="93">
        <v>20000000</v>
      </c>
      <c r="M7" s="94">
        <f t="shared" si="0"/>
        <v>14000000</v>
      </c>
      <c r="N7" s="75">
        <v>2022</v>
      </c>
      <c r="O7" s="44">
        <v>2027</v>
      </c>
      <c r="P7" s="15"/>
      <c r="Q7" s="15" t="s">
        <v>873</v>
      </c>
      <c r="R7" s="15" t="s">
        <v>873</v>
      </c>
      <c r="S7" s="15"/>
      <c r="T7" s="15"/>
      <c r="U7" s="15"/>
    </row>
    <row r="8" spans="1:21" ht="32" x14ac:dyDescent="0.2">
      <c r="A8" s="15"/>
      <c r="B8" s="44">
        <v>4</v>
      </c>
      <c r="C8" s="62" t="s">
        <v>739</v>
      </c>
      <c r="D8" s="62" t="str">
        <f>VLOOKUP(C8,'Školská zařízení'!A:J,2)</f>
        <v>Dům dětí a mládeže Benešov</v>
      </c>
      <c r="E8" s="62" t="str">
        <f>VLOOKUP(C8,'Školská zařízení'!A:J,4)</f>
        <v>Město Benešov</v>
      </c>
      <c r="F8" s="44">
        <f>VLOOKUP(C8,'Školská zařízení'!A:J,5)</f>
        <v>61664634</v>
      </c>
      <c r="G8" s="144" t="s">
        <v>853</v>
      </c>
      <c r="H8" s="144" t="str">
        <f>VLOOKUP(C8,'Školská zařízení'!A:J,8)</f>
        <v>Středočeský</v>
      </c>
      <c r="I8" s="62" t="str">
        <f>VLOOKUP(C8,'Školská zařízení'!A:J,9)</f>
        <v>Benešov</v>
      </c>
      <c r="J8" s="62" t="str">
        <f>VLOOKUP(C8,'Školská zařízení'!A:J,10)</f>
        <v>Benešov</v>
      </c>
      <c r="K8" s="10" t="s">
        <v>861</v>
      </c>
      <c r="L8" s="93">
        <v>500000</v>
      </c>
      <c r="M8" s="94">
        <f t="shared" si="0"/>
        <v>350000</v>
      </c>
      <c r="N8" s="75">
        <v>2022</v>
      </c>
      <c r="O8" s="44">
        <v>2027</v>
      </c>
      <c r="P8" s="15"/>
      <c r="Q8" s="15"/>
      <c r="R8" s="15"/>
      <c r="S8" s="15"/>
      <c r="T8" s="15"/>
      <c r="U8" s="15"/>
    </row>
    <row r="9" spans="1:21" ht="48" x14ac:dyDescent="0.2">
      <c r="A9" s="15"/>
      <c r="B9" s="44">
        <v>5</v>
      </c>
      <c r="C9" s="62" t="s">
        <v>739</v>
      </c>
      <c r="D9" s="62" t="str">
        <f>VLOOKUP(C9,'Školská zařízení'!A:J,2)</f>
        <v>Dům dětí a mládeže Benešov</v>
      </c>
      <c r="E9" s="62" t="str">
        <f>VLOOKUP(C9,'Školská zařízení'!A:J,4)</f>
        <v>Město Benešov</v>
      </c>
      <c r="F9" s="44">
        <f>VLOOKUP(C9,'Školská zařízení'!A:J,5)</f>
        <v>61664634</v>
      </c>
      <c r="G9" s="144" t="s">
        <v>854</v>
      </c>
      <c r="H9" s="144" t="str">
        <f>VLOOKUP(C9,'Školská zařízení'!A:J,8)</f>
        <v>Středočeský</v>
      </c>
      <c r="I9" s="62" t="str">
        <f>VLOOKUP(C9,'Školská zařízení'!A:J,9)</f>
        <v>Benešov</v>
      </c>
      <c r="J9" s="62" t="str">
        <f>VLOOKUP(C9,'Školská zařízení'!A:J,10)</f>
        <v>Benešov</v>
      </c>
      <c r="K9" s="10" t="s">
        <v>862</v>
      </c>
      <c r="L9" s="93">
        <v>700000</v>
      </c>
      <c r="M9" s="94">
        <f t="shared" si="0"/>
        <v>489999.99999999994</v>
      </c>
      <c r="N9" s="75">
        <v>2022</v>
      </c>
      <c r="O9" s="44">
        <v>2027</v>
      </c>
      <c r="P9" s="15"/>
      <c r="Q9" s="15"/>
      <c r="R9" s="15" t="s">
        <v>873</v>
      </c>
      <c r="S9" s="15"/>
      <c r="T9" s="15"/>
      <c r="U9" s="15"/>
    </row>
    <row r="10" spans="1:21" ht="48" x14ac:dyDescent="0.2">
      <c r="A10" s="15"/>
      <c r="B10" s="44">
        <v>6</v>
      </c>
      <c r="C10" s="62" t="s">
        <v>739</v>
      </c>
      <c r="D10" s="62" t="str">
        <f>VLOOKUP(C10,'Školská zařízení'!A:J,2)</f>
        <v>Dům dětí a mládeže Benešov</v>
      </c>
      <c r="E10" s="62" t="str">
        <f>VLOOKUP(C10,'Školská zařízení'!A:J,4)</f>
        <v>Město Benešov</v>
      </c>
      <c r="F10" s="44">
        <f>VLOOKUP(C10,'Školská zařízení'!A:J,5)</f>
        <v>61664634</v>
      </c>
      <c r="G10" s="144" t="s">
        <v>855</v>
      </c>
      <c r="H10" s="144" t="str">
        <f>VLOOKUP(C10,'Školská zařízení'!A:J,8)</f>
        <v>Středočeský</v>
      </c>
      <c r="I10" s="62" t="str">
        <f>VLOOKUP(C10,'Školská zařízení'!A:J,9)</f>
        <v>Benešov</v>
      </c>
      <c r="J10" s="62" t="str">
        <f>VLOOKUP(C10,'Školská zařízení'!A:J,10)</f>
        <v>Benešov</v>
      </c>
      <c r="K10" s="10" t="s">
        <v>860</v>
      </c>
      <c r="L10" s="93">
        <v>4000000</v>
      </c>
      <c r="M10" s="94">
        <f t="shared" si="0"/>
        <v>2800000</v>
      </c>
      <c r="N10" s="75">
        <v>2022</v>
      </c>
      <c r="O10" s="44">
        <v>2027</v>
      </c>
      <c r="P10" s="15"/>
      <c r="Q10" s="15"/>
      <c r="R10" s="15"/>
      <c r="S10" s="15"/>
      <c r="T10" s="15"/>
      <c r="U10" s="15"/>
    </row>
    <row r="11" spans="1:21" ht="16" x14ac:dyDescent="0.2">
      <c r="A11" s="15"/>
      <c r="B11" s="44">
        <v>7</v>
      </c>
      <c r="C11" s="62" t="s">
        <v>739</v>
      </c>
      <c r="D11" s="62" t="str">
        <f>VLOOKUP(C11,'Školská zařízení'!A:J,2)</f>
        <v>Dům dětí a mládeže Benešov</v>
      </c>
      <c r="E11" s="62" t="str">
        <f>VLOOKUP(C11,'Školská zařízení'!A:J,4)</f>
        <v>Město Benešov</v>
      </c>
      <c r="F11" s="44">
        <f>VLOOKUP(C11,'Školská zařízení'!A:J,5)</f>
        <v>61664634</v>
      </c>
      <c r="G11" s="144" t="s">
        <v>856</v>
      </c>
      <c r="H11" s="144" t="str">
        <f>VLOOKUP(C11,'Školská zařízení'!A:J,8)</f>
        <v>Středočeský</v>
      </c>
      <c r="I11" s="62" t="str">
        <f>VLOOKUP(C11,'Školská zařízení'!A:J,9)</f>
        <v>Benešov</v>
      </c>
      <c r="J11" s="62" t="str">
        <f>VLOOKUP(C11,'Školská zařízení'!A:J,10)</f>
        <v>Benešov</v>
      </c>
      <c r="K11" s="10" t="s">
        <v>859</v>
      </c>
      <c r="L11" s="93">
        <v>100000</v>
      </c>
      <c r="M11" s="94">
        <f t="shared" si="0"/>
        <v>70000</v>
      </c>
      <c r="N11" s="75">
        <v>2022</v>
      </c>
      <c r="O11" s="44">
        <v>2027</v>
      </c>
      <c r="P11" s="15"/>
      <c r="Q11" s="15"/>
      <c r="R11" s="15"/>
      <c r="S11" s="15"/>
      <c r="T11" s="15"/>
      <c r="U11" s="15"/>
    </row>
    <row r="12" spans="1:21" ht="16" x14ac:dyDescent="0.2">
      <c r="A12" s="15"/>
      <c r="B12" s="44">
        <v>8</v>
      </c>
      <c r="C12" s="62" t="s">
        <v>739</v>
      </c>
      <c r="D12" s="62" t="str">
        <f>VLOOKUP(C12,'Školská zařízení'!A:J,2)</f>
        <v>Dům dětí a mládeže Benešov</v>
      </c>
      <c r="E12" s="62" t="str">
        <f>VLOOKUP(C12,'Školská zařízení'!A:J,4)</f>
        <v>Město Benešov</v>
      </c>
      <c r="F12" s="44">
        <f>VLOOKUP(C12,'Školská zařízení'!A:J,5)</f>
        <v>61664634</v>
      </c>
      <c r="G12" s="144" t="s">
        <v>857</v>
      </c>
      <c r="H12" s="144" t="str">
        <f>VLOOKUP(C12,'Školská zařízení'!A:J,8)</f>
        <v>Středočeský</v>
      </c>
      <c r="I12" s="62" t="str">
        <f>VLOOKUP(C12,'Školská zařízení'!A:J,9)</f>
        <v>Benešov</v>
      </c>
      <c r="J12" s="62" t="str">
        <f>VLOOKUP(C12,'Školská zařízení'!A:J,10)</f>
        <v>Benešov</v>
      </c>
      <c r="K12" s="10" t="s">
        <v>858</v>
      </c>
      <c r="L12" s="93">
        <v>500000</v>
      </c>
      <c r="M12" s="94">
        <f t="shared" si="0"/>
        <v>350000</v>
      </c>
      <c r="N12" s="75">
        <v>2022</v>
      </c>
      <c r="O12" s="44">
        <v>2027</v>
      </c>
      <c r="P12" s="15"/>
      <c r="Q12" s="15"/>
      <c r="R12" s="15" t="s">
        <v>873</v>
      </c>
      <c r="S12" s="15"/>
      <c r="T12" s="15"/>
      <c r="U12" s="15"/>
    </row>
    <row r="13" spans="1:21" ht="48" x14ac:dyDescent="0.2">
      <c r="A13" s="15"/>
      <c r="B13" s="44">
        <v>9</v>
      </c>
      <c r="C13" s="62" t="s">
        <v>166</v>
      </c>
      <c r="D13" s="62" t="str">
        <f>VLOOKUP(C13,'Školská zařízení'!A:J,2)</f>
        <v>Základní umělecká škola Josefa Suka Benešov, Žižkova 471</v>
      </c>
      <c r="E13" s="62" t="str">
        <f>VLOOKUP(C13,'Školská zařízení'!A:J,4)</f>
        <v>Město Benešov</v>
      </c>
      <c r="F13" s="44">
        <f>VLOOKUP(C13,'Školská zařízení'!A:J,5)</f>
        <v>69764051</v>
      </c>
      <c r="G13" s="144" t="s">
        <v>439</v>
      </c>
      <c r="H13" s="144" t="str">
        <f>VLOOKUP(C13,'Školská zařízení'!A:J,8)</f>
        <v>Středočeský</v>
      </c>
      <c r="I13" s="62" t="str">
        <f>VLOOKUP(C13,'Školská zařízení'!A:J,9)</f>
        <v>Benešov</v>
      </c>
      <c r="J13" s="62" t="str">
        <f>VLOOKUP(C13,'Školská zařízení'!A:J,10)</f>
        <v>Benešov</v>
      </c>
      <c r="K13" s="10" t="s">
        <v>440</v>
      </c>
      <c r="L13" s="93">
        <v>2000000</v>
      </c>
      <c r="M13" s="94">
        <f t="shared" si="0"/>
        <v>1400000</v>
      </c>
      <c r="N13" s="75">
        <v>2021</v>
      </c>
      <c r="O13" s="44">
        <v>2027</v>
      </c>
      <c r="P13" s="15"/>
      <c r="Q13" s="15"/>
      <c r="R13" s="15"/>
      <c r="S13" s="15"/>
      <c r="T13" s="15"/>
      <c r="U13" s="15"/>
    </row>
    <row r="14" spans="1:21" ht="48" x14ac:dyDescent="0.2">
      <c r="A14" s="15"/>
      <c r="B14" s="44">
        <v>10</v>
      </c>
      <c r="C14" s="62" t="s">
        <v>166</v>
      </c>
      <c r="D14" s="62" t="str">
        <f>VLOOKUP(C14,'Školská zařízení'!A:J,2)</f>
        <v>Základní umělecká škola Josefa Suka Benešov, Žižkova 471</v>
      </c>
      <c r="E14" s="62" t="str">
        <f>VLOOKUP(C14,'Školská zařízení'!A:J,4)</f>
        <v>Město Benešov</v>
      </c>
      <c r="F14" s="44">
        <f>VLOOKUP(C14,'Školská zařízení'!A:J,5)</f>
        <v>69764051</v>
      </c>
      <c r="G14" s="144" t="s">
        <v>518</v>
      </c>
      <c r="H14" s="144" t="str">
        <f>VLOOKUP(C14,'Školská zařízení'!A:J,8)</f>
        <v>Středočeský</v>
      </c>
      <c r="I14" s="62" t="str">
        <f>VLOOKUP(C14,'Školská zařízení'!A:J,9)</f>
        <v>Benešov</v>
      </c>
      <c r="J14" s="62" t="str">
        <f>VLOOKUP(C14,'Školská zařízení'!A:J,10)</f>
        <v>Benešov</v>
      </c>
      <c r="K14" s="10" t="s">
        <v>519</v>
      </c>
      <c r="L14" s="93">
        <v>500000</v>
      </c>
      <c r="M14" s="94">
        <f t="shared" si="0"/>
        <v>350000</v>
      </c>
      <c r="N14" s="75">
        <v>2021</v>
      </c>
      <c r="O14" s="44">
        <v>2027</v>
      </c>
      <c r="P14" s="15"/>
      <c r="Q14" s="15"/>
      <c r="R14" s="15"/>
      <c r="S14" s="138" t="s">
        <v>873</v>
      </c>
      <c r="T14" s="15"/>
      <c r="U14" s="15"/>
    </row>
    <row r="15" spans="1:21" ht="48" x14ac:dyDescent="0.2">
      <c r="A15" s="15"/>
      <c r="B15" s="44">
        <v>11</v>
      </c>
      <c r="C15" s="62" t="s">
        <v>166</v>
      </c>
      <c r="D15" s="62" t="str">
        <f>VLOOKUP(C15,'Školská zařízení'!A:J,2)</f>
        <v>Základní umělecká škola Josefa Suka Benešov, Žižkova 471</v>
      </c>
      <c r="E15" s="62" t="str">
        <f>VLOOKUP(C15,'Školská zařízení'!A:J,4)</f>
        <v>Město Benešov</v>
      </c>
      <c r="F15" s="76">
        <f>VLOOKUP(C15,'Školská zařízení'!A:J,5)</f>
        <v>69764051</v>
      </c>
      <c r="G15" s="10" t="s">
        <v>439</v>
      </c>
      <c r="H15" s="62" t="str">
        <f>VLOOKUP(C15,'Školská zařízení'!A:J,8)</f>
        <v>Středočeský</v>
      </c>
      <c r="I15" s="62" t="str">
        <f>VLOOKUP(C15,'Školská zařízení'!A:J,9)</f>
        <v>Benešov</v>
      </c>
      <c r="J15" s="62" t="str">
        <f>VLOOKUP(C15,'Školská zařízení'!A:J,10)</f>
        <v>Benešov</v>
      </c>
      <c r="K15" s="10" t="s">
        <v>440</v>
      </c>
      <c r="L15" s="93">
        <v>2000000</v>
      </c>
      <c r="M15" s="94">
        <f t="shared" si="0"/>
        <v>1400000</v>
      </c>
      <c r="N15" s="75">
        <v>2021</v>
      </c>
      <c r="O15" s="44">
        <v>2027</v>
      </c>
      <c r="P15" s="44"/>
      <c r="Q15" s="44"/>
      <c r="R15" s="44"/>
      <c r="S15" s="44"/>
      <c r="T15" s="44"/>
      <c r="U15" s="44"/>
    </row>
    <row r="16" spans="1:21" ht="16" x14ac:dyDescent="0.2">
      <c r="A16" s="15"/>
      <c r="B16" s="44">
        <v>12</v>
      </c>
      <c r="C16" s="62" t="s">
        <v>166</v>
      </c>
      <c r="D16" s="62" t="str">
        <f>VLOOKUP(C16,'Školská zařízení'!A:J,2)</f>
        <v>Základní umělecká škola Josefa Suka Benešov, Žižkova 471</v>
      </c>
      <c r="E16" s="62" t="str">
        <f>VLOOKUP(C16,'Školská zařízení'!A:J,4)</f>
        <v>Město Benešov</v>
      </c>
      <c r="F16" s="76">
        <f>VLOOKUP(C16,'Školská zařízení'!A:J,5)</f>
        <v>69764051</v>
      </c>
      <c r="G16" s="10" t="s">
        <v>937</v>
      </c>
      <c r="H16" s="62" t="str">
        <f>VLOOKUP(C16,'Školská zařízení'!A:J,8)</f>
        <v>Středočeský</v>
      </c>
      <c r="I16" s="62" t="str">
        <f>VLOOKUP(C16,'Školská zařízení'!A:J,9)</f>
        <v>Benešov</v>
      </c>
      <c r="J16" s="62" t="str">
        <f>VLOOKUP(C16,'Školská zařízení'!A:J,10)</f>
        <v>Benešov</v>
      </c>
      <c r="K16" s="10" t="s">
        <v>938</v>
      </c>
      <c r="L16" s="93">
        <v>20000000</v>
      </c>
      <c r="M16" s="94">
        <f t="shared" si="0"/>
        <v>14000000</v>
      </c>
      <c r="N16" s="75">
        <v>2022</v>
      </c>
      <c r="O16" s="44">
        <v>2027</v>
      </c>
      <c r="P16" s="44"/>
      <c r="Q16" s="44"/>
      <c r="R16" s="44"/>
      <c r="S16" s="44"/>
      <c r="T16" s="44"/>
      <c r="U16" s="44"/>
    </row>
    <row r="17" spans="1:27" s="53" customFormat="1" ht="96" x14ac:dyDescent="0.2">
      <c r="A17" s="163"/>
      <c r="B17" s="188">
        <v>13</v>
      </c>
      <c r="C17" s="187" t="s">
        <v>205</v>
      </c>
      <c r="D17" s="187" t="str">
        <f>VLOOKUP(C17,'Školská zařízení'!A:J,2)</f>
        <v>Základní umělecká škola Čerčany, příspěvková organizace</v>
      </c>
      <c r="E17" s="187" t="str">
        <f>VLOOKUP(C17,'Školská zařízení'!A:J,4)</f>
        <v>Obec Čerčany</v>
      </c>
      <c r="F17" s="188">
        <f>VLOOKUP(C17,'Školská zařízení'!A:J,5)</f>
        <v>71225528</v>
      </c>
      <c r="G17" s="243" t="s">
        <v>520</v>
      </c>
      <c r="H17" s="243" t="str">
        <f>VLOOKUP(C17,'Školská zařízení'!A:J,8)</f>
        <v>Středočeský</v>
      </c>
      <c r="I17" s="187" t="str">
        <f>VLOOKUP(C17,'Školská zařízení'!A:J,9)</f>
        <v>Benešov</v>
      </c>
      <c r="J17" s="187" t="str">
        <f>VLOOKUP(C17,'Školská zařízení'!A:J,10)</f>
        <v>Čerčany</v>
      </c>
      <c r="K17" s="205" t="s">
        <v>521</v>
      </c>
      <c r="L17" s="214">
        <v>10000000</v>
      </c>
      <c r="M17" s="215">
        <f t="shared" si="0"/>
        <v>7000000</v>
      </c>
      <c r="N17" s="238">
        <v>2022</v>
      </c>
      <c r="O17" s="188">
        <v>2025</v>
      </c>
      <c r="P17" s="163"/>
      <c r="Q17" s="163"/>
      <c r="R17" s="163"/>
      <c r="S17" s="163"/>
      <c r="T17" s="188" t="s">
        <v>1150</v>
      </c>
      <c r="U17" s="163"/>
    </row>
    <row r="18" spans="1:27" ht="64" x14ac:dyDescent="0.2">
      <c r="A18" s="15"/>
      <c r="B18" s="44">
        <v>14</v>
      </c>
      <c r="C18" s="62" t="s">
        <v>205</v>
      </c>
      <c r="D18" s="62" t="str">
        <f>VLOOKUP(C18,'Školská zařízení'!A:J,2)</f>
        <v>Základní umělecká škola Čerčany, příspěvková organizace</v>
      </c>
      <c r="E18" s="62" t="str">
        <f>VLOOKUP(C18,'Školská zařízení'!A:J,4)</f>
        <v>Obec Čerčany</v>
      </c>
      <c r="F18" s="44">
        <f>VLOOKUP(C18,'Školská zařízení'!A:J,5)</f>
        <v>71225528</v>
      </c>
      <c r="G18" s="144" t="s">
        <v>522</v>
      </c>
      <c r="H18" s="144" t="str">
        <f>VLOOKUP(C18,'Školská zařízení'!A:J,8)</f>
        <v>Středočeský</v>
      </c>
      <c r="I18" s="62" t="str">
        <f>VLOOKUP(C18,'Školská zařízení'!A:J,9)</f>
        <v>Benešov</v>
      </c>
      <c r="J18" s="62" t="str">
        <f>VLOOKUP(C18,'Školská zařízení'!A:J,10)</f>
        <v>Čerčany</v>
      </c>
      <c r="K18" s="10" t="s">
        <v>523</v>
      </c>
      <c r="L18" s="93">
        <v>500000</v>
      </c>
      <c r="M18" s="94">
        <f t="shared" si="0"/>
        <v>350000</v>
      </c>
      <c r="N18" s="75">
        <v>2022</v>
      </c>
      <c r="O18" s="44">
        <v>2025</v>
      </c>
      <c r="P18" s="15"/>
      <c r="Q18" s="15"/>
      <c r="R18" s="15"/>
      <c r="S18" s="15"/>
      <c r="T18" s="15"/>
      <c r="U18" s="15"/>
    </row>
    <row r="19" spans="1:27" ht="32" x14ac:dyDescent="0.2">
      <c r="A19" s="15" t="s">
        <v>46</v>
      </c>
      <c r="B19" s="44">
        <v>15</v>
      </c>
      <c r="C19" s="62" t="s">
        <v>182</v>
      </c>
      <c r="D19" s="62" t="str">
        <f>VLOOKUP(C19,'Školská zařízení'!A:J,2)</f>
        <v>Základní škola a mateřská škola Sázava</v>
      </c>
      <c r="E19" s="62" t="str">
        <f>VLOOKUP(C19,'Školská zařízení'!A:J,4)</f>
        <v>Město Sázava</v>
      </c>
      <c r="F19" s="44">
        <f>VLOOKUP(C19,'Školská zařízení'!A:J,5)</f>
        <v>71000585</v>
      </c>
      <c r="G19" s="144" t="s">
        <v>524</v>
      </c>
      <c r="H19" s="144" t="str">
        <f>VLOOKUP(C19,'Školská zařízení'!A:J,8)</f>
        <v>Středočeský</v>
      </c>
      <c r="I19" s="62" t="str">
        <f>VLOOKUP(C19,'Školská zařízení'!A:J,9)</f>
        <v>Benešov</v>
      </c>
      <c r="J19" s="62" t="str">
        <f>VLOOKUP(C19,'Školská zařízení'!A:J,10)</f>
        <v>Sázava</v>
      </c>
      <c r="K19" s="10" t="s">
        <v>525</v>
      </c>
      <c r="L19" s="93">
        <v>300000</v>
      </c>
      <c r="M19" s="94">
        <f t="shared" si="0"/>
        <v>210000</v>
      </c>
      <c r="N19" s="75">
        <v>2021</v>
      </c>
      <c r="O19" s="44">
        <v>2025</v>
      </c>
      <c r="P19" s="15"/>
      <c r="Q19" s="15"/>
      <c r="R19" s="15"/>
      <c r="S19" s="15"/>
      <c r="T19" s="15"/>
      <c r="U19" s="15"/>
    </row>
    <row r="20" spans="1:27" ht="48" x14ac:dyDescent="0.2">
      <c r="A20" s="15"/>
      <c r="B20" s="44">
        <v>16</v>
      </c>
      <c r="C20" s="62" t="s">
        <v>237</v>
      </c>
      <c r="D20" s="62" t="str">
        <f>VLOOKUP(C20,'Školská zařízení'!A:J,2)</f>
        <v>Základní škola a Mateřská škola Teplýšovice, okres Benešov</v>
      </c>
      <c r="E20" s="62" t="str">
        <f>VLOOKUP(C20,'Školská zařízení'!A:J,4)</f>
        <v>Obec Teplýšovice</v>
      </c>
      <c r="F20" s="44">
        <f>VLOOKUP(C20,'Školská zařízení'!A:J,5)</f>
        <v>70992118</v>
      </c>
      <c r="G20" s="144" t="s">
        <v>526</v>
      </c>
      <c r="H20" s="144" t="str">
        <f>VLOOKUP(C20,'Školská zařízení'!A:J,8)</f>
        <v>Středočeský</v>
      </c>
      <c r="I20" s="62" t="str">
        <f>VLOOKUP(C20,'Školská zařízení'!A:J,9)</f>
        <v>Benešov</v>
      </c>
      <c r="J20" s="62" t="str">
        <f>VLOOKUP(C20,'Školská zařízení'!A:J,10)</f>
        <v>Teplýšovice</v>
      </c>
      <c r="K20" s="10" t="s">
        <v>527</v>
      </c>
      <c r="L20" s="93">
        <v>1050000</v>
      </c>
      <c r="M20" s="94">
        <f t="shared" si="0"/>
        <v>735000</v>
      </c>
      <c r="N20" s="75">
        <v>2021</v>
      </c>
      <c r="O20" s="44">
        <v>2025</v>
      </c>
      <c r="P20" s="15"/>
      <c r="Q20" s="15"/>
      <c r="R20" s="15"/>
      <c r="S20" s="15"/>
      <c r="T20" s="15"/>
      <c r="U20" s="15"/>
    </row>
    <row r="21" spans="1:27" ht="48" x14ac:dyDescent="0.2">
      <c r="A21" s="15"/>
      <c r="B21" s="44">
        <v>17</v>
      </c>
      <c r="C21" s="62" t="s">
        <v>237</v>
      </c>
      <c r="D21" s="62" t="str">
        <f>VLOOKUP(C21,'Školská zařízení'!A:J,2)</f>
        <v>Základní škola a Mateřská škola Teplýšovice, okres Benešov</v>
      </c>
      <c r="E21" s="62" t="str">
        <f>VLOOKUP(C21,'Školská zařízení'!A:J,4)</f>
        <v>Obec Teplýšovice</v>
      </c>
      <c r="F21" s="44">
        <f>VLOOKUP(C21,'Školská zařízení'!A:J,5)</f>
        <v>70992118</v>
      </c>
      <c r="G21" s="144" t="s">
        <v>528</v>
      </c>
      <c r="H21" s="144" t="str">
        <f>VLOOKUP(C21,'Školská zařízení'!A:J,8)</f>
        <v>Středočeský</v>
      </c>
      <c r="I21" s="62" t="str">
        <f>VLOOKUP(C21,'Školská zařízení'!A:J,9)</f>
        <v>Benešov</v>
      </c>
      <c r="J21" s="62" t="str">
        <f>VLOOKUP(C21,'Školská zařízení'!A:J,10)</f>
        <v>Teplýšovice</v>
      </c>
      <c r="K21" s="10" t="s">
        <v>529</v>
      </c>
      <c r="L21" s="93">
        <v>300000</v>
      </c>
      <c r="M21" s="94">
        <f t="shared" si="0"/>
        <v>210000</v>
      </c>
      <c r="N21" s="75">
        <v>2021</v>
      </c>
      <c r="O21" s="44">
        <v>2022</v>
      </c>
      <c r="P21" s="15"/>
      <c r="Q21" s="15"/>
      <c r="R21" s="15"/>
      <c r="S21" s="15"/>
      <c r="T21" s="15"/>
      <c r="U21" s="15"/>
      <c r="V21" s="54"/>
      <c r="W21" s="54"/>
      <c r="X21" s="54"/>
      <c r="Y21" s="80"/>
      <c r="Z21" s="45"/>
      <c r="AA21" s="54"/>
    </row>
    <row r="22" spans="1:27" ht="96" x14ac:dyDescent="0.2">
      <c r="A22" s="15"/>
      <c r="B22" s="44">
        <v>18</v>
      </c>
      <c r="C22" s="62"/>
      <c r="D22" s="62" t="s">
        <v>730</v>
      </c>
      <c r="E22" s="62"/>
      <c r="F22" s="44"/>
      <c r="G22" s="144" t="s">
        <v>516</v>
      </c>
      <c r="H22" s="144" t="s">
        <v>246</v>
      </c>
      <c r="I22" s="62" t="s">
        <v>247</v>
      </c>
      <c r="J22" s="62" t="s">
        <v>262</v>
      </c>
      <c r="K22" s="10" t="s">
        <v>517</v>
      </c>
      <c r="L22" s="93">
        <v>1000000</v>
      </c>
      <c r="M22" s="94">
        <f t="shared" si="0"/>
        <v>700000</v>
      </c>
      <c r="N22" s="75">
        <v>2021</v>
      </c>
      <c r="O22" s="44">
        <v>2022</v>
      </c>
      <c r="P22" s="15"/>
      <c r="Q22" s="15"/>
      <c r="R22" s="15"/>
      <c r="S22" s="15"/>
      <c r="T22" s="15"/>
      <c r="U22" s="15"/>
    </row>
    <row r="23" spans="1:27" ht="16" x14ac:dyDescent="0.2">
      <c r="A23" s="15"/>
      <c r="B23" s="44">
        <v>19</v>
      </c>
      <c r="C23" s="62"/>
      <c r="D23" s="62" t="s">
        <v>140</v>
      </c>
      <c r="E23" s="62" t="s">
        <v>140</v>
      </c>
      <c r="F23" s="137" t="s">
        <v>947</v>
      </c>
      <c r="G23" s="10" t="s">
        <v>530</v>
      </c>
      <c r="H23" s="62" t="s">
        <v>246</v>
      </c>
      <c r="I23" s="62" t="s">
        <v>247</v>
      </c>
      <c r="J23" s="62" t="s">
        <v>252</v>
      </c>
      <c r="K23" s="10" t="s">
        <v>531</v>
      </c>
      <c r="L23" s="93">
        <v>8000000</v>
      </c>
      <c r="M23" s="94">
        <f t="shared" si="0"/>
        <v>5600000</v>
      </c>
      <c r="N23" s="238">
        <v>2024</v>
      </c>
      <c r="O23" s="188">
        <v>2027</v>
      </c>
      <c r="P23" s="44"/>
      <c r="Q23" s="44"/>
      <c r="R23" s="44"/>
      <c r="S23" s="44"/>
      <c r="T23" s="44"/>
      <c r="U23" s="44"/>
      <c r="V23" s="54"/>
      <c r="W23" s="54"/>
      <c r="X23" s="54"/>
      <c r="Y23" s="45"/>
      <c r="Z23" s="45"/>
      <c r="AA23" s="54"/>
    </row>
    <row r="24" spans="1:27" ht="16" x14ac:dyDescent="0.2">
      <c r="A24" s="15"/>
      <c r="B24" s="44">
        <v>20</v>
      </c>
      <c r="C24" s="62"/>
      <c r="D24" s="62" t="s">
        <v>140</v>
      </c>
      <c r="E24" s="62" t="s">
        <v>140</v>
      </c>
      <c r="F24" s="137" t="s">
        <v>947</v>
      </c>
      <c r="G24" s="10" t="s">
        <v>945</v>
      </c>
      <c r="H24" s="62" t="s">
        <v>246</v>
      </c>
      <c r="I24" s="62" t="s">
        <v>247</v>
      </c>
      <c r="J24" s="62" t="s">
        <v>252</v>
      </c>
      <c r="K24" s="10" t="s">
        <v>946</v>
      </c>
      <c r="L24" s="93">
        <v>12000000</v>
      </c>
      <c r="M24" s="94">
        <f t="shared" si="0"/>
        <v>8400000</v>
      </c>
      <c r="N24" s="238">
        <v>2024</v>
      </c>
      <c r="O24" s="188">
        <v>2023</v>
      </c>
      <c r="P24" s="44"/>
      <c r="Q24" s="44"/>
      <c r="R24" s="44"/>
      <c r="S24" s="44"/>
      <c r="T24" s="44"/>
      <c r="U24" s="44"/>
      <c r="V24" s="54"/>
      <c r="W24" s="54"/>
      <c r="X24" s="54"/>
      <c r="Y24" s="45"/>
      <c r="Z24" s="45"/>
      <c r="AA24" s="54"/>
    </row>
    <row r="25" spans="1:27" ht="32" x14ac:dyDescent="0.2">
      <c r="A25" s="15"/>
      <c r="B25" s="44">
        <v>21</v>
      </c>
      <c r="C25" s="62"/>
      <c r="D25" s="62" t="s">
        <v>140</v>
      </c>
      <c r="E25" s="62" t="s">
        <v>140</v>
      </c>
      <c r="F25" s="137" t="s">
        <v>1008</v>
      </c>
      <c r="G25" s="10" t="s">
        <v>1009</v>
      </c>
      <c r="H25" s="62" t="s">
        <v>246</v>
      </c>
      <c r="I25" s="62" t="s">
        <v>247</v>
      </c>
      <c r="J25" s="62" t="s">
        <v>252</v>
      </c>
      <c r="K25" s="10" t="s">
        <v>1010</v>
      </c>
      <c r="L25" s="93">
        <v>20000000</v>
      </c>
      <c r="M25" s="94">
        <f t="shared" si="0"/>
        <v>14000000</v>
      </c>
      <c r="N25" s="238">
        <v>2024</v>
      </c>
      <c r="O25" s="44">
        <v>2028</v>
      </c>
      <c r="P25" s="44" t="s">
        <v>272</v>
      </c>
      <c r="Q25" s="44" t="s">
        <v>272</v>
      </c>
      <c r="R25" s="44" t="s">
        <v>272</v>
      </c>
      <c r="S25" s="44" t="s">
        <v>272</v>
      </c>
      <c r="T25" s="188" t="s">
        <v>1185</v>
      </c>
      <c r="U25" s="44"/>
      <c r="V25" s="54"/>
      <c r="W25" s="54"/>
      <c r="X25" s="54"/>
      <c r="Y25" s="45"/>
      <c r="Z25" s="45"/>
      <c r="AA25" s="54"/>
    </row>
    <row r="26" spans="1:27" ht="64" x14ac:dyDescent="0.2">
      <c r="A26" s="15"/>
      <c r="B26" s="177">
        <v>22</v>
      </c>
      <c r="C26" s="176"/>
      <c r="D26" s="176" t="s">
        <v>729</v>
      </c>
      <c r="E26" s="176"/>
      <c r="F26" s="180"/>
      <c r="G26" s="181" t="s">
        <v>459</v>
      </c>
      <c r="H26" s="176" t="s">
        <v>246</v>
      </c>
      <c r="I26" s="176" t="s">
        <v>247</v>
      </c>
      <c r="J26" s="176" t="s">
        <v>262</v>
      </c>
      <c r="K26" s="181"/>
      <c r="L26" s="182">
        <v>10000000</v>
      </c>
      <c r="M26" s="183">
        <f t="shared" si="0"/>
        <v>7000000</v>
      </c>
      <c r="N26" s="184">
        <v>2021</v>
      </c>
      <c r="O26" s="177">
        <v>2025</v>
      </c>
      <c r="P26" s="184"/>
      <c r="Q26" s="184" t="s">
        <v>272</v>
      </c>
      <c r="R26" s="184" t="s">
        <v>272</v>
      </c>
      <c r="S26" s="184" t="s">
        <v>272</v>
      </c>
      <c r="T26" s="186" t="s">
        <v>1181</v>
      </c>
      <c r="U26" s="186"/>
      <c r="V26" s="45"/>
      <c r="W26" s="79"/>
      <c r="X26" s="54"/>
    </row>
    <row r="27" spans="1:27" ht="64" x14ac:dyDescent="0.2">
      <c r="A27" s="15"/>
      <c r="B27" s="177">
        <v>23</v>
      </c>
      <c r="C27" s="176"/>
      <c r="D27" s="176" t="s">
        <v>730</v>
      </c>
      <c r="E27" s="176"/>
      <c r="F27" s="180"/>
      <c r="G27" s="181" t="s">
        <v>494</v>
      </c>
      <c r="H27" s="176" t="s">
        <v>246</v>
      </c>
      <c r="I27" s="176" t="s">
        <v>247</v>
      </c>
      <c r="J27" s="176" t="s">
        <v>262</v>
      </c>
      <c r="K27" s="181"/>
      <c r="L27" s="182">
        <v>10000000</v>
      </c>
      <c r="M27" s="183">
        <f t="shared" si="0"/>
        <v>7000000</v>
      </c>
      <c r="N27" s="184">
        <v>2021</v>
      </c>
      <c r="O27" s="177">
        <v>2025</v>
      </c>
      <c r="P27" s="184"/>
      <c r="Q27" s="184"/>
      <c r="R27" s="184"/>
      <c r="S27" s="184"/>
      <c r="T27" s="186" t="s">
        <v>1181</v>
      </c>
      <c r="U27" s="186"/>
      <c r="V27" s="45"/>
      <c r="W27" s="79"/>
      <c r="X27" s="54"/>
    </row>
    <row r="28" spans="1:27" ht="48" x14ac:dyDescent="0.2">
      <c r="A28" s="15"/>
      <c r="B28" s="44">
        <v>24</v>
      </c>
      <c r="C28" s="62"/>
      <c r="D28" s="10" t="s">
        <v>122</v>
      </c>
      <c r="E28" s="62"/>
      <c r="F28" s="76"/>
      <c r="G28" s="10" t="s">
        <v>1068</v>
      </c>
      <c r="H28" s="62" t="s">
        <v>246</v>
      </c>
      <c r="I28" s="62" t="s">
        <v>247</v>
      </c>
      <c r="J28" s="62" t="s">
        <v>247</v>
      </c>
      <c r="K28" s="144" t="s">
        <v>1032</v>
      </c>
      <c r="L28" s="145">
        <v>500000000</v>
      </c>
      <c r="M28" s="94">
        <f t="shared" si="0"/>
        <v>350000000</v>
      </c>
      <c r="N28" s="75">
        <v>2022</v>
      </c>
      <c r="O28" s="44">
        <v>2027</v>
      </c>
      <c r="P28" s="44"/>
      <c r="Q28" s="44"/>
      <c r="R28" s="44"/>
      <c r="S28" s="44"/>
      <c r="T28" s="44"/>
      <c r="U28" s="44"/>
      <c r="V28" s="54"/>
      <c r="W28" s="54"/>
      <c r="X28" s="54"/>
      <c r="Y28" s="45"/>
      <c r="Z28" s="45"/>
      <c r="AA28" s="54"/>
    </row>
    <row r="29" spans="1:27" ht="32" x14ac:dyDescent="0.2">
      <c r="A29" s="15"/>
      <c r="B29" s="44">
        <v>25</v>
      </c>
      <c r="C29" s="62"/>
      <c r="D29" s="10" t="s">
        <v>122</v>
      </c>
      <c r="E29" s="10" t="s">
        <v>122</v>
      </c>
      <c r="F29" s="76"/>
      <c r="G29" s="10" t="s">
        <v>1026</v>
      </c>
      <c r="H29" s="62" t="s">
        <v>246</v>
      </c>
      <c r="I29" s="62" t="s">
        <v>247</v>
      </c>
      <c r="J29" s="62" t="s">
        <v>247</v>
      </c>
      <c r="K29" s="10" t="s">
        <v>1027</v>
      </c>
      <c r="L29" s="93">
        <v>500000000</v>
      </c>
      <c r="M29" s="94">
        <f t="shared" si="0"/>
        <v>350000000</v>
      </c>
      <c r="N29" s="75">
        <v>2023</v>
      </c>
      <c r="O29" s="44">
        <v>2029</v>
      </c>
      <c r="P29" s="44" t="s">
        <v>873</v>
      </c>
      <c r="Q29" s="44" t="s">
        <v>873</v>
      </c>
      <c r="R29" s="44" t="s">
        <v>873</v>
      </c>
      <c r="S29" s="44" t="s">
        <v>873</v>
      </c>
      <c r="T29" s="44" t="s">
        <v>1034</v>
      </c>
      <c r="U29" s="44"/>
      <c r="V29" s="54"/>
      <c r="W29" s="54"/>
      <c r="X29" s="54"/>
      <c r="Y29" s="45"/>
      <c r="Z29" s="45"/>
      <c r="AA29" s="54"/>
    </row>
    <row r="30" spans="1:27" ht="48" x14ac:dyDescent="0.2">
      <c r="A30" s="15"/>
      <c r="B30" s="44">
        <v>26</v>
      </c>
      <c r="C30" s="62"/>
      <c r="D30" s="10" t="s">
        <v>122</v>
      </c>
      <c r="E30" s="10" t="s">
        <v>122</v>
      </c>
      <c r="F30" s="76"/>
      <c r="G30" s="10" t="s">
        <v>1033</v>
      </c>
      <c r="H30" s="62" t="s">
        <v>246</v>
      </c>
      <c r="I30" s="62" t="s">
        <v>247</v>
      </c>
      <c r="J30" s="62" t="s">
        <v>247</v>
      </c>
      <c r="K30" s="10" t="s">
        <v>1029</v>
      </c>
      <c r="L30" s="93">
        <v>300000000</v>
      </c>
      <c r="M30" s="94">
        <f t="shared" si="0"/>
        <v>210000000</v>
      </c>
      <c r="N30" s="75">
        <v>2022</v>
      </c>
      <c r="O30" s="44">
        <v>2027</v>
      </c>
      <c r="P30" s="44" t="s">
        <v>873</v>
      </c>
      <c r="Q30" s="44" t="s">
        <v>873</v>
      </c>
      <c r="R30" s="44" t="s">
        <v>873</v>
      </c>
      <c r="S30" s="44" t="s">
        <v>873</v>
      </c>
      <c r="T30" s="75" t="s">
        <v>1035</v>
      </c>
      <c r="U30" s="44"/>
      <c r="V30" s="54"/>
      <c r="W30" s="54"/>
      <c r="X30" s="54"/>
      <c r="Y30" s="45"/>
      <c r="Z30" s="45"/>
      <c r="AA30" s="54"/>
    </row>
    <row r="31" spans="1:27" x14ac:dyDescent="0.2">
      <c r="A31" s="45"/>
      <c r="B31" s="44">
        <v>27</v>
      </c>
      <c r="C31" s="62"/>
      <c r="D31" s="62" t="s">
        <v>1019</v>
      </c>
      <c r="E31" s="62" t="s">
        <v>1020</v>
      </c>
      <c r="F31" s="76">
        <v>26563151</v>
      </c>
      <c r="G31" s="62" t="s">
        <v>1071</v>
      </c>
      <c r="H31" s="62" t="s">
        <v>246</v>
      </c>
      <c r="I31" s="62" t="s">
        <v>247</v>
      </c>
      <c r="J31" s="62" t="s">
        <v>263</v>
      </c>
      <c r="K31" s="15"/>
      <c r="L31" s="93">
        <v>25000000</v>
      </c>
      <c r="M31" s="94">
        <f t="shared" ref="M31:M33" si="1">L31*0.7</f>
        <v>17500000</v>
      </c>
      <c r="N31" s="75">
        <v>2024</v>
      </c>
      <c r="O31" s="44">
        <v>2027</v>
      </c>
      <c r="P31" s="44"/>
      <c r="Q31" s="44"/>
      <c r="R31" s="44"/>
      <c r="S31" s="44"/>
      <c r="T31" s="75"/>
      <c r="U31" s="44"/>
      <c r="V31" s="54"/>
      <c r="W31" s="54"/>
      <c r="X31" s="54"/>
      <c r="Y31" s="45"/>
      <c r="Z31" s="45"/>
      <c r="AA31" s="54"/>
    </row>
    <row r="32" spans="1:27" ht="48" x14ac:dyDescent="0.2">
      <c r="A32" s="45"/>
      <c r="B32" s="44">
        <v>28</v>
      </c>
      <c r="C32" s="62" t="s">
        <v>202</v>
      </c>
      <c r="D32" s="62" t="s">
        <v>124</v>
      </c>
      <c r="E32" s="62" t="s">
        <v>124</v>
      </c>
      <c r="F32" s="146" t="s">
        <v>1073</v>
      </c>
      <c r="G32" s="62" t="s">
        <v>1071</v>
      </c>
      <c r="H32" s="62" t="s">
        <v>246</v>
      </c>
      <c r="I32" s="62" t="s">
        <v>247</v>
      </c>
      <c r="J32" s="62" t="s">
        <v>250</v>
      </c>
      <c r="K32" s="95" t="s">
        <v>1079</v>
      </c>
      <c r="L32" s="93">
        <v>15000000</v>
      </c>
      <c r="M32" s="94">
        <f t="shared" si="1"/>
        <v>10500000</v>
      </c>
      <c r="N32" s="75">
        <v>2024</v>
      </c>
      <c r="O32" s="44">
        <v>2027</v>
      </c>
      <c r="P32" s="44" t="s">
        <v>873</v>
      </c>
      <c r="Q32" s="44" t="s">
        <v>873</v>
      </c>
      <c r="R32" s="44" t="s">
        <v>873</v>
      </c>
      <c r="S32" s="44" t="s">
        <v>873</v>
      </c>
      <c r="T32" s="75" t="s">
        <v>873</v>
      </c>
      <c r="U32" s="44"/>
      <c r="V32" s="54"/>
      <c r="W32" s="54"/>
      <c r="X32" s="54"/>
      <c r="Y32" s="45"/>
      <c r="Z32" s="45"/>
      <c r="AA32" s="54"/>
    </row>
    <row r="33" spans="1:27" ht="48" x14ac:dyDescent="0.2">
      <c r="A33" s="45"/>
      <c r="B33" s="44">
        <v>29</v>
      </c>
      <c r="C33" s="62" t="s">
        <v>202</v>
      </c>
      <c r="D33" s="62" t="s">
        <v>124</v>
      </c>
      <c r="E33" s="62" t="s">
        <v>124</v>
      </c>
      <c r="F33" s="146" t="s">
        <v>1073</v>
      </c>
      <c r="G33" s="62" t="s">
        <v>1071</v>
      </c>
      <c r="H33" s="62" t="s">
        <v>246</v>
      </c>
      <c r="I33" s="62" t="s">
        <v>247</v>
      </c>
      <c r="J33" s="62" t="s">
        <v>250</v>
      </c>
      <c r="K33" s="95" t="s">
        <v>1080</v>
      </c>
      <c r="L33" s="93">
        <v>10000000</v>
      </c>
      <c r="M33" s="94">
        <f t="shared" si="1"/>
        <v>7000000</v>
      </c>
      <c r="N33" s="75">
        <v>2024</v>
      </c>
      <c r="O33" s="44">
        <v>2027</v>
      </c>
      <c r="P33" s="44" t="s">
        <v>873</v>
      </c>
      <c r="Q33" s="44" t="s">
        <v>873</v>
      </c>
      <c r="R33" s="44" t="s">
        <v>873</v>
      </c>
      <c r="S33" s="44" t="s">
        <v>873</v>
      </c>
      <c r="T33" s="75" t="s">
        <v>873</v>
      </c>
      <c r="U33" s="44"/>
      <c r="V33" s="54"/>
      <c r="W33" s="54"/>
      <c r="X33" s="54"/>
      <c r="Y33" s="45"/>
      <c r="Z33" s="45"/>
      <c r="AA33" s="54"/>
    </row>
    <row r="35" spans="1:27" ht="16" x14ac:dyDescent="0.2">
      <c r="B35" s="66" t="s">
        <v>1186</v>
      </c>
      <c r="C35" s="36"/>
      <c r="D35" s="36"/>
      <c r="E35" s="46"/>
    </row>
    <row r="36" spans="1:27" ht="16" x14ac:dyDescent="0.2">
      <c r="B36" s="37"/>
      <c r="C36" s="36"/>
      <c r="D36" s="36"/>
      <c r="E36" s="47" t="s">
        <v>736</v>
      </c>
    </row>
    <row r="37" spans="1:27" x14ac:dyDescent="0.2">
      <c r="A37" s="53" t="s">
        <v>33</v>
      </c>
      <c r="B37" s="37"/>
      <c r="C37" s="36"/>
      <c r="D37" s="68" t="s">
        <v>1187</v>
      </c>
      <c r="E37" s="36"/>
      <c r="F37" s="54"/>
      <c r="G37" s="36"/>
      <c r="M37" s="45"/>
    </row>
    <row r="38" spans="1:27" x14ac:dyDescent="0.2">
      <c r="B38" s="131" t="s">
        <v>47</v>
      </c>
      <c r="C38" s="131"/>
    </row>
    <row r="39" spans="1:27" x14ac:dyDescent="0.2">
      <c r="B39" s="131" t="s">
        <v>48</v>
      </c>
      <c r="C39" s="131"/>
    </row>
    <row r="40" spans="1:27" x14ac:dyDescent="0.2">
      <c r="B40" s="131" t="s">
        <v>985</v>
      </c>
      <c r="C40" s="131"/>
    </row>
    <row r="41" spans="1:27" x14ac:dyDescent="0.2">
      <c r="B41" s="131" t="s">
        <v>983</v>
      </c>
      <c r="C41" s="131"/>
    </row>
    <row r="42" spans="1:27" x14ac:dyDescent="0.2">
      <c r="B42" s="131" t="s">
        <v>984</v>
      </c>
      <c r="C42" s="131"/>
    </row>
    <row r="43" spans="1:27" x14ac:dyDescent="0.2">
      <c r="B43" s="131"/>
      <c r="C43" s="131"/>
    </row>
    <row r="44" spans="1:27" x14ac:dyDescent="0.2">
      <c r="B44" s="131" t="s">
        <v>32</v>
      </c>
      <c r="C44" s="131"/>
    </row>
    <row r="45" spans="1:27" x14ac:dyDescent="0.2">
      <c r="B45" s="131"/>
      <c r="C45" s="131"/>
    </row>
    <row r="46" spans="1:27" x14ac:dyDescent="0.2">
      <c r="B46" s="132" t="s">
        <v>64</v>
      </c>
      <c r="C46" s="132"/>
    </row>
    <row r="47" spans="1:27" x14ac:dyDescent="0.2">
      <c r="B47" s="132" t="s">
        <v>57</v>
      </c>
      <c r="C47" s="132"/>
    </row>
    <row r="48" spans="1:27" x14ac:dyDescent="0.2">
      <c r="B48" s="132" t="s">
        <v>53</v>
      </c>
      <c r="C48" s="132"/>
    </row>
    <row r="49" spans="2:3" x14ac:dyDescent="0.2">
      <c r="B49" s="132" t="s">
        <v>54</v>
      </c>
      <c r="C49" s="132"/>
    </row>
    <row r="50" spans="2:3" x14ac:dyDescent="0.2">
      <c r="B50" s="132" t="s">
        <v>55</v>
      </c>
      <c r="C50" s="132"/>
    </row>
    <row r="51" spans="2:3" x14ac:dyDescent="0.2">
      <c r="B51" s="132" t="s">
        <v>56</v>
      </c>
      <c r="C51" s="132"/>
    </row>
    <row r="52" spans="2:3" x14ac:dyDescent="0.2">
      <c r="B52" s="132" t="s">
        <v>986</v>
      </c>
      <c r="C52" s="132"/>
    </row>
    <row r="53" spans="2:3" x14ac:dyDescent="0.2">
      <c r="B53" s="132" t="s">
        <v>59</v>
      </c>
      <c r="C53" s="132"/>
    </row>
    <row r="54" spans="2:3" x14ac:dyDescent="0.2">
      <c r="B54" s="132"/>
      <c r="C54" s="132"/>
    </row>
    <row r="55" spans="2:3" x14ac:dyDescent="0.2">
      <c r="B55" s="132" t="s">
        <v>63</v>
      </c>
      <c r="C55" s="132"/>
    </row>
    <row r="56" spans="2:3" x14ac:dyDescent="0.2">
      <c r="B56" s="132" t="s">
        <v>34</v>
      </c>
      <c r="C56" s="132"/>
    </row>
    <row r="57" spans="2:3" x14ac:dyDescent="0.2">
      <c r="B57" s="132"/>
      <c r="C57" s="132"/>
    </row>
    <row r="58" spans="2:3" x14ac:dyDescent="0.2">
      <c r="B58" s="132" t="s">
        <v>62</v>
      </c>
      <c r="C58" s="132"/>
    </row>
    <row r="59" spans="2:3" x14ac:dyDescent="0.2">
      <c r="B59" s="132" t="s">
        <v>49</v>
      </c>
      <c r="C59" s="132"/>
    </row>
    <row r="60" spans="2:3" x14ac:dyDescent="0.2">
      <c r="B60" s="131"/>
      <c r="C60" s="131"/>
    </row>
    <row r="61" spans="2:3" x14ac:dyDescent="0.2">
      <c r="B61" s="131" t="s">
        <v>35</v>
      </c>
      <c r="C61" s="131"/>
    </row>
    <row r="62" spans="2:3" x14ac:dyDescent="0.2">
      <c r="B62" s="131" t="s">
        <v>36</v>
      </c>
      <c r="C62" s="131"/>
    </row>
    <row r="63" spans="2:3" x14ac:dyDescent="0.2">
      <c r="B63" s="131" t="s">
        <v>37</v>
      </c>
      <c r="C63" s="131"/>
    </row>
  </sheetData>
  <sortState xmlns:xlrd2="http://schemas.microsoft.com/office/spreadsheetml/2017/richdata2" ref="C5:U28">
    <sortCondition ref="C5:C28"/>
  </sortState>
  <mergeCells count="24">
    <mergeCell ref="P3:S3"/>
    <mergeCell ref="F3:F4"/>
    <mergeCell ref="L3:L4"/>
    <mergeCell ref="M3:M4"/>
    <mergeCell ref="N3:N4"/>
    <mergeCell ref="O3:O4"/>
    <mergeCell ref="H2:H4"/>
    <mergeCell ref="I2:I4"/>
    <mergeCell ref="C2:C4"/>
    <mergeCell ref="A1:U1"/>
    <mergeCell ref="A2:A4"/>
    <mergeCell ref="D2:F2"/>
    <mergeCell ref="G2:G4"/>
    <mergeCell ref="J2:J4"/>
    <mergeCell ref="K2:K4"/>
    <mergeCell ref="L2:M2"/>
    <mergeCell ref="N2:O2"/>
    <mergeCell ref="T3:T4"/>
    <mergeCell ref="U3:U4"/>
    <mergeCell ref="B2:B4"/>
    <mergeCell ref="T2:U2"/>
    <mergeCell ref="D3:D4"/>
    <mergeCell ref="E3:E4"/>
    <mergeCell ref="P2:S2"/>
  </mergeCells>
  <dataValidations count="1">
    <dataValidation type="textLength" operator="lessThanOrEqual" allowBlank="1" showInputMessage="1" showErrorMessage="1" sqref="K28" xr:uid="{15C2F22C-6FE2-6041-ABE7-691F4CE71551}">
      <formula1>250</formula1>
    </dataValidation>
  </dataValidations>
  <pageMargins left="0.7" right="0.7" top="0.78740157499999996" bottom="0.78740157499999996" header="0.3" footer="0.3"/>
  <pageSetup paperSize="9"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7B37900-0C69-ED4D-B76E-E252ACF3CEA2}">
          <x14:formula1>
            <xm:f>'Školská zařízení'!$A:$A</xm:f>
          </x14:formula1>
          <xm:sqref>C5:C22</xm:sqref>
        </x14:dataValidation>
        <x14:dataValidation type="list" allowBlank="1" showInputMessage="1" showErrorMessage="1" xr:uid="{102F6DF3-470D-1749-9315-65F5E8DF90B9}">
          <x14:formula1>
            <xm:f>'Školská zařízení'!$A$3:$A$99</xm:f>
          </x14:formula1>
          <xm:sqref>C23:C24 C26:C33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009AE-0FCB-994D-B785-C88A48F7BF5D}">
  <dimension ref="A1:J104"/>
  <sheetViews>
    <sheetView topLeftCell="A19" zoomScale="150" zoomScaleNormal="150" workbookViewId="0">
      <selection activeCell="B30" sqref="B30"/>
    </sheetView>
  </sheetViews>
  <sheetFormatPr baseColWidth="10" defaultRowHeight="15" x14ac:dyDescent="0.2"/>
  <cols>
    <col min="1" max="1" width="25.83203125" bestFit="1" customWidth="1"/>
    <col min="2" max="2" width="72.33203125" bestFit="1" customWidth="1"/>
    <col min="3" max="3" width="20.5" customWidth="1"/>
    <col min="4" max="4" width="37.1640625" bestFit="1" customWidth="1"/>
    <col min="5" max="5" width="12.1640625" customWidth="1"/>
    <col min="6" max="6" width="10.1640625" style="25" customWidth="1"/>
    <col min="7" max="7" width="14.1640625" customWidth="1"/>
    <col min="10" max="10" width="17.6640625" bestFit="1" customWidth="1"/>
  </cols>
  <sheetData>
    <row r="1" spans="1:10" ht="17" x14ac:dyDescent="0.2">
      <c r="A1" s="29" t="s">
        <v>150</v>
      </c>
      <c r="B1" s="27" t="s">
        <v>12</v>
      </c>
      <c r="C1" s="27" t="s">
        <v>121</v>
      </c>
      <c r="D1" s="27" t="s">
        <v>13</v>
      </c>
      <c r="E1" s="27" t="s">
        <v>14</v>
      </c>
      <c r="F1" s="28" t="s">
        <v>15</v>
      </c>
      <c r="G1" s="27" t="s">
        <v>16</v>
      </c>
      <c r="H1" s="27" t="s">
        <v>243</v>
      </c>
      <c r="I1" s="27" t="s">
        <v>244</v>
      </c>
      <c r="J1" s="27" t="s">
        <v>245</v>
      </c>
    </row>
    <row r="2" spans="1:10" s="87" customFormat="1" ht="17" x14ac:dyDescent="0.2">
      <c r="A2" s="83" t="s">
        <v>772</v>
      </c>
      <c r="B2" s="84" t="s">
        <v>773</v>
      </c>
      <c r="C2" s="8" t="s">
        <v>67</v>
      </c>
      <c r="D2" s="85" t="s">
        <v>773</v>
      </c>
      <c r="E2" s="88" t="s">
        <v>774</v>
      </c>
      <c r="F2" s="86">
        <v>181117711</v>
      </c>
      <c r="G2" s="85">
        <v>691014442</v>
      </c>
      <c r="H2" s="14" t="s">
        <v>246</v>
      </c>
      <c r="I2" s="14" t="s">
        <v>247</v>
      </c>
      <c r="J2" s="85" t="s">
        <v>247</v>
      </c>
    </row>
    <row r="3" spans="1:10" x14ac:dyDescent="0.2">
      <c r="A3" s="14" t="s">
        <v>240</v>
      </c>
      <c r="B3" s="6" t="s">
        <v>775</v>
      </c>
      <c r="C3" s="7" t="s">
        <v>69</v>
      </c>
      <c r="D3" s="8" t="s">
        <v>144</v>
      </c>
      <c r="E3" s="17">
        <v>63822211</v>
      </c>
      <c r="F3" s="21">
        <v>110012739</v>
      </c>
      <c r="G3" s="21">
        <v>600000346</v>
      </c>
      <c r="H3" s="14" t="s">
        <v>246</v>
      </c>
      <c r="I3" s="14" t="s">
        <v>247</v>
      </c>
      <c r="J3" s="14" t="s">
        <v>248</v>
      </c>
    </row>
    <row r="4" spans="1:10" x14ac:dyDescent="0.2">
      <c r="A4" s="14" t="s">
        <v>242</v>
      </c>
      <c r="B4" s="6" t="s">
        <v>775</v>
      </c>
      <c r="C4" s="16" t="s">
        <v>146</v>
      </c>
      <c r="D4" s="8" t="s">
        <v>144</v>
      </c>
      <c r="E4" s="17">
        <v>63822211</v>
      </c>
      <c r="F4" s="24">
        <v>181113759</v>
      </c>
      <c r="G4" s="24">
        <v>600000346</v>
      </c>
      <c r="H4" s="14" t="s">
        <v>246</v>
      </c>
      <c r="I4" s="14" t="s">
        <v>247</v>
      </c>
      <c r="J4" s="14" t="s">
        <v>248</v>
      </c>
    </row>
    <row r="5" spans="1:10" x14ac:dyDescent="0.2">
      <c r="A5" s="14" t="s">
        <v>241</v>
      </c>
      <c r="B5" s="6" t="s">
        <v>775</v>
      </c>
      <c r="C5" s="7" t="s">
        <v>67</v>
      </c>
      <c r="D5" s="8" t="s">
        <v>144</v>
      </c>
      <c r="E5" s="17">
        <v>63822211</v>
      </c>
      <c r="F5" s="21">
        <v>110450591</v>
      </c>
      <c r="G5" s="21">
        <v>600000346</v>
      </c>
      <c r="H5" s="14" t="s">
        <v>246</v>
      </c>
      <c r="I5" s="14" t="s">
        <v>247</v>
      </c>
      <c r="J5" s="14" t="s">
        <v>248</v>
      </c>
    </row>
    <row r="6" spans="1:10" x14ac:dyDescent="0.2">
      <c r="A6" s="14" t="s">
        <v>739</v>
      </c>
      <c r="B6" s="6" t="s">
        <v>770</v>
      </c>
      <c r="C6" s="7" t="s">
        <v>738</v>
      </c>
      <c r="D6" s="8" t="s">
        <v>122</v>
      </c>
      <c r="E6" s="17">
        <v>61664634</v>
      </c>
      <c r="F6" s="21">
        <v>102814490</v>
      </c>
      <c r="G6" s="21">
        <v>600042286</v>
      </c>
      <c r="H6" s="14" t="s">
        <v>246</v>
      </c>
      <c r="I6" s="14" t="s">
        <v>247</v>
      </c>
      <c r="J6" s="14" t="s">
        <v>247</v>
      </c>
    </row>
    <row r="7" spans="1:10" ht="16" x14ac:dyDescent="0.2">
      <c r="A7" s="14" t="s">
        <v>431</v>
      </c>
      <c r="B7" s="81" t="s">
        <v>70</v>
      </c>
      <c r="C7" s="10" t="s">
        <v>69</v>
      </c>
      <c r="D7" s="8" t="s">
        <v>122</v>
      </c>
      <c r="E7" s="17">
        <v>75033003</v>
      </c>
      <c r="F7" s="21">
        <v>107510057</v>
      </c>
      <c r="G7" s="21">
        <v>600041492</v>
      </c>
      <c r="H7" s="14" t="s">
        <v>246</v>
      </c>
      <c r="I7" s="14" t="s">
        <v>247</v>
      </c>
      <c r="J7" s="14" t="s">
        <v>247</v>
      </c>
    </row>
    <row r="8" spans="1:10" ht="16" x14ac:dyDescent="0.2">
      <c r="A8" s="14" t="s">
        <v>159</v>
      </c>
      <c r="B8" s="81" t="s">
        <v>71</v>
      </c>
      <c r="C8" s="10" t="s">
        <v>69</v>
      </c>
      <c r="D8" s="8" t="s">
        <v>122</v>
      </c>
      <c r="E8" s="17">
        <v>75033011</v>
      </c>
      <c r="F8" s="21">
        <v>108002039</v>
      </c>
      <c r="G8" s="21">
        <v>600041832</v>
      </c>
      <c r="H8" s="14" t="s">
        <v>246</v>
      </c>
      <c r="I8" s="14" t="s">
        <v>247</v>
      </c>
      <c r="J8" s="14" t="s">
        <v>247</v>
      </c>
    </row>
    <row r="9" spans="1:10" x14ac:dyDescent="0.2">
      <c r="A9" s="14" t="s">
        <v>169</v>
      </c>
      <c r="B9" s="6" t="s">
        <v>73</v>
      </c>
      <c r="C9" s="7" t="s">
        <v>69</v>
      </c>
      <c r="D9" s="8" t="s">
        <v>122</v>
      </c>
      <c r="E9" s="17">
        <v>75033054</v>
      </c>
      <c r="F9" s="21" t="s">
        <v>74</v>
      </c>
      <c r="G9" s="21">
        <v>650015959</v>
      </c>
      <c r="H9" s="14" t="s">
        <v>246</v>
      </c>
      <c r="I9" s="14" t="s">
        <v>247</v>
      </c>
      <c r="J9" s="14" t="s">
        <v>247</v>
      </c>
    </row>
    <row r="10" spans="1:10" ht="16" x14ac:dyDescent="0.2">
      <c r="A10" s="14" t="s">
        <v>171</v>
      </c>
      <c r="B10" s="81" t="s">
        <v>68</v>
      </c>
      <c r="C10" s="15" t="s">
        <v>69</v>
      </c>
      <c r="D10" s="8" t="s">
        <v>122</v>
      </c>
      <c r="E10" s="17">
        <v>75033038</v>
      </c>
      <c r="F10" s="21">
        <v>107510588</v>
      </c>
      <c r="G10" s="21">
        <v>662000137</v>
      </c>
      <c r="H10" s="14" t="s">
        <v>246</v>
      </c>
      <c r="I10" s="14" t="s">
        <v>247</v>
      </c>
      <c r="J10" s="14" t="s">
        <v>247</v>
      </c>
    </row>
    <row r="11" spans="1:10" ht="16" x14ac:dyDescent="0.2">
      <c r="A11" s="14" t="s">
        <v>170</v>
      </c>
      <c r="B11" s="9" t="s">
        <v>68</v>
      </c>
      <c r="C11" s="16" t="s">
        <v>147</v>
      </c>
      <c r="D11" s="8" t="s">
        <v>122</v>
      </c>
      <c r="E11" s="17">
        <v>75033038</v>
      </c>
      <c r="F11" s="24">
        <v>102674043</v>
      </c>
      <c r="G11" s="24">
        <v>662000137</v>
      </c>
      <c r="H11" s="14" t="s">
        <v>246</v>
      </c>
      <c r="I11" s="14" t="s">
        <v>247</v>
      </c>
      <c r="J11" s="14" t="s">
        <v>247</v>
      </c>
    </row>
    <row r="12" spans="1:10" ht="16" x14ac:dyDescent="0.2">
      <c r="A12" s="14" t="s">
        <v>158</v>
      </c>
      <c r="B12" s="81" t="s">
        <v>72</v>
      </c>
      <c r="C12" s="10" t="s">
        <v>69</v>
      </c>
      <c r="D12" s="8" t="s">
        <v>122</v>
      </c>
      <c r="E12" s="17">
        <v>75033020</v>
      </c>
      <c r="F12" s="21">
        <v>107510596</v>
      </c>
      <c r="G12" s="21">
        <v>600041816</v>
      </c>
      <c r="H12" s="14" t="s">
        <v>246</v>
      </c>
      <c r="I12" s="14" t="s">
        <v>247</v>
      </c>
      <c r="J12" s="14" t="s">
        <v>247</v>
      </c>
    </row>
    <row r="13" spans="1:10" ht="16" x14ac:dyDescent="0.2">
      <c r="A13" s="14" t="s">
        <v>156</v>
      </c>
      <c r="B13" s="9" t="s">
        <v>70</v>
      </c>
      <c r="C13" s="16" t="s">
        <v>147</v>
      </c>
      <c r="D13" s="8" t="s">
        <v>122</v>
      </c>
      <c r="E13" s="17">
        <v>75033003</v>
      </c>
      <c r="F13" s="24">
        <v>102662690</v>
      </c>
      <c r="G13" s="24">
        <v>600041492</v>
      </c>
      <c r="H13" s="14" t="s">
        <v>246</v>
      </c>
      <c r="I13" s="14" t="s">
        <v>247</v>
      </c>
      <c r="J13" s="14" t="s">
        <v>247</v>
      </c>
    </row>
    <row r="14" spans="1:10" ht="16" x14ac:dyDescent="0.2">
      <c r="A14" s="14" t="s">
        <v>160</v>
      </c>
      <c r="B14" s="9" t="s">
        <v>71</v>
      </c>
      <c r="C14" s="16" t="s">
        <v>147</v>
      </c>
      <c r="D14" s="8" t="s">
        <v>122</v>
      </c>
      <c r="E14" s="17">
        <v>75033011</v>
      </c>
      <c r="F14" s="24">
        <v>108002047</v>
      </c>
      <c r="G14" s="24">
        <v>600041832</v>
      </c>
      <c r="H14" s="14" t="s">
        <v>246</v>
      </c>
      <c r="I14" s="14" t="s">
        <v>247</v>
      </c>
      <c r="J14" s="14" t="s">
        <v>247</v>
      </c>
    </row>
    <row r="15" spans="1:10" ht="16" x14ac:dyDescent="0.2">
      <c r="A15" s="14" t="s">
        <v>767</v>
      </c>
      <c r="B15" s="9" t="s">
        <v>768</v>
      </c>
      <c r="C15" s="16" t="s">
        <v>147</v>
      </c>
      <c r="D15" s="8" t="s">
        <v>122</v>
      </c>
      <c r="E15" s="17">
        <v>49828851</v>
      </c>
      <c r="F15" s="24">
        <v>102662380</v>
      </c>
      <c r="G15" s="24">
        <v>600042308</v>
      </c>
      <c r="H15" s="14" t="s">
        <v>246</v>
      </c>
      <c r="I15" s="14" t="s">
        <v>247</v>
      </c>
      <c r="J15" s="14" t="s">
        <v>247</v>
      </c>
    </row>
    <row r="16" spans="1:10" ht="16" x14ac:dyDescent="0.2">
      <c r="A16" s="14" t="s">
        <v>731</v>
      </c>
      <c r="B16" s="9" t="s">
        <v>732</v>
      </c>
      <c r="C16" s="16" t="s">
        <v>147</v>
      </c>
      <c r="D16" s="8" t="s">
        <v>122</v>
      </c>
      <c r="E16" s="17">
        <v>49828894</v>
      </c>
      <c r="F16" s="24">
        <v>102662398</v>
      </c>
      <c r="G16" s="24">
        <v>600042316</v>
      </c>
      <c r="H16" s="14" t="s">
        <v>246</v>
      </c>
      <c r="I16" s="14" t="s">
        <v>247</v>
      </c>
      <c r="J16" s="14" t="s">
        <v>247</v>
      </c>
    </row>
    <row r="17" spans="1:10" x14ac:dyDescent="0.2">
      <c r="A17" s="14" t="s">
        <v>165</v>
      </c>
      <c r="B17" s="11" t="s">
        <v>148</v>
      </c>
      <c r="C17" s="16" t="s">
        <v>147</v>
      </c>
      <c r="D17" s="8" t="s">
        <v>122</v>
      </c>
      <c r="E17" s="14">
        <v>61660094</v>
      </c>
      <c r="F17" s="24">
        <v>108002021</v>
      </c>
      <c r="G17" s="24">
        <v>600042359</v>
      </c>
      <c r="H17" s="14" t="s">
        <v>246</v>
      </c>
      <c r="I17" s="14" t="s">
        <v>247</v>
      </c>
      <c r="J17" s="14" t="s">
        <v>247</v>
      </c>
    </row>
    <row r="18" spans="1:10" x14ac:dyDescent="0.2">
      <c r="A18" s="14" t="s">
        <v>164</v>
      </c>
      <c r="B18" s="6" t="s">
        <v>76</v>
      </c>
      <c r="C18" s="16" t="s">
        <v>146</v>
      </c>
      <c r="D18" s="8" t="s">
        <v>122</v>
      </c>
      <c r="E18" s="17">
        <v>75033046</v>
      </c>
      <c r="F18" s="24">
        <v>181105063</v>
      </c>
      <c r="G18" s="24">
        <v>600042260</v>
      </c>
      <c r="H18" s="14" t="s">
        <v>246</v>
      </c>
      <c r="I18" s="14" t="s">
        <v>247</v>
      </c>
      <c r="J18" s="14" t="s">
        <v>247</v>
      </c>
    </row>
    <row r="19" spans="1:10" ht="16" x14ac:dyDescent="0.2">
      <c r="A19" s="14" t="s">
        <v>157</v>
      </c>
      <c r="B19" s="9" t="s">
        <v>72</v>
      </c>
      <c r="C19" s="16" t="s">
        <v>147</v>
      </c>
      <c r="D19" s="8" t="s">
        <v>122</v>
      </c>
      <c r="E19" s="17">
        <v>75033020</v>
      </c>
      <c r="F19" s="24">
        <v>102674051</v>
      </c>
      <c r="G19" s="24">
        <v>600041816</v>
      </c>
      <c r="H19" s="14" t="s">
        <v>246</v>
      </c>
      <c r="I19" s="14" t="s">
        <v>247</v>
      </c>
      <c r="J19" s="14" t="s">
        <v>247</v>
      </c>
    </row>
    <row r="20" spans="1:10" x14ac:dyDescent="0.2">
      <c r="A20" s="14" t="s">
        <v>168</v>
      </c>
      <c r="B20" s="6" t="s">
        <v>73</v>
      </c>
      <c r="C20" s="16" t="s">
        <v>146</v>
      </c>
      <c r="D20" s="8" t="s">
        <v>122</v>
      </c>
      <c r="E20" s="17">
        <v>75033054</v>
      </c>
      <c r="F20" s="24">
        <v>181038200</v>
      </c>
      <c r="G20" s="24">
        <v>650015959</v>
      </c>
      <c r="H20" s="14" t="s">
        <v>246</v>
      </c>
      <c r="I20" s="14" t="s">
        <v>247</v>
      </c>
      <c r="J20" s="14" t="s">
        <v>247</v>
      </c>
    </row>
    <row r="21" spans="1:10" x14ac:dyDescent="0.2">
      <c r="A21" s="14" t="s">
        <v>161</v>
      </c>
      <c r="B21" s="6" t="s">
        <v>66</v>
      </c>
      <c r="C21" s="7" t="s">
        <v>67</v>
      </c>
      <c r="D21" s="8" t="s">
        <v>122</v>
      </c>
      <c r="E21" s="17">
        <v>75033071</v>
      </c>
      <c r="F21" s="21">
        <v>102002185</v>
      </c>
      <c r="G21" s="21">
        <v>600041956</v>
      </c>
      <c r="H21" s="14" t="s">
        <v>246</v>
      </c>
      <c r="I21" s="14" t="s">
        <v>247</v>
      </c>
      <c r="J21" s="14" t="s">
        <v>247</v>
      </c>
    </row>
    <row r="22" spans="1:10" x14ac:dyDescent="0.2">
      <c r="A22" s="14" t="s">
        <v>162</v>
      </c>
      <c r="B22" s="6" t="s">
        <v>75</v>
      </c>
      <c r="C22" s="7" t="s">
        <v>67</v>
      </c>
      <c r="D22" s="8" t="s">
        <v>122</v>
      </c>
      <c r="E22" s="17">
        <v>75033062</v>
      </c>
      <c r="F22" s="21">
        <v>102002207</v>
      </c>
      <c r="G22" s="21">
        <v>600041972</v>
      </c>
      <c r="H22" s="14" t="s">
        <v>246</v>
      </c>
      <c r="I22" s="14" t="s">
        <v>247</v>
      </c>
      <c r="J22" s="14" t="s">
        <v>247</v>
      </c>
    </row>
    <row r="23" spans="1:10" x14ac:dyDescent="0.2">
      <c r="A23" s="14" t="s">
        <v>167</v>
      </c>
      <c r="B23" s="6" t="s">
        <v>73</v>
      </c>
      <c r="C23" s="7" t="s">
        <v>67</v>
      </c>
      <c r="D23" s="8" t="s">
        <v>122</v>
      </c>
      <c r="E23" s="17">
        <v>75033054</v>
      </c>
      <c r="F23" s="21">
        <v>150015968</v>
      </c>
      <c r="G23" s="21">
        <v>650015959</v>
      </c>
      <c r="H23" s="14" t="s">
        <v>246</v>
      </c>
      <c r="I23" s="14" t="s">
        <v>247</v>
      </c>
      <c r="J23" s="14" t="s">
        <v>247</v>
      </c>
    </row>
    <row r="24" spans="1:10" x14ac:dyDescent="0.2">
      <c r="A24" s="14" t="s">
        <v>163</v>
      </c>
      <c r="B24" s="6" t="s">
        <v>76</v>
      </c>
      <c r="C24" s="7" t="s">
        <v>67</v>
      </c>
      <c r="D24" s="8" t="s">
        <v>122</v>
      </c>
      <c r="E24" s="17">
        <v>75033046</v>
      </c>
      <c r="F24" s="21">
        <v>102002771</v>
      </c>
      <c r="G24" s="21">
        <v>600042260</v>
      </c>
      <c r="H24" s="14" t="s">
        <v>246</v>
      </c>
      <c r="I24" s="14" t="s">
        <v>247</v>
      </c>
      <c r="J24" s="14" t="s">
        <v>247</v>
      </c>
    </row>
    <row r="25" spans="1:10" x14ac:dyDescent="0.2">
      <c r="A25" s="14" t="s">
        <v>166</v>
      </c>
      <c r="B25" s="6" t="s">
        <v>77</v>
      </c>
      <c r="C25" s="7" t="s">
        <v>78</v>
      </c>
      <c r="D25" s="8" t="s">
        <v>122</v>
      </c>
      <c r="E25" s="17">
        <v>69764051</v>
      </c>
      <c r="F25" s="21">
        <v>113000499</v>
      </c>
      <c r="G25" s="21">
        <v>613000480</v>
      </c>
      <c r="H25" s="14" t="s">
        <v>246</v>
      </c>
      <c r="I25" s="14" t="s">
        <v>247</v>
      </c>
      <c r="J25" s="14" t="s">
        <v>247</v>
      </c>
    </row>
    <row r="26" spans="1:10" x14ac:dyDescent="0.2">
      <c r="A26" s="14" t="s">
        <v>173</v>
      </c>
      <c r="B26" s="6" t="s">
        <v>81</v>
      </c>
      <c r="C26" s="7" t="s">
        <v>69</v>
      </c>
      <c r="D26" s="8" t="s">
        <v>123</v>
      </c>
      <c r="E26" s="17">
        <v>75034492</v>
      </c>
      <c r="F26" s="21">
        <v>107510481</v>
      </c>
      <c r="G26" s="21">
        <v>600041875</v>
      </c>
      <c r="H26" s="14" t="s">
        <v>246</v>
      </c>
      <c r="I26" s="14" t="s">
        <v>247</v>
      </c>
      <c r="J26" s="14" t="s">
        <v>249</v>
      </c>
    </row>
    <row r="27" spans="1:10" x14ac:dyDescent="0.2">
      <c r="A27" s="14" t="s">
        <v>172</v>
      </c>
      <c r="B27" s="6" t="s">
        <v>81</v>
      </c>
      <c r="C27" s="16" t="s">
        <v>147</v>
      </c>
      <c r="D27" s="8" t="s">
        <v>123</v>
      </c>
      <c r="E27" s="17">
        <v>75034492</v>
      </c>
      <c r="F27" s="24">
        <v>102662941</v>
      </c>
      <c r="G27" s="24">
        <v>600041875</v>
      </c>
      <c r="H27" s="14" t="s">
        <v>246</v>
      </c>
      <c r="I27" s="14" t="s">
        <v>247</v>
      </c>
      <c r="J27" s="14" t="s">
        <v>249</v>
      </c>
    </row>
    <row r="28" spans="1:10" x14ac:dyDescent="0.2">
      <c r="A28" s="14" t="s">
        <v>174</v>
      </c>
      <c r="B28" s="6" t="s">
        <v>79</v>
      </c>
      <c r="C28" s="16" t="s">
        <v>147</v>
      </c>
      <c r="D28" s="8" t="s">
        <v>123</v>
      </c>
      <c r="E28" s="17">
        <v>49528351</v>
      </c>
      <c r="F28" s="24">
        <v>102662401</v>
      </c>
      <c r="G28" s="24">
        <v>600042243</v>
      </c>
      <c r="H28" s="14" t="s">
        <v>246</v>
      </c>
      <c r="I28" s="14" t="s">
        <v>247</v>
      </c>
      <c r="J28" s="14" t="s">
        <v>249</v>
      </c>
    </row>
    <row r="29" spans="1:10" x14ac:dyDescent="0.2">
      <c r="A29" s="14" t="s">
        <v>175</v>
      </c>
      <c r="B29" s="6" t="s">
        <v>79</v>
      </c>
      <c r="C29" s="7" t="s">
        <v>67</v>
      </c>
      <c r="D29" s="8" t="s">
        <v>123</v>
      </c>
      <c r="E29" s="17">
        <v>49528351</v>
      </c>
      <c r="F29" s="21" t="s">
        <v>80</v>
      </c>
      <c r="G29" s="21">
        <v>600042243</v>
      </c>
      <c r="H29" s="14" t="s">
        <v>246</v>
      </c>
      <c r="I29" s="14" t="s">
        <v>247</v>
      </c>
      <c r="J29" s="14" t="s">
        <v>249</v>
      </c>
    </row>
    <row r="30" spans="1:10" x14ac:dyDescent="0.2">
      <c r="A30" s="14" t="s">
        <v>202</v>
      </c>
      <c r="B30" s="6" t="s">
        <v>83</v>
      </c>
      <c r="C30" s="7" t="s">
        <v>69</v>
      </c>
      <c r="D30" s="8" t="s">
        <v>124</v>
      </c>
      <c r="E30" s="17">
        <v>71001085</v>
      </c>
      <c r="F30" s="21" t="s">
        <v>84</v>
      </c>
      <c r="G30" s="21">
        <v>600041506</v>
      </c>
      <c r="H30" s="14" t="s">
        <v>246</v>
      </c>
      <c r="I30" s="14" t="s">
        <v>247</v>
      </c>
      <c r="J30" s="14" t="s">
        <v>250</v>
      </c>
    </row>
    <row r="31" spans="1:10" x14ac:dyDescent="0.2">
      <c r="A31" s="14" t="s">
        <v>201</v>
      </c>
      <c r="B31" s="6" t="s">
        <v>83</v>
      </c>
      <c r="C31" s="16" t="s">
        <v>147</v>
      </c>
      <c r="D31" s="8" t="s">
        <v>124</v>
      </c>
      <c r="E31" s="17">
        <v>71001085</v>
      </c>
      <c r="F31" s="24">
        <v>102662711</v>
      </c>
      <c r="G31" s="24">
        <v>600041506</v>
      </c>
      <c r="H31" s="14" t="s">
        <v>246</v>
      </c>
      <c r="I31" s="14" t="s">
        <v>247</v>
      </c>
      <c r="J31" s="14" t="s">
        <v>250</v>
      </c>
    </row>
    <row r="32" spans="1:10" x14ac:dyDescent="0.2">
      <c r="A32" s="14" t="s">
        <v>204</v>
      </c>
      <c r="B32" s="6" t="s">
        <v>82</v>
      </c>
      <c r="C32" s="16" t="s">
        <v>147</v>
      </c>
      <c r="D32" s="8" t="s">
        <v>124</v>
      </c>
      <c r="E32" s="17">
        <v>70879176</v>
      </c>
      <c r="F32" s="24">
        <v>102662428</v>
      </c>
      <c r="G32" s="24">
        <v>600041999</v>
      </c>
      <c r="H32" s="14" t="s">
        <v>246</v>
      </c>
      <c r="I32" s="14" t="s">
        <v>247</v>
      </c>
      <c r="J32" s="14" t="s">
        <v>250</v>
      </c>
    </row>
    <row r="33" spans="1:10" ht="15" customHeight="1" x14ac:dyDescent="0.2">
      <c r="A33" s="14" t="s">
        <v>203</v>
      </c>
      <c r="B33" s="6" t="s">
        <v>82</v>
      </c>
      <c r="C33" s="7" t="s">
        <v>67</v>
      </c>
      <c r="D33" s="8" t="s">
        <v>124</v>
      </c>
      <c r="E33" s="17">
        <v>70879176</v>
      </c>
      <c r="F33" s="21">
        <v>102002274</v>
      </c>
      <c r="G33" s="21">
        <v>600041999</v>
      </c>
      <c r="H33" s="14" t="s">
        <v>246</v>
      </c>
      <c r="I33" s="14" t="s">
        <v>247</v>
      </c>
      <c r="J33" s="14" t="s">
        <v>250</v>
      </c>
    </row>
    <row r="34" spans="1:10" x14ac:dyDescent="0.2">
      <c r="A34" s="14" t="s">
        <v>205</v>
      </c>
      <c r="B34" s="6" t="s">
        <v>85</v>
      </c>
      <c r="C34" s="7" t="s">
        <v>78</v>
      </c>
      <c r="D34" s="8" t="s">
        <v>124</v>
      </c>
      <c r="E34" s="17">
        <v>71225528</v>
      </c>
      <c r="F34" s="21">
        <v>110450370</v>
      </c>
      <c r="G34" s="21">
        <v>650072812</v>
      </c>
      <c r="H34" s="14" t="s">
        <v>246</v>
      </c>
      <c r="I34" s="14" t="s">
        <v>247</v>
      </c>
      <c r="J34" s="14" t="s">
        <v>250</v>
      </c>
    </row>
    <row r="35" spans="1:10" x14ac:dyDescent="0.2">
      <c r="A35" s="14" t="s">
        <v>192</v>
      </c>
      <c r="B35" s="6" t="s">
        <v>87</v>
      </c>
      <c r="C35" s="7" t="s">
        <v>69</v>
      </c>
      <c r="D35" s="8" t="s">
        <v>125</v>
      </c>
      <c r="E35" s="17">
        <v>70998523</v>
      </c>
      <c r="F35" s="21">
        <v>107510120</v>
      </c>
      <c r="G35" s="21">
        <v>600041522</v>
      </c>
      <c r="H35" s="14" t="s">
        <v>246</v>
      </c>
      <c r="I35" s="14" t="s">
        <v>247</v>
      </c>
      <c r="J35" s="14" t="s">
        <v>251</v>
      </c>
    </row>
    <row r="36" spans="1:10" x14ac:dyDescent="0.2">
      <c r="A36" s="14" t="s">
        <v>191</v>
      </c>
      <c r="B36" s="6" t="s">
        <v>87</v>
      </c>
      <c r="C36" s="16" t="s">
        <v>147</v>
      </c>
      <c r="D36" s="8" t="s">
        <v>125</v>
      </c>
      <c r="E36" s="17">
        <v>70998523</v>
      </c>
      <c r="F36" s="24">
        <v>102662738</v>
      </c>
      <c r="G36" s="24">
        <v>600041522</v>
      </c>
      <c r="H36" s="14" t="s">
        <v>246</v>
      </c>
      <c r="I36" s="14" t="s">
        <v>247</v>
      </c>
      <c r="J36" s="14" t="s">
        <v>251</v>
      </c>
    </row>
    <row r="37" spans="1:10" x14ac:dyDescent="0.2">
      <c r="A37" s="14" t="s">
        <v>194</v>
      </c>
      <c r="B37" s="6" t="s">
        <v>86</v>
      </c>
      <c r="C37" s="16" t="s">
        <v>147</v>
      </c>
      <c r="D37" s="8" t="s">
        <v>125</v>
      </c>
      <c r="E37" s="17">
        <v>70998515</v>
      </c>
      <c r="F37" s="24">
        <v>102662436</v>
      </c>
      <c r="G37" s="24">
        <v>600042006</v>
      </c>
      <c r="H37" s="14" t="s">
        <v>246</v>
      </c>
      <c r="I37" s="14" t="s">
        <v>247</v>
      </c>
      <c r="J37" s="14" t="s">
        <v>251</v>
      </c>
    </row>
    <row r="38" spans="1:10" x14ac:dyDescent="0.2">
      <c r="A38" s="14" t="s">
        <v>193</v>
      </c>
      <c r="B38" s="6" t="s">
        <v>86</v>
      </c>
      <c r="C38" s="7" t="s">
        <v>67</v>
      </c>
      <c r="D38" s="8" t="s">
        <v>125</v>
      </c>
      <c r="E38" s="17">
        <v>70998515</v>
      </c>
      <c r="F38" s="21">
        <v>102002291</v>
      </c>
      <c r="G38" s="21">
        <v>600042006</v>
      </c>
      <c r="H38" s="14" t="s">
        <v>246</v>
      </c>
      <c r="I38" s="14" t="s">
        <v>247</v>
      </c>
      <c r="J38" s="14" t="s">
        <v>251</v>
      </c>
    </row>
    <row r="39" spans="1:10" x14ac:dyDescent="0.2">
      <c r="A39" s="14" t="s">
        <v>151</v>
      </c>
      <c r="B39" s="6" t="s">
        <v>118</v>
      </c>
      <c r="C39" s="7" t="s">
        <v>69</v>
      </c>
      <c r="D39" s="8" t="s">
        <v>145</v>
      </c>
      <c r="E39" s="18" t="s">
        <v>117</v>
      </c>
      <c r="F39" s="26">
        <v>181048922</v>
      </c>
      <c r="G39" s="26">
        <v>691005567</v>
      </c>
      <c r="H39" s="14" t="s">
        <v>246</v>
      </c>
      <c r="I39" s="14" t="s">
        <v>247</v>
      </c>
      <c r="J39" s="14" t="s">
        <v>252</v>
      </c>
    </row>
    <row r="40" spans="1:10" x14ac:dyDescent="0.2">
      <c r="A40" s="14" t="s">
        <v>152</v>
      </c>
      <c r="B40" s="6" t="s">
        <v>118</v>
      </c>
      <c r="C40" s="16" t="s">
        <v>146</v>
      </c>
      <c r="D40" s="8" t="s">
        <v>145</v>
      </c>
      <c r="E40" s="18" t="s">
        <v>117</v>
      </c>
      <c r="F40" s="24">
        <v>181048931</v>
      </c>
      <c r="G40" s="24">
        <v>691005567</v>
      </c>
      <c r="H40" s="14" t="s">
        <v>246</v>
      </c>
      <c r="I40" s="14" t="s">
        <v>247</v>
      </c>
      <c r="J40" s="14" t="s">
        <v>252</v>
      </c>
    </row>
    <row r="41" spans="1:10" x14ac:dyDescent="0.2">
      <c r="A41" s="14" t="s">
        <v>153</v>
      </c>
      <c r="B41" s="6" t="s">
        <v>118</v>
      </c>
      <c r="C41" s="7" t="s">
        <v>67</v>
      </c>
      <c r="D41" s="8" t="s">
        <v>145</v>
      </c>
      <c r="E41" s="18" t="s">
        <v>117</v>
      </c>
      <c r="F41" s="26">
        <v>181076560</v>
      </c>
      <c r="G41" s="24">
        <v>691005567</v>
      </c>
      <c r="H41" s="14" t="s">
        <v>246</v>
      </c>
      <c r="I41" s="14" t="s">
        <v>247</v>
      </c>
      <c r="J41" s="14" t="s">
        <v>252</v>
      </c>
    </row>
    <row r="42" spans="1:10" x14ac:dyDescent="0.2">
      <c r="A42" s="14" t="s">
        <v>726</v>
      </c>
      <c r="B42" s="6" t="s">
        <v>771</v>
      </c>
      <c r="C42" s="7" t="s">
        <v>737</v>
      </c>
      <c r="D42" s="8" t="s">
        <v>727</v>
      </c>
      <c r="E42" s="17">
        <v>61664707</v>
      </c>
      <c r="F42" s="51" t="s">
        <v>728</v>
      </c>
      <c r="G42" s="21">
        <v>600006671</v>
      </c>
      <c r="H42" s="14" t="s">
        <v>246</v>
      </c>
      <c r="I42" s="14" t="s">
        <v>247</v>
      </c>
      <c r="J42" s="14" t="s">
        <v>247</v>
      </c>
    </row>
    <row r="43" spans="1:10" x14ac:dyDescent="0.2">
      <c r="A43" s="14" t="s">
        <v>207</v>
      </c>
      <c r="B43" s="6" t="s">
        <v>88</v>
      </c>
      <c r="C43" s="7" t="s">
        <v>69</v>
      </c>
      <c r="D43" s="8" t="s">
        <v>126</v>
      </c>
      <c r="E43" s="17">
        <v>75002922</v>
      </c>
      <c r="F43" s="21">
        <v>107510090</v>
      </c>
      <c r="G43" s="21">
        <v>600042022</v>
      </c>
      <c r="H43" s="14" t="s">
        <v>246</v>
      </c>
      <c r="I43" s="14" t="s">
        <v>247</v>
      </c>
      <c r="J43" s="14" t="s">
        <v>253</v>
      </c>
    </row>
    <row r="44" spans="1:10" x14ac:dyDescent="0.2">
      <c r="A44" s="14" t="s">
        <v>206</v>
      </c>
      <c r="B44" s="6" t="s">
        <v>88</v>
      </c>
      <c r="C44" s="16" t="s">
        <v>147</v>
      </c>
      <c r="D44" s="8" t="s">
        <v>126</v>
      </c>
      <c r="E44" s="17">
        <v>75002922</v>
      </c>
      <c r="F44" s="24">
        <v>102662452</v>
      </c>
      <c r="G44" s="24">
        <v>600042022</v>
      </c>
      <c r="H44" s="14" t="s">
        <v>246</v>
      </c>
      <c r="I44" s="14" t="s">
        <v>247</v>
      </c>
      <c r="J44" s="14" t="s">
        <v>253</v>
      </c>
    </row>
    <row r="45" spans="1:10" x14ac:dyDescent="0.2">
      <c r="A45" s="14" t="s">
        <v>208</v>
      </c>
      <c r="B45" s="6" t="s">
        <v>88</v>
      </c>
      <c r="C45" s="7" t="s">
        <v>67</v>
      </c>
      <c r="D45" s="8" t="s">
        <v>126</v>
      </c>
      <c r="E45" s="17">
        <v>75002922</v>
      </c>
      <c r="F45" s="21" t="s">
        <v>89</v>
      </c>
      <c r="G45" s="21">
        <v>600042022</v>
      </c>
      <c r="H45" s="14" t="s">
        <v>246</v>
      </c>
      <c r="I45" s="14" t="s">
        <v>247</v>
      </c>
      <c r="J45" s="14" t="s">
        <v>253</v>
      </c>
    </row>
    <row r="46" spans="1:10" x14ac:dyDescent="0.2">
      <c r="A46" s="14" t="s">
        <v>211</v>
      </c>
      <c r="B46" s="6" t="s">
        <v>90</v>
      </c>
      <c r="C46" s="7" t="s">
        <v>69</v>
      </c>
      <c r="D46" s="8" t="s">
        <v>127</v>
      </c>
      <c r="E46" s="17">
        <v>71006559</v>
      </c>
      <c r="F46" s="21">
        <v>107510111</v>
      </c>
      <c r="G46" s="21">
        <v>600042235</v>
      </c>
      <c r="H46" s="14" t="s">
        <v>246</v>
      </c>
      <c r="I46" s="14" t="s">
        <v>247</v>
      </c>
      <c r="J46" s="14" t="s">
        <v>254</v>
      </c>
    </row>
    <row r="47" spans="1:10" x14ac:dyDescent="0.2">
      <c r="A47" s="14" t="s">
        <v>210</v>
      </c>
      <c r="B47" s="6" t="s">
        <v>90</v>
      </c>
      <c r="C47" s="16" t="s">
        <v>147</v>
      </c>
      <c r="D47" s="8" t="s">
        <v>127</v>
      </c>
      <c r="E47" s="17">
        <v>71006559</v>
      </c>
      <c r="F47" s="24">
        <v>102662321</v>
      </c>
      <c r="G47" s="24">
        <v>600042235</v>
      </c>
      <c r="H47" s="14" t="s">
        <v>246</v>
      </c>
      <c r="I47" s="14" t="s">
        <v>247</v>
      </c>
      <c r="J47" s="14" t="s">
        <v>254</v>
      </c>
    </row>
    <row r="48" spans="1:10" x14ac:dyDescent="0.2">
      <c r="A48" s="14" t="s">
        <v>212</v>
      </c>
      <c r="B48" s="6" t="s">
        <v>90</v>
      </c>
      <c r="C48" s="16" t="s">
        <v>146</v>
      </c>
      <c r="D48" s="8" t="s">
        <v>127</v>
      </c>
      <c r="E48" s="17">
        <v>71006559</v>
      </c>
      <c r="F48" s="24">
        <v>181091291</v>
      </c>
      <c r="G48" s="24">
        <v>600042235</v>
      </c>
      <c r="H48" s="14" t="s">
        <v>246</v>
      </c>
      <c r="I48" s="14" t="s">
        <v>247</v>
      </c>
      <c r="J48" s="14" t="s">
        <v>254</v>
      </c>
    </row>
    <row r="49" spans="1:10" x14ac:dyDescent="0.2">
      <c r="A49" s="14" t="s">
        <v>209</v>
      </c>
      <c r="B49" s="6" t="s">
        <v>90</v>
      </c>
      <c r="C49" s="7" t="s">
        <v>67</v>
      </c>
      <c r="D49" s="8" t="s">
        <v>127</v>
      </c>
      <c r="E49" s="17">
        <v>71006559</v>
      </c>
      <c r="F49" s="21">
        <v>102002037</v>
      </c>
      <c r="G49" s="21">
        <v>600042235</v>
      </c>
      <c r="H49" s="14" t="s">
        <v>246</v>
      </c>
      <c r="I49" s="14" t="s">
        <v>247</v>
      </c>
      <c r="J49" s="14" t="s">
        <v>254</v>
      </c>
    </row>
    <row r="50" spans="1:10" x14ac:dyDescent="0.2">
      <c r="A50" s="14" t="s">
        <v>213</v>
      </c>
      <c r="B50" s="6" t="s">
        <v>93</v>
      </c>
      <c r="C50" s="7" t="s">
        <v>69</v>
      </c>
      <c r="D50" s="8" t="s">
        <v>128</v>
      </c>
      <c r="E50" s="17">
        <v>75033445</v>
      </c>
      <c r="F50" s="21">
        <v>107510197</v>
      </c>
      <c r="G50" s="21">
        <v>600041573</v>
      </c>
      <c r="H50" s="14" t="s">
        <v>246</v>
      </c>
      <c r="I50" s="14" t="s">
        <v>247</v>
      </c>
      <c r="J50" s="14" t="s">
        <v>255</v>
      </c>
    </row>
    <row r="51" spans="1:10" x14ac:dyDescent="0.2">
      <c r="A51" s="14" t="s">
        <v>214</v>
      </c>
      <c r="B51" s="6" t="s">
        <v>93</v>
      </c>
      <c r="C51" s="16" t="s">
        <v>146</v>
      </c>
      <c r="D51" s="8" t="s">
        <v>128</v>
      </c>
      <c r="E51" s="17">
        <v>75033445</v>
      </c>
      <c r="F51" s="24">
        <v>162000596</v>
      </c>
      <c r="G51" s="24">
        <v>600041573</v>
      </c>
      <c r="H51" s="14" t="s">
        <v>246</v>
      </c>
      <c r="I51" s="14" t="s">
        <v>247</v>
      </c>
      <c r="J51" s="14" t="s">
        <v>255</v>
      </c>
    </row>
    <row r="52" spans="1:10" x14ac:dyDescent="0.2">
      <c r="A52" s="14" t="s">
        <v>215</v>
      </c>
      <c r="B52" s="6" t="s">
        <v>91</v>
      </c>
      <c r="C52" s="16" t="s">
        <v>147</v>
      </c>
      <c r="D52" s="8" t="s">
        <v>128</v>
      </c>
      <c r="E52" s="17">
        <v>75033453</v>
      </c>
      <c r="F52" s="24">
        <v>162104421</v>
      </c>
      <c r="G52" s="24">
        <v>600042049</v>
      </c>
      <c r="H52" s="14" t="s">
        <v>246</v>
      </c>
      <c r="I52" s="14" t="s">
        <v>247</v>
      </c>
      <c r="J52" s="14" t="s">
        <v>255</v>
      </c>
    </row>
    <row r="53" spans="1:10" x14ac:dyDescent="0.2">
      <c r="A53" s="14" t="s">
        <v>216</v>
      </c>
      <c r="B53" s="6" t="s">
        <v>91</v>
      </c>
      <c r="C53" s="7" t="s">
        <v>67</v>
      </c>
      <c r="D53" s="8" t="s">
        <v>128</v>
      </c>
      <c r="E53" s="17">
        <v>75033453</v>
      </c>
      <c r="F53" s="21" t="s">
        <v>92</v>
      </c>
      <c r="G53" s="21">
        <v>600042049</v>
      </c>
      <c r="H53" s="14" t="s">
        <v>246</v>
      </c>
      <c r="I53" s="14" t="s">
        <v>247</v>
      </c>
      <c r="J53" s="14" t="s">
        <v>255</v>
      </c>
    </row>
    <row r="54" spans="1:10" x14ac:dyDescent="0.2">
      <c r="A54" s="14" t="s">
        <v>219</v>
      </c>
      <c r="B54" s="6" t="s">
        <v>94</v>
      </c>
      <c r="C54" s="7" t="s">
        <v>69</v>
      </c>
      <c r="D54" s="8" t="s">
        <v>129</v>
      </c>
      <c r="E54" s="17">
        <v>75034794</v>
      </c>
      <c r="F54" s="21" t="s">
        <v>95</v>
      </c>
      <c r="G54" s="21">
        <v>600041891</v>
      </c>
      <c r="H54" s="14" t="s">
        <v>246</v>
      </c>
      <c r="I54" s="14" t="s">
        <v>247</v>
      </c>
      <c r="J54" s="14" t="s">
        <v>256</v>
      </c>
    </row>
    <row r="55" spans="1:10" x14ac:dyDescent="0.2">
      <c r="A55" s="14" t="s">
        <v>217</v>
      </c>
      <c r="B55" s="6" t="s">
        <v>94</v>
      </c>
      <c r="C55" s="16" t="s">
        <v>147</v>
      </c>
      <c r="D55" s="8" t="s">
        <v>129</v>
      </c>
      <c r="E55" s="17">
        <v>75034794</v>
      </c>
      <c r="F55" s="24">
        <v>102662339</v>
      </c>
      <c r="G55" s="24">
        <v>600041891</v>
      </c>
      <c r="H55" s="14" t="s">
        <v>246</v>
      </c>
      <c r="I55" s="14" t="s">
        <v>247</v>
      </c>
      <c r="J55" s="14" t="s">
        <v>256</v>
      </c>
    </row>
    <row r="56" spans="1:10" x14ac:dyDescent="0.2">
      <c r="A56" s="14" t="s">
        <v>218</v>
      </c>
      <c r="B56" s="6" t="s">
        <v>94</v>
      </c>
      <c r="C56" s="7" t="s">
        <v>67</v>
      </c>
      <c r="D56" s="8" t="s">
        <v>129</v>
      </c>
      <c r="E56" s="17">
        <v>75034794</v>
      </c>
      <c r="F56" s="21" t="s">
        <v>96</v>
      </c>
      <c r="G56" s="21">
        <v>600041891</v>
      </c>
      <c r="H56" s="14" t="s">
        <v>246</v>
      </c>
      <c r="I56" s="14" t="s">
        <v>247</v>
      </c>
      <c r="J56" s="14" t="s">
        <v>256</v>
      </c>
    </row>
    <row r="57" spans="1:10" x14ac:dyDescent="0.2">
      <c r="A57" s="14" t="s">
        <v>222</v>
      </c>
      <c r="B57" s="6" t="s">
        <v>97</v>
      </c>
      <c r="C57" s="7" t="s">
        <v>69</v>
      </c>
      <c r="D57" s="8" t="s">
        <v>130</v>
      </c>
      <c r="E57" s="17">
        <v>70990751</v>
      </c>
      <c r="F57" s="21">
        <v>107516802</v>
      </c>
      <c r="G57" s="21">
        <v>600041883</v>
      </c>
      <c r="H57" s="14" t="s">
        <v>246</v>
      </c>
      <c r="I57" s="14" t="s">
        <v>247</v>
      </c>
      <c r="J57" s="14" t="s">
        <v>257</v>
      </c>
    </row>
    <row r="58" spans="1:10" x14ac:dyDescent="0.2">
      <c r="A58" s="14" t="s">
        <v>221</v>
      </c>
      <c r="B58" s="6" t="s">
        <v>97</v>
      </c>
      <c r="C58" s="16" t="s">
        <v>147</v>
      </c>
      <c r="D58" s="8" t="s">
        <v>130</v>
      </c>
      <c r="E58" s="17">
        <v>70990751</v>
      </c>
      <c r="F58" s="24">
        <v>102738726</v>
      </c>
      <c r="G58" s="24">
        <v>600041883</v>
      </c>
      <c r="H58" s="14" t="s">
        <v>246</v>
      </c>
      <c r="I58" s="14" t="s">
        <v>247</v>
      </c>
      <c r="J58" s="14" t="s">
        <v>257</v>
      </c>
    </row>
    <row r="59" spans="1:10" x14ac:dyDescent="0.2">
      <c r="A59" s="14" t="s">
        <v>220</v>
      </c>
      <c r="B59" s="6" t="s">
        <v>97</v>
      </c>
      <c r="C59" s="7" t="s">
        <v>67</v>
      </c>
      <c r="D59" s="8" t="s">
        <v>130</v>
      </c>
      <c r="E59" s="17">
        <v>70990751</v>
      </c>
      <c r="F59" s="21" t="s">
        <v>98</v>
      </c>
      <c r="G59" s="21">
        <v>600041883</v>
      </c>
      <c r="H59" s="14" t="s">
        <v>246</v>
      </c>
      <c r="I59" s="14" t="s">
        <v>247</v>
      </c>
      <c r="J59" s="14" t="s">
        <v>257</v>
      </c>
    </row>
    <row r="60" spans="1:10" x14ac:dyDescent="0.2">
      <c r="A60" s="14" t="s">
        <v>196</v>
      </c>
      <c r="B60" s="6" t="s">
        <v>99</v>
      </c>
      <c r="C60" s="7" t="s">
        <v>69</v>
      </c>
      <c r="D60" s="8" t="s">
        <v>141</v>
      </c>
      <c r="E60" s="17">
        <v>70993432</v>
      </c>
      <c r="F60" s="21">
        <v>107510227</v>
      </c>
      <c r="G60" s="21">
        <v>600042197</v>
      </c>
      <c r="H60" s="14" t="s">
        <v>246</v>
      </c>
      <c r="I60" s="14" t="s">
        <v>247</v>
      </c>
      <c r="J60" s="14" t="s">
        <v>258</v>
      </c>
    </row>
    <row r="61" spans="1:10" x14ac:dyDescent="0.2">
      <c r="A61" s="14" t="s">
        <v>195</v>
      </c>
      <c r="B61" s="6" t="s">
        <v>99</v>
      </c>
      <c r="C61" s="16" t="s">
        <v>147</v>
      </c>
      <c r="D61" s="8" t="s">
        <v>141</v>
      </c>
      <c r="E61" s="17">
        <v>70993432</v>
      </c>
      <c r="F61" s="24">
        <v>102662797</v>
      </c>
      <c r="G61" s="24">
        <v>600042197</v>
      </c>
      <c r="H61" s="14" t="s">
        <v>246</v>
      </c>
      <c r="I61" s="14" t="s">
        <v>247</v>
      </c>
      <c r="J61" s="14" t="s">
        <v>258</v>
      </c>
    </row>
    <row r="62" spans="1:10" ht="15" customHeight="1" x14ac:dyDescent="0.2">
      <c r="A62" s="14" t="s">
        <v>154</v>
      </c>
      <c r="B62" s="6" t="s">
        <v>100</v>
      </c>
      <c r="C62" s="7" t="s">
        <v>69</v>
      </c>
      <c r="D62" s="8" t="s">
        <v>100</v>
      </c>
      <c r="E62" s="19">
        <v>28391357</v>
      </c>
      <c r="F62" s="22">
        <v>181005239</v>
      </c>
      <c r="G62" s="22">
        <v>691000328</v>
      </c>
      <c r="H62" s="14" t="s">
        <v>246</v>
      </c>
      <c r="I62" s="14" t="s">
        <v>247</v>
      </c>
      <c r="J62" s="14" t="s">
        <v>259</v>
      </c>
    </row>
    <row r="63" spans="1:10" x14ac:dyDescent="0.2">
      <c r="A63" s="14" t="s">
        <v>155</v>
      </c>
      <c r="B63" s="6" t="s">
        <v>100</v>
      </c>
      <c r="C63" s="16" t="s">
        <v>147</v>
      </c>
      <c r="D63" s="8" t="s">
        <v>100</v>
      </c>
      <c r="E63" s="19">
        <v>28391357</v>
      </c>
      <c r="F63" s="24">
        <v>181005247</v>
      </c>
      <c r="G63" s="24">
        <v>691000328</v>
      </c>
      <c r="H63" s="14" t="s">
        <v>246</v>
      </c>
      <c r="I63" s="14" t="s">
        <v>247</v>
      </c>
      <c r="J63" s="14" t="s">
        <v>259</v>
      </c>
    </row>
    <row r="64" spans="1:10" ht="16" customHeight="1" x14ac:dyDescent="0.2">
      <c r="A64" s="14" t="s">
        <v>224</v>
      </c>
      <c r="B64" s="6" t="s">
        <v>101</v>
      </c>
      <c r="C64" s="7" t="s">
        <v>69</v>
      </c>
      <c r="D64" s="8" t="s">
        <v>131</v>
      </c>
      <c r="E64" s="20">
        <v>72554215</v>
      </c>
      <c r="F64" s="23" t="s">
        <v>102</v>
      </c>
      <c r="G64" s="23">
        <v>691004072</v>
      </c>
      <c r="H64" s="14" t="s">
        <v>246</v>
      </c>
      <c r="I64" s="14" t="s">
        <v>247</v>
      </c>
      <c r="J64" s="14" t="s">
        <v>260</v>
      </c>
    </row>
    <row r="65" spans="1:10" x14ac:dyDescent="0.2">
      <c r="A65" s="14" t="s">
        <v>223</v>
      </c>
      <c r="B65" s="6" t="s">
        <v>101</v>
      </c>
      <c r="C65" s="16" t="s">
        <v>146</v>
      </c>
      <c r="D65" s="8" t="s">
        <v>131</v>
      </c>
      <c r="E65" s="20">
        <v>72554215</v>
      </c>
      <c r="F65" s="24">
        <v>181035812</v>
      </c>
      <c r="G65" s="24">
        <v>691004072</v>
      </c>
      <c r="H65" s="14" t="s">
        <v>246</v>
      </c>
      <c r="I65" s="14" t="s">
        <v>247</v>
      </c>
      <c r="J65" s="14" t="s">
        <v>260</v>
      </c>
    </row>
    <row r="66" spans="1:10" x14ac:dyDescent="0.2">
      <c r="A66" s="14" t="s">
        <v>198</v>
      </c>
      <c r="B66" s="6" t="s">
        <v>104</v>
      </c>
      <c r="C66" s="7" t="s">
        <v>69</v>
      </c>
      <c r="D66" s="8" t="s">
        <v>142</v>
      </c>
      <c r="E66" s="17">
        <v>70996857</v>
      </c>
      <c r="F66" s="21" t="s">
        <v>105</v>
      </c>
      <c r="G66" s="21">
        <v>600041620</v>
      </c>
      <c r="H66" s="14" t="s">
        <v>246</v>
      </c>
      <c r="I66" s="14" t="s">
        <v>247</v>
      </c>
      <c r="J66" s="14" t="s">
        <v>261</v>
      </c>
    </row>
    <row r="67" spans="1:10" x14ac:dyDescent="0.2">
      <c r="A67" s="14" t="s">
        <v>197</v>
      </c>
      <c r="B67" s="6" t="s">
        <v>104</v>
      </c>
      <c r="C67" s="16" t="s">
        <v>146</v>
      </c>
      <c r="D67" s="8" t="s">
        <v>142</v>
      </c>
      <c r="E67" s="17">
        <v>70996857</v>
      </c>
      <c r="F67" s="24">
        <v>162000570</v>
      </c>
      <c r="G67" s="24">
        <v>600041620</v>
      </c>
      <c r="H67" s="14" t="s">
        <v>246</v>
      </c>
      <c r="I67" s="14" t="s">
        <v>247</v>
      </c>
      <c r="J67" s="14" t="s">
        <v>261</v>
      </c>
    </row>
    <row r="68" spans="1:10" x14ac:dyDescent="0.2">
      <c r="A68" s="14" t="s">
        <v>200</v>
      </c>
      <c r="B68" s="6" t="s">
        <v>103</v>
      </c>
      <c r="C68" s="16" t="s">
        <v>147</v>
      </c>
      <c r="D68" s="8" t="s">
        <v>142</v>
      </c>
      <c r="E68" s="17">
        <v>70996865</v>
      </c>
      <c r="F68" s="24">
        <v>102662509</v>
      </c>
      <c r="G68" s="24">
        <v>600042073</v>
      </c>
      <c r="H68" s="14" t="s">
        <v>246</v>
      </c>
      <c r="I68" s="14" t="s">
        <v>247</v>
      </c>
      <c r="J68" s="14" t="s">
        <v>261</v>
      </c>
    </row>
    <row r="69" spans="1:10" x14ac:dyDescent="0.2">
      <c r="A69" s="14" t="s">
        <v>199</v>
      </c>
      <c r="B69" s="6" t="s">
        <v>103</v>
      </c>
      <c r="C69" s="7" t="s">
        <v>67</v>
      </c>
      <c r="D69" s="8" t="s">
        <v>142</v>
      </c>
      <c r="E69" s="17">
        <v>70996865</v>
      </c>
      <c r="F69" s="21">
        <v>102002461</v>
      </c>
      <c r="G69" s="21">
        <v>600042073</v>
      </c>
      <c r="H69" s="14" t="s">
        <v>246</v>
      </c>
      <c r="I69" s="14" t="s">
        <v>247</v>
      </c>
      <c r="J69" s="14" t="s">
        <v>261</v>
      </c>
    </row>
    <row r="70" spans="1:10" x14ac:dyDescent="0.2">
      <c r="A70" s="14" t="s">
        <v>176</v>
      </c>
      <c r="B70" s="6" t="s">
        <v>107</v>
      </c>
      <c r="C70" s="7" t="s">
        <v>69</v>
      </c>
      <c r="D70" s="8" t="s">
        <v>143</v>
      </c>
      <c r="E70" s="17">
        <v>70990662</v>
      </c>
      <c r="F70" s="21">
        <v>107510260</v>
      </c>
      <c r="G70" s="21">
        <v>600041638</v>
      </c>
      <c r="H70" s="14" t="s">
        <v>246</v>
      </c>
      <c r="I70" s="14" t="s">
        <v>247</v>
      </c>
      <c r="J70" s="14" t="s">
        <v>262</v>
      </c>
    </row>
    <row r="71" spans="1:10" x14ac:dyDescent="0.2">
      <c r="A71" s="14" t="s">
        <v>177</v>
      </c>
      <c r="B71" s="6" t="s">
        <v>106</v>
      </c>
      <c r="C71" s="7" t="s">
        <v>67</v>
      </c>
      <c r="D71" s="8" t="s">
        <v>143</v>
      </c>
      <c r="E71" s="17">
        <v>70990654</v>
      </c>
      <c r="F71" s="21">
        <v>102002479</v>
      </c>
      <c r="G71" s="21">
        <v>600042081</v>
      </c>
      <c r="H71" s="14" t="s">
        <v>246</v>
      </c>
      <c r="I71" s="14" t="s">
        <v>247</v>
      </c>
      <c r="J71" s="14" t="s">
        <v>262</v>
      </c>
    </row>
    <row r="72" spans="1:10" x14ac:dyDescent="0.2">
      <c r="A72" s="14" t="s">
        <v>226</v>
      </c>
      <c r="B72" s="6" t="s">
        <v>108</v>
      </c>
      <c r="C72" s="7" t="s">
        <v>69</v>
      </c>
      <c r="D72" s="8" t="s">
        <v>132</v>
      </c>
      <c r="E72" s="17">
        <v>71004581</v>
      </c>
      <c r="F72" s="21">
        <v>107510049</v>
      </c>
      <c r="G72" s="21">
        <v>600041484</v>
      </c>
      <c r="H72" s="14" t="s">
        <v>246</v>
      </c>
      <c r="I72" s="14" t="s">
        <v>247</v>
      </c>
      <c r="J72" s="14" t="s">
        <v>248</v>
      </c>
    </row>
    <row r="73" spans="1:10" x14ac:dyDescent="0.2">
      <c r="A73" s="14" t="s">
        <v>225</v>
      </c>
      <c r="B73" s="6" t="s">
        <v>108</v>
      </c>
      <c r="C73" s="16" t="s">
        <v>147</v>
      </c>
      <c r="D73" s="8" t="s">
        <v>132</v>
      </c>
      <c r="E73" s="17">
        <v>71004581</v>
      </c>
      <c r="F73" s="24">
        <v>102662681</v>
      </c>
      <c r="G73" s="24">
        <v>600041484</v>
      </c>
      <c r="H73" s="14" t="s">
        <v>246</v>
      </c>
      <c r="I73" s="14" t="s">
        <v>247</v>
      </c>
      <c r="J73" s="14" t="s">
        <v>248</v>
      </c>
    </row>
    <row r="74" spans="1:10" x14ac:dyDescent="0.2">
      <c r="A74" s="14" t="s">
        <v>229</v>
      </c>
      <c r="B74" s="6" t="s">
        <v>109</v>
      </c>
      <c r="C74" s="7" t="s">
        <v>69</v>
      </c>
      <c r="D74" s="8" t="s">
        <v>133</v>
      </c>
      <c r="E74" s="17">
        <v>70991634</v>
      </c>
      <c r="F74" s="21">
        <v>107510294</v>
      </c>
      <c r="G74" s="21">
        <v>600042090</v>
      </c>
      <c r="H74" s="14" t="s">
        <v>246</v>
      </c>
      <c r="I74" s="14" t="s">
        <v>247</v>
      </c>
      <c r="J74" s="14" t="s">
        <v>263</v>
      </c>
    </row>
    <row r="75" spans="1:10" x14ac:dyDescent="0.2">
      <c r="A75" s="14" t="s">
        <v>228</v>
      </c>
      <c r="B75" s="6" t="s">
        <v>109</v>
      </c>
      <c r="C75" s="16" t="s">
        <v>147</v>
      </c>
      <c r="D75" s="8" t="s">
        <v>133</v>
      </c>
      <c r="E75" s="17">
        <v>70991634</v>
      </c>
      <c r="F75" s="24">
        <v>102662525</v>
      </c>
      <c r="G75" s="24">
        <v>600042090</v>
      </c>
      <c r="H75" s="14" t="s">
        <v>246</v>
      </c>
      <c r="I75" s="14" t="s">
        <v>247</v>
      </c>
      <c r="J75" s="14" t="s">
        <v>263</v>
      </c>
    </row>
    <row r="76" spans="1:10" x14ac:dyDescent="0.2">
      <c r="A76" s="14" t="s">
        <v>227</v>
      </c>
      <c r="B76" s="6" t="s">
        <v>109</v>
      </c>
      <c r="C76" s="7" t="s">
        <v>67</v>
      </c>
      <c r="D76" s="8" t="s">
        <v>133</v>
      </c>
      <c r="E76" s="17">
        <v>70991634</v>
      </c>
      <c r="F76" s="21">
        <v>102002517</v>
      </c>
      <c r="G76" s="21">
        <v>600042090</v>
      </c>
      <c r="H76" s="14" t="s">
        <v>246</v>
      </c>
      <c r="I76" s="14" t="s">
        <v>247</v>
      </c>
      <c r="J76" s="14" t="s">
        <v>263</v>
      </c>
    </row>
    <row r="77" spans="1:10" x14ac:dyDescent="0.2">
      <c r="A77" s="14" t="s">
        <v>232</v>
      </c>
      <c r="B77" s="6" t="s">
        <v>110</v>
      </c>
      <c r="C77" s="7" t="s">
        <v>69</v>
      </c>
      <c r="D77" s="8" t="s">
        <v>134</v>
      </c>
      <c r="E77" s="17">
        <v>70892598</v>
      </c>
      <c r="F77" s="21">
        <v>150013353</v>
      </c>
      <c r="G77" s="21">
        <v>600042103</v>
      </c>
      <c r="H77" s="14" t="s">
        <v>246</v>
      </c>
      <c r="I77" s="14" t="s">
        <v>247</v>
      </c>
      <c r="J77" s="14" t="s">
        <v>264</v>
      </c>
    </row>
    <row r="78" spans="1:10" x14ac:dyDescent="0.2">
      <c r="A78" s="14" t="s">
        <v>231</v>
      </c>
      <c r="B78" s="6" t="s">
        <v>110</v>
      </c>
      <c r="C78" s="16" t="s">
        <v>147</v>
      </c>
      <c r="D78" s="8" t="s">
        <v>134</v>
      </c>
      <c r="E78" s="17">
        <v>70892598</v>
      </c>
      <c r="F78" s="24">
        <v>102662533</v>
      </c>
      <c r="G78" s="24">
        <v>600042103</v>
      </c>
      <c r="H78" s="14" t="s">
        <v>246</v>
      </c>
      <c r="I78" s="14" t="s">
        <v>247</v>
      </c>
      <c r="J78" s="14" t="s">
        <v>264</v>
      </c>
    </row>
    <row r="79" spans="1:10" x14ac:dyDescent="0.2">
      <c r="A79" s="14" t="s">
        <v>230</v>
      </c>
      <c r="B79" s="6" t="s">
        <v>110</v>
      </c>
      <c r="C79" s="7" t="s">
        <v>67</v>
      </c>
      <c r="D79" s="8" t="s">
        <v>134</v>
      </c>
      <c r="E79" s="17">
        <v>70892598</v>
      </c>
      <c r="F79" s="21">
        <v>102002525</v>
      </c>
      <c r="G79" s="21">
        <v>600042103</v>
      </c>
      <c r="H79" s="14" t="s">
        <v>246</v>
      </c>
      <c r="I79" s="14" t="s">
        <v>247</v>
      </c>
      <c r="J79" s="14" t="s">
        <v>264</v>
      </c>
    </row>
    <row r="80" spans="1:10" x14ac:dyDescent="0.2">
      <c r="A80" s="14" t="s">
        <v>233</v>
      </c>
      <c r="B80" s="6" t="s">
        <v>111</v>
      </c>
      <c r="C80" s="7" t="s">
        <v>69</v>
      </c>
      <c r="D80" s="8" t="s">
        <v>135</v>
      </c>
      <c r="E80" s="17">
        <v>71294201</v>
      </c>
      <c r="F80" s="21">
        <v>181070740</v>
      </c>
      <c r="G80" s="21">
        <v>691008361</v>
      </c>
      <c r="H80" s="14" t="s">
        <v>246</v>
      </c>
      <c r="I80" s="14" t="s">
        <v>247</v>
      </c>
      <c r="J80" s="14" t="s">
        <v>265</v>
      </c>
    </row>
    <row r="81" spans="1:10" ht="15" customHeight="1" x14ac:dyDescent="0.2">
      <c r="A81" s="14" t="s">
        <v>234</v>
      </c>
      <c r="B81" s="6" t="s">
        <v>111</v>
      </c>
      <c r="C81" s="16" t="s">
        <v>146</v>
      </c>
      <c r="D81" s="8" t="s">
        <v>135</v>
      </c>
      <c r="E81" s="17">
        <v>71294201</v>
      </c>
      <c r="F81" s="24">
        <v>181070758</v>
      </c>
      <c r="G81" s="24">
        <v>691008361</v>
      </c>
      <c r="H81" s="14" t="s">
        <v>246</v>
      </c>
      <c r="I81" s="14" t="s">
        <v>247</v>
      </c>
      <c r="J81" s="14" t="s">
        <v>265</v>
      </c>
    </row>
    <row r="82" spans="1:10" x14ac:dyDescent="0.2">
      <c r="A82" s="14" t="s">
        <v>179</v>
      </c>
      <c r="B82" s="6" t="s">
        <v>113</v>
      </c>
      <c r="C82" s="7" t="s">
        <v>69</v>
      </c>
      <c r="D82" s="8" t="s">
        <v>138</v>
      </c>
      <c r="E82" s="17">
        <v>75031671</v>
      </c>
      <c r="F82" s="21">
        <v>107516080</v>
      </c>
      <c r="G82" s="21">
        <v>600041824</v>
      </c>
      <c r="H82" s="14" t="s">
        <v>246</v>
      </c>
      <c r="I82" s="14" t="s">
        <v>247</v>
      </c>
      <c r="J82" s="14" t="s">
        <v>266</v>
      </c>
    </row>
    <row r="83" spans="1:10" x14ac:dyDescent="0.2">
      <c r="A83" s="14" t="s">
        <v>178</v>
      </c>
      <c r="B83" s="6" t="s">
        <v>113</v>
      </c>
      <c r="C83" s="16" t="s">
        <v>147</v>
      </c>
      <c r="D83" s="8" t="s">
        <v>138</v>
      </c>
      <c r="E83" s="17">
        <v>75031671</v>
      </c>
      <c r="F83" s="24">
        <v>102726400</v>
      </c>
      <c r="G83" s="24">
        <v>600041824</v>
      </c>
      <c r="H83" s="14" t="s">
        <v>246</v>
      </c>
      <c r="I83" s="14" t="s">
        <v>247</v>
      </c>
      <c r="J83" s="14" t="s">
        <v>266</v>
      </c>
    </row>
    <row r="84" spans="1:10" x14ac:dyDescent="0.2">
      <c r="A84" s="14" t="s">
        <v>180</v>
      </c>
      <c r="B84" s="6" t="s">
        <v>112</v>
      </c>
      <c r="C84" s="16" t="s">
        <v>147</v>
      </c>
      <c r="D84" s="8" t="s">
        <v>138</v>
      </c>
      <c r="E84" s="17">
        <v>43750699</v>
      </c>
      <c r="F84" s="24">
        <v>102726311</v>
      </c>
      <c r="G84" s="24">
        <v>600042219</v>
      </c>
      <c r="H84" s="14" t="s">
        <v>246</v>
      </c>
      <c r="I84" s="14" t="s">
        <v>247</v>
      </c>
      <c r="J84" s="14" t="s">
        <v>266</v>
      </c>
    </row>
    <row r="85" spans="1:10" x14ac:dyDescent="0.2">
      <c r="A85" s="14" t="s">
        <v>181</v>
      </c>
      <c r="B85" s="6" t="s">
        <v>112</v>
      </c>
      <c r="C85" s="7" t="s">
        <v>67</v>
      </c>
      <c r="D85" s="8" t="s">
        <v>138</v>
      </c>
      <c r="E85" s="17">
        <v>43750699</v>
      </c>
      <c r="F85" s="21">
        <v>108003931</v>
      </c>
      <c r="G85" s="21">
        <v>600042219</v>
      </c>
      <c r="H85" s="14" t="s">
        <v>246</v>
      </c>
      <c r="I85" s="14" t="s">
        <v>247</v>
      </c>
      <c r="J85" s="14" t="s">
        <v>266</v>
      </c>
    </row>
    <row r="86" spans="1:10" x14ac:dyDescent="0.2">
      <c r="A86" s="14" t="s">
        <v>235</v>
      </c>
      <c r="B86" s="6" t="s">
        <v>114</v>
      </c>
      <c r="C86" s="7" t="s">
        <v>69</v>
      </c>
      <c r="D86" s="8" t="s">
        <v>136</v>
      </c>
      <c r="E86" s="17">
        <v>72548011</v>
      </c>
      <c r="F86" s="21">
        <v>181030136</v>
      </c>
      <c r="G86" s="21">
        <v>691003262</v>
      </c>
      <c r="H86" s="14" t="s">
        <v>246</v>
      </c>
      <c r="I86" s="14" t="s">
        <v>247</v>
      </c>
      <c r="J86" s="14" t="s">
        <v>267</v>
      </c>
    </row>
    <row r="87" spans="1:10" x14ac:dyDescent="0.2">
      <c r="A87" s="14" t="s">
        <v>236</v>
      </c>
      <c r="B87" s="6" t="s">
        <v>114</v>
      </c>
      <c r="C87" s="16" t="s">
        <v>146</v>
      </c>
      <c r="D87" s="8" t="s">
        <v>136</v>
      </c>
      <c r="E87" s="17">
        <v>72548011</v>
      </c>
      <c r="F87" s="24">
        <v>181030144</v>
      </c>
      <c r="G87" s="24">
        <v>691003262</v>
      </c>
      <c r="H87" s="14" t="s">
        <v>246</v>
      </c>
      <c r="I87" s="14" t="s">
        <v>247</v>
      </c>
      <c r="J87" s="14" t="s">
        <v>267</v>
      </c>
    </row>
    <row r="88" spans="1:10" x14ac:dyDescent="0.2">
      <c r="A88" s="14" t="s">
        <v>183</v>
      </c>
      <c r="B88" s="6" t="s">
        <v>115</v>
      </c>
      <c r="C88" s="7" t="s">
        <v>69</v>
      </c>
      <c r="D88" s="8" t="s">
        <v>139</v>
      </c>
      <c r="E88" s="17">
        <v>71000585</v>
      </c>
      <c r="F88" s="21">
        <v>107513358</v>
      </c>
      <c r="G88" s="21">
        <v>600046427</v>
      </c>
      <c r="H88" s="14" t="s">
        <v>246</v>
      </c>
      <c r="I88" s="14" t="s">
        <v>247</v>
      </c>
      <c r="J88" s="14" t="s">
        <v>268</v>
      </c>
    </row>
    <row r="89" spans="1:10" x14ac:dyDescent="0.2">
      <c r="A89" s="14" t="s">
        <v>184</v>
      </c>
      <c r="B89" s="6" t="s">
        <v>115</v>
      </c>
      <c r="C89" s="16" t="s">
        <v>146</v>
      </c>
      <c r="D89" s="8" t="s">
        <v>139</v>
      </c>
      <c r="E89" s="17">
        <v>71000585</v>
      </c>
      <c r="F89" s="24">
        <v>181103133</v>
      </c>
      <c r="G89" s="24">
        <v>600046427</v>
      </c>
      <c r="H89" s="14" t="s">
        <v>246</v>
      </c>
      <c r="I89" s="14" t="s">
        <v>247</v>
      </c>
      <c r="J89" s="14" t="s">
        <v>268</v>
      </c>
    </row>
    <row r="90" spans="1:10" x14ac:dyDescent="0.2">
      <c r="A90" s="14" t="s">
        <v>182</v>
      </c>
      <c r="B90" s="6" t="s">
        <v>115</v>
      </c>
      <c r="C90" s="7" t="s">
        <v>67</v>
      </c>
      <c r="D90" s="8" t="s">
        <v>139</v>
      </c>
      <c r="E90" s="17">
        <v>71000585</v>
      </c>
      <c r="F90" s="21">
        <v>102226717</v>
      </c>
      <c r="G90" s="21">
        <v>600046427</v>
      </c>
      <c r="H90" s="14" t="s">
        <v>246</v>
      </c>
      <c r="I90" s="14" t="s">
        <v>247</v>
      </c>
      <c r="J90" s="14" t="s">
        <v>268</v>
      </c>
    </row>
    <row r="91" spans="1:10" ht="16" x14ac:dyDescent="0.2">
      <c r="A91" s="14" t="s">
        <v>239</v>
      </c>
      <c r="B91" s="82" t="s">
        <v>116</v>
      </c>
      <c r="C91" s="13" t="s">
        <v>69</v>
      </c>
      <c r="D91" s="8" t="s">
        <v>137</v>
      </c>
      <c r="E91" s="17">
        <v>70992118</v>
      </c>
      <c r="F91" s="21">
        <v>107510359</v>
      </c>
      <c r="G91" s="21">
        <v>600041921</v>
      </c>
      <c r="H91" s="14" t="s">
        <v>246</v>
      </c>
      <c r="I91" s="14" t="s">
        <v>247</v>
      </c>
      <c r="J91" s="14" t="s">
        <v>269</v>
      </c>
    </row>
    <row r="92" spans="1:10" ht="16" x14ac:dyDescent="0.2">
      <c r="A92" s="14" t="s">
        <v>238</v>
      </c>
      <c r="B92" s="12" t="s">
        <v>116</v>
      </c>
      <c r="C92" s="16" t="s">
        <v>147</v>
      </c>
      <c r="D92" s="8" t="s">
        <v>137</v>
      </c>
      <c r="E92" s="17">
        <v>70992118</v>
      </c>
      <c r="F92" s="24">
        <v>102662843</v>
      </c>
      <c r="G92" s="24">
        <v>600041921</v>
      </c>
      <c r="H92" s="14" t="s">
        <v>246</v>
      </c>
      <c r="I92" s="14" t="s">
        <v>247</v>
      </c>
      <c r="J92" s="14" t="s">
        <v>269</v>
      </c>
    </row>
    <row r="93" spans="1:10" ht="16" x14ac:dyDescent="0.2">
      <c r="A93" s="14" t="s">
        <v>237</v>
      </c>
      <c r="B93" s="82" t="s">
        <v>116</v>
      </c>
      <c r="C93" s="13" t="s">
        <v>67</v>
      </c>
      <c r="D93" s="8" t="s">
        <v>137</v>
      </c>
      <c r="E93" s="17">
        <v>70992118</v>
      </c>
      <c r="F93" s="21">
        <v>102002088</v>
      </c>
      <c r="G93" s="21">
        <v>600041921</v>
      </c>
      <c r="H93" s="14" t="s">
        <v>246</v>
      </c>
      <c r="I93" s="14" t="s">
        <v>247</v>
      </c>
      <c r="J93" s="14" t="s">
        <v>269</v>
      </c>
    </row>
    <row r="94" spans="1:10" x14ac:dyDescent="0.2">
      <c r="A94" s="14" t="s">
        <v>186</v>
      </c>
      <c r="B94" s="6" t="s">
        <v>120</v>
      </c>
      <c r="C94" s="7" t="s">
        <v>69</v>
      </c>
      <c r="D94" s="8" t="s">
        <v>140</v>
      </c>
      <c r="E94" s="17">
        <v>71004696</v>
      </c>
      <c r="F94" s="21">
        <v>107510529</v>
      </c>
      <c r="G94" s="21">
        <v>600041760</v>
      </c>
      <c r="H94" s="14" t="s">
        <v>246</v>
      </c>
      <c r="I94" s="14" t="s">
        <v>247</v>
      </c>
      <c r="J94" s="14" t="s">
        <v>252</v>
      </c>
    </row>
    <row r="95" spans="1:10" x14ac:dyDescent="0.2">
      <c r="A95" s="14" t="s">
        <v>190</v>
      </c>
      <c r="B95" s="6" t="s">
        <v>149</v>
      </c>
      <c r="C95" s="16" t="s">
        <v>146</v>
      </c>
      <c r="D95" s="8" t="s">
        <v>140</v>
      </c>
      <c r="E95" s="14">
        <v>71004688</v>
      </c>
      <c r="F95" s="22">
        <v>181013991</v>
      </c>
      <c r="G95" s="21">
        <v>662000218</v>
      </c>
      <c r="H95" s="14" t="s">
        <v>246</v>
      </c>
      <c r="I95" s="14" t="s">
        <v>247</v>
      </c>
      <c r="J95" s="14" t="s">
        <v>252</v>
      </c>
    </row>
    <row r="96" spans="1:10" x14ac:dyDescent="0.2">
      <c r="A96" s="14" t="s">
        <v>189</v>
      </c>
      <c r="B96" s="6" t="s">
        <v>149</v>
      </c>
      <c r="C96" s="7" t="s">
        <v>147</v>
      </c>
      <c r="D96" s="8" t="s">
        <v>140</v>
      </c>
      <c r="E96" s="14">
        <v>71004688</v>
      </c>
      <c r="F96" s="22">
        <v>162000227</v>
      </c>
      <c r="G96" s="21">
        <v>662000218</v>
      </c>
      <c r="H96" s="14" t="s">
        <v>246</v>
      </c>
      <c r="I96" s="14" t="s">
        <v>247</v>
      </c>
      <c r="J96" s="14" t="s">
        <v>252</v>
      </c>
    </row>
    <row r="97" spans="1:10" x14ac:dyDescent="0.2">
      <c r="A97" s="14" t="s">
        <v>185</v>
      </c>
      <c r="B97" s="6" t="s">
        <v>120</v>
      </c>
      <c r="C97" s="16" t="s">
        <v>147</v>
      </c>
      <c r="D97" s="8" t="s">
        <v>140</v>
      </c>
      <c r="E97" s="17">
        <v>71004696</v>
      </c>
      <c r="F97" s="24">
        <v>102662983</v>
      </c>
      <c r="G97" s="24">
        <v>600041760</v>
      </c>
      <c r="H97" s="14" t="s">
        <v>246</v>
      </c>
      <c r="I97" s="14" t="s">
        <v>247</v>
      </c>
      <c r="J97" s="14" t="s">
        <v>252</v>
      </c>
    </row>
    <row r="98" spans="1:10" x14ac:dyDescent="0.2">
      <c r="A98" s="30" t="s">
        <v>187</v>
      </c>
      <c r="B98" s="38" t="s">
        <v>120</v>
      </c>
      <c r="C98" s="49" t="s">
        <v>146</v>
      </c>
      <c r="D98" s="31" t="s">
        <v>140</v>
      </c>
      <c r="E98" s="32">
        <v>71004696</v>
      </c>
      <c r="F98" s="50">
        <v>162000588</v>
      </c>
      <c r="G98" s="52">
        <v>600041760</v>
      </c>
      <c r="H98" s="14" t="s">
        <v>246</v>
      </c>
      <c r="I98" s="14" t="s">
        <v>247</v>
      </c>
      <c r="J98" s="14" t="s">
        <v>252</v>
      </c>
    </row>
    <row r="99" spans="1:10" x14ac:dyDescent="0.2">
      <c r="A99" s="30" t="s">
        <v>188</v>
      </c>
      <c r="B99" s="38" t="s">
        <v>119</v>
      </c>
      <c r="C99" s="39" t="s">
        <v>67</v>
      </c>
      <c r="D99" s="31" t="s">
        <v>140</v>
      </c>
      <c r="E99" s="32">
        <v>71004670</v>
      </c>
      <c r="F99" s="40">
        <v>102002568</v>
      </c>
      <c r="G99" s="40">
        <v>600042138</v>
      </c>
      <c r="H99" s="14" t="s">
        <v>246</v>
      </c>
      <c r="I99" s="14" t="s">
        <v>247</v>
      </c>
      <c r="J99" s="14" t="s">
        <v>252</v>
      </c>
    </row>
    <row r="102" spans="1:10" x14ac:dyDescent="0.2">
      <c r="D102" s="41"/>
    </row>
    <row r="103" spans="1:10" x14ac:dyDescent="0.2">
      <c r="D103" s="41"/>
    </row>
    <row r="104" spans="1:10" x14ac:dyDescent="0.2">
      <c r="D104" s="42"/>
    </row>
  </sheetData>
  <autoFilter ref="A1:J99" xr:uid="{C7DDF3BF-59F0-CE4C-886D-BEB42786BE8E}"/>
  <sortState xmlns:xlrd2="http://schemas.microsoft.com/office/spreadsheetml/2017/richdata2" ref="A3:J99">
    <sortCondition ref="A3:A99"/>
  </sortState>
  <phoneticPr fontId="14" type="noConversion"/>
  <pageMargins left="0.7" right="0.7" top="0.78740157499999996" bottom="0.78740157499999996"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DCF87503339A4B87892C540E3CDDDE" ma:contentTypeVersion="15" ma:contentTypeDescription="Vytvoří nový dokument" ma:contentTypeScope="" ma:versionID="12dd7fcb9309130a01f14ae715281446">
  <xsd:schema xmlns:xsd="http://www.w3.org/2001/XMLSchema" xmlns:xs="http://www.w3.org/2001/XMLSchema" xmlns:p="http://schemas.microsoft.com/office/2006/metadata/properties" xmlns:ns2="26356de0-e899-45d4-890d-f40341b08061" xmlns:ns3="8d48eba7-12c9-425d-9e10-14fdbc7aa646" targetNamespace="http://schemas.microsoft.com/office/2006/metadata/properties" ma:root="true" ma:fieldsID="bc9a1b317ec8d3f43a8ab7eed9af45eb" ns2:_="" ns3:_="">
    <xsd:import namespace="26356de0-e899-45d4-890d-f40341b08061"/>
    <xsd:import namespace="8d48eba7-12c9-425d-9e10-14fdbc7aa64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356de0-e899-45d4-890d-f40341b08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ů" ma:readOnly="false" ma:fieldId="{5cf76f15-5ced-4ddc-b409-7134ff3c332f}" ma:taxonomyMulti="true" ma:sspId="43b256f8-33b0-4eb9-a538-089844b670f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48eba7-12c9-425d-9e10-14fdbc7aa64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c89586f-9e28-4669-a9dd-14244bd0ca8d}" ma:internalName="TaxCatchAll" ma:showField="CatchAllData" ma:web="8d48eba7-12c9-425d-9e10-14fdbc7aa64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d48eba7-12c9-425d-9e10-14fdbc7aa646" xsi:nil="true"/>
    <lcf76f155ced4ddcb4097134ff3c332f xmlns="26356de0-e899-45d4-890d-f40341b080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7DE92C-878B-4047-B6CF-A56519207312}"/>
</file>

<file path=customXml/itemProps2.xml><?xml version="1.0" encoding="utf-8"?>
<ds:datastoreItem xmlns:ds="http://schemas.openxmlformats.org/officeDocument/2006/customXml" ds:itemID="{702C9844-4231-47FA-8416-48EBFA8DA85C}">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 ds:uri="8d48eba7-12c9-425d-9e10-14fdbc7aa646"/>
    <ds:schemaRef ds:uri="26356de0-e899-45d4-890d-f40341b08061"/>
    <ds:schemaRef ds:uri="http://www.w3.org/XML/1998/namespace"/>
  </ds:schemaRefs>
</ds:datastoreItem>
</file>

<file path=customXml/itemProps3.xml><?xml version="1.0" encoding="utf-8"?>
<ds:datastoreItem xmlns:ds="http://schemas.openxmlformats.org/officeDocument/2006/customXml" ds:itemID="{C3B93667-B7D7-47EA-9C5F-7ED894A6FA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5</vt:i4>
      </vt:variant>
    </vt:vector>
  </HeadingPairs>
  <TitlesOfParts>
    <vt:vector size="5" baseType="lpstr">
      <vt:lpstr>Pokyny, info</vt:lpstr>
      <vt:lpstr>MŠ</vt:lpstr>
      <vt:lpstr>ZŠ</vt:lpstr>
      <vt:lpstr>zajmové, neformalní, cel</vt:lpstr>
      <vt:lpstr>Školská zařízení</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Bohunka Zemanová</cp:lastModifiedBy>
  <cp:revision/>
  <cp:lastPrinted>2024-03-18T14:12:31Z</cp:lastPrinted>
  <dcterms:created xsi:type="dcterms:W3CDTF">2020-07-22T07:46:04Z</dcterms:created>
  <dcterms:modified xsi:type="dcterms:W3CDTF">2024-03-18T14:12:43Z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0x0101003CDCF87503339A4B87892C540E3CDDDE</vt:lpwstr>
  </property>
  <property fmtid="{D5CDD505-2E9C-101B-9397-08002B2CF9AE}" pid="3" name="MediaServiceImageTags">
    <vt:lpwstr/>
  </property>
</Properties>
</file>