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o\MAS Dolnobřežansko\Týmový web - Dokumenty\MAP IV OP JAK\Investice 11_2025\"/>
    </mc:Choice>
  </mc:AlternateContent>
  <bookViews>
    <workbookView xWindow="0" yWindow="0" windowWidth="20688" windowHeight="5172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1" i="7" l="1"/>
  <c r="M120" i="6"/>
  <c r="M124" i="6"/>
  <c r="M125" i="6"/>
  <c r="M149" i="6" l="1"/>
  <c r="M141" i="6"/>
  <c r="M103" i="6"/>
  <c r="M111" i="6" l="1"/>
  <c r="L19" i="8" l="1"/>
  <c r="L18" i="8"/>
  <c r="L17" i="8"/>
  <c r="L16" i="8"/>
  <c r="M81" i="7"/>
  <c r="M80" i="7"/>
  <c r="M166" i="6"/>
  <c r="M165" i="6"/>
  <c r="M164" i="6"/>
  <c r="M163" i="6"/>
  <c r="M38" i="7" l="1"/>
  <c r="M37" i="7"/>
  <c r="M36" i="7"/>
  <c r="M35" i="7"/>
  <c r="M34" i="7"/>
  <c r="M29" i="7" l="1"/>
  <c r="M168" i="7" l="1"/>
  <c r="M169" i="7"/>
  <c r="M170" i="7"/>
  <c r="M172" i="7"/>
  <c r="M173" i="7"/>
  <c r="M174" i="7"/>
  <c r="M175" i="7"/>
  <c r="M176" i="7"/>
  <c r="M177" i="7"/>
  <c r="M178" i="7"/>
  <c r="M179" i="7"/>
  <c r="M180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3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5" i="7" l="1"/>
  <c r="M5" i="6" l="1"/>
  <c r="M4" i="6"/>
  <c r="M159" i="7"/>
  <c r="M158" i="7"/>
  <c r="M157" i="7"/>
  <c r="M156" i="7"/>
  <c r="M103" i="7" l="1"/>
  <c r="M110" i="7" l="1"/>
  <c r="M63" i="7" l="1"/>
  <c r="M56" i="6" l="1"/>
  <c r="M55" i="6"/>
  <c r="L21" i="8" l="1"/>
  <c r="M45" i="7" l="1"/>
  <c r="M49" i="7" l="1"/>
  <c r="M33" i="6"/>
  <c r="M32" i="6"/>
  <c r="M162" i="6" l="1"/>
  <c r="M161" i="6" l="1"/>
  <c r="M36" i="6"/>
  <c r="M160" i="6"/>
  <c r="M159" i="6"/>
  <c r="M158" i="6"/>
  <c r="M157" i="6"/>
  <c r="M156" i="6"/>
  <c r="M45" i="6" l="1"/>
  <c r="M44" i="6"/>
  <c r="M43" i="6"/>
  <c r="M42" i="6"/>
  <c r="M41" i="6"/>
  <c r="M40" i="6"/>
  <c r="M39" i="6"/>
  <c r="M38" i="6"/>
  <c r="M37" i="6"/>
  <c r="M105" i="6" l="1"/>
  <c r="L45" i="8"/>
  <c r="M94" i="6" l="1"/>
  <c r="M138" i="7"/>
  <c r="M137" i="7"/>
  <c r="M136" i="7" l="1"/>
  <c r="M104" i="7" l="1"/>
  <c r="M92" i="7" l="1"/>
  <c r="M91" i="7"/>
  <c r="M88" i="7" l="1"/>
  <c r="M62" i="7" l="1"/>
  <c r="M61" i="7"/>
  <c r="M60" i="7"/>
  <c r="M59" i="7"/>
  <c r="M58" i="7"/>
  <c r="M57" i="7"/>
  <c r="M56" i="7"/>
  <c r="M55" i="7"/>
  <c r="M54" i="7"/>
  <c r="M53" i="7"/>
  <c r="M52" i="7"/>
  <c r="M132" i="6" l="1"/>
  <c r="M116" i="6" l="1"/>
  <c r="M155" i="7" l="1"/>
  <c r="M30" i="7" l="1"/>
  <c r="M20" i="7"/>
  <c r="M13" i="7"/>
  <c r="M10" i="7"/>
  <c r="M9" i="7"/>
  <c r="M8" i="7"/>
  <c r="M7" i="7"/>
  <c r="M24" i="6"/>
  <c r="M8" i="6" l="1"/>
  <c r="M6" i="6"/>
  <c r="M48" i="7" l="1"/>
  <c r="M51" i="7"/>
  <c r="M131" i="6"/>
  <c r="M130" i="6"/>
  <c r="M129" i="6"/>
  <c r="M128" i="6"/>
  <c r="L8" i="8" l="1"/>
  <c r="M69" i="7"/>
  <c r="M68" i="7"/>
  <c r="L43" i="8" l="1"/>
  <c r="L27" i="8" l="1"/>
  <c r="M154" i="7"/>
  <c r="M153" i="7"/>
  <c r="M152" i="7"/>
  <c r="M151" i="7"/>
  <c r="M150" i="7"/>
  <c r="M102" i="6"/>
  <c r="M101" i="6"/>
  <c r="M100" i="6"/>
  <c r="M162" i="7" l="1"/>
  <c r="M161" i="7"/>
  <c r="L32" i="8" l="1"/>
  <c r="M136" i="6"/>
  <c r="M135" i="6"/>
  <c r="M134" i="6"/>
  <c r="M133" i="6"/>
  <c r="L31" i="8" l="1"/>
  <c r="M115" i="6"/>
  <c r="L29" i="8"/>
  <c r="L28" i="8"/>
  <c r="M123" i="6" l="1"/>
  <c r="M122" i="6"/>
  <c r="M121" i="6"/>
  <c r="M119" i="6"/>
  <c r="M118" i="6"/>
  <c r="M117" i="6"/>
  <c r="M142" i="6" l="1"/>
  <c r="L35" i="8"/>
  <c r="L24" i="8"/>
  <c r="L42" i="8"/>
  <c r="M46" i="7"/>
  <c r="M97" i="7"/>
  <c r="M96" i="7"/>
  <c r="M95" i="7"/>
  <c r="M135" i="7"/>
  <c r="M134" i="7"/>
  <c r="M114" i="7"/>
  <c r="M89" i="7"/>
  <c r="M102" i="7"/>
  <c r="M101" i="7"/>
  <c r="M100" i="7"/>
  <c r="L39" i="8"/>
  <c r="L38" i="8"/>
  <c r="M138" i="6"/>
  <c r="M77" i="6" l="1"/>
  <c r="M76" i="6"/>
  <c r="M155" i="6"/>
  <c r="M91" i="6"/>
  <c r="M90" i="6"/>
  <c r="M89" i="6"/>
  <c r="M154" i="6"/>
  <c r="M153" i="6"/>
  <c r="M152" i="6"/>
  <c r="M28" i="7" l="1"/>
  <c r="M27" i="7"/>
  <c r="M26" i="7"/>
  <c r="M25" i="7"/>
  <c r="M23" i="7"/>
  <c r="M22" i="7"/>
  <c r="M21" i="7"/>
  <c r="M19" i="7" l="1"/>
  <c r="M18" i="7"/>
  <c r="M17" i="7"/>
  <c r="L6" i="8" l="1"/>
  <c r="M23" i="6"/>
  <c r="M21" i="6" l="1"/>
  <c r="L36" i="8" l="1"/>
  <c r="M151" i="6" l="1"/>
  <c r="M150" i="6"/>
  <c r="M146" i="6" l="1"/>
  <c r="M145" i="6"/>
  <c r="M144" i="6"/>
  <c r="M143" i="6"/>
  <c r="M139" i="6" l="1"/>
  <c r="M137" i="6" l="1"/>
  <c r="M127" i="6" l="1"/>
  <c r="M126" i="6"/>
  <c r="L30" i="8" l="1"/>
  <c r="M114" i="6"/>
  <c r="M113" i="6"/>
  <c r="M112" i="6"/>
  <c r="M166" i="7" l="1"/>
  <c r="M165" i="7"/>
  <c r="M164" i="7"/>
  <c r="M163" i="7"/>
  <c r="M109" i="6"/>
  <c r="M108" i="6"/>
  <c r="M107" i="6"/>
  <c r="M106" i="6"/>
  <c r="M149" i="7" l="1"/>
  <c r="M148" i="7"/>
  <c r="M147" i="7"/>
  <c r="M146" i="7"/>
  <c r="M145" i="7"/>
  <c r="M144" i="7"/>
  <c r="M143" i="7"/>
  <c r="M142" i="7"/>
  <c r="M141" i="7"/>
  <c r="M140" i="7"/>
  <c r="M139" i="7"/>
  <c r="M99" i="6"/>
  <c r="M98" i="6"/>
  <c r="M97" i="6"/>
  <c r="M96" i="6"/>
  <c r="M133" i="7" l="1"/>
  <c r="M95" i="6"/>
  <c r="M93" i="6" l="1"/>
  <c r="M92" i="6"/>
  <c r="M132" i="7" l="1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 l="1"/>
  <c r="L26" i="8" l="1"/>
  <c r="M113" i="7"/>
  <c r="M112" i="7"/>
  <c r="M88" i="6"/>
  <c r="M111" i="7" l="1"/>
  <c r="M87" i="6"/>
  <c r="M86" i="6" l="1"/>
  <c r="M109" i="7" l="1"/>
  <c r="M108" i="7"/>
  <c r="M107" i="7"/>
  <c r="M105" i="7"/>
  <c r="M81" i="6"/>
  <c r="M99" i="7" l="1"/>
  <c r="M98" i="7"/>
  <c r="M80" i="6"/>
  <c r="M79" i="6"/>
  <c r="M78" i="6"/>
  <c r="L23" i="8" l="1"/>
  <c r="L22" i="8"/>
  <c r="M94" i="7"/>
  <c r="M93" i="7"/>
  <c r="M74" i="6"/>
  <c r="M73" i="6"/>
  <c r="M90" i="7" l="1"/>
  <c r="M72" i="6"/>
  <c r="M71" i="6" l="1"/>
  <c r="M70" i="6"/>
  <c r="M69" i="6"/>
  <c r="M68" i="6"/>
  <c r="M67" i="6"/>
  <c r="M66" i="6"/>
  <c r="M65" i="6"/>
  <c r="M64" i="6"/>
  <c r="M63" i="6"/>
  <c r="M62" i="6"/>
  <c r="M61" i="6"/>
  <c r="M60" i="6"/>
  <c r="M59" i="6"/>
  <c r="M58" i="6" l="1"/>
  <c r="M57" i="6"/>
  <c r="L20" i="8" l="1"/>
  <c r="M87" i="7"/>
  <c r="M86" i="7"/>
  <c r="M85" i="7"/>
  <c r="M84" i="7"/>
  <c r="M83" i="7"/>
  <c r="M82" i="7"/>
  <c r="M54" i="6"/>
  <c r="L15" i="8" l="1"/>
  <c r="M79" i="7"/>
  <c r="M78" i="7"/>
  <c r="M77" i="7"/>
  <c r="M76" i="7"/>
  <c r="M75" i="7"/>
  <c r="M74" i="7" l="1"/>
  <c r="M73" i="7"/>
  <c r="M53" i="6" l="1"/>
  <c r="M72" i="7" l="1"/>
  <c r="M67" i="7"/>
  <c r="M66" i="7"/>
  <c r="M65" i="7"/>
  <c r="M64" i="7"/>
  <c r="M52" i="6"/>
  <c r="M49" i="6"/>
  <c r="M48" i="6"/>
  <c r="M47" i="6"/>
  <c r="M46" i="6"/>
  <c r="M50" i="7" l="1"/>
  <c r="M47" i="7" l="1"/>
  <c r="M44" i="7" l="1"/>
  <c r="M35" i="6" l="1"/>
  <c r="M34" i="6" l="1"/>
  <c r="M43" i="7" l="1"/>
  <c r="M31" i="6"/>
  <c r="M30" i="6"/>
  <c r="L7" i="8" l="1"/>
  <c r="M42" i="7"/>
  <c r="M40" i="7"/>
  <c r="M33" i="7" l="1"/>
  <c r="M26" i="6"/>
  <c r="M32" i="7"/>
  <c r="M25" i="6"/>
  <c r="M22" i="6"/>
  <c r="M20" i="6" l="1"/>
  <c r="M19" i="6"/>
  <c r="M18" i="6"/>
  <c r="M17" i="6"/>
  <c r="M16" i="7" l="1"/>
  <c r="M15" i="7"/>
  <c r="M16" i="6"/>
  <c r="M12" i="7"/>
  <c r="M14" i="6"/>
  <c r="M13" i="6"/>
  <c r="M12" i="6"/>
  <c r="L5" i="8" l="1"/>
  <c r="M11" i="7"/>
  <c r="M11" i="6"/>
  <c r="M10" i="6"/>
</calcChain>
</file>

<file path=xl/sharedStrings.xml><?xml version="1.0" encoding="utf-8"?>
<sst xmlns="http://schemas.openxmlformats.org/spreadsheetml/2006/main" count="5611" uniqueCount="1416">
  <si>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</si>
  <si>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</si>
  <si>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</si>
  <si>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</si>
  <si>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</si>
  <si>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</si>
  <si>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</si>
  <si>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</si>
  <si>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</si>
  <si>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</si>
  <si>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</si>
  <si>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</si>
  <si>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</si>
  <si>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</si>
  <si>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</si>
  <si>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</si>
  <si>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</si>
  <si>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</si>
  <si>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</si>
  <si>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</si>
  <si>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</si>
  <si>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</si>
  <si>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</si>
  <si>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</si>
  <si>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</si>
  <si>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</si>
  <si>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</si>
  <si>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</si>
  <si>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</si>
  <si>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</si>
  <si>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</si>
  <si>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</si>
  <si>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</si>
  <si>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</si>
  <si>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</si>
  <si>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</si>
  <si>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</si>
  <si>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</si>
  <si>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</si>
  <si>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</si>
  <si>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</si>
  <si>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</si>
  <si>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</si>
  <si>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</si>
  <si>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</si>
  <si>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</si>
  <si>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</si>
  <si>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</si>
  <si>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</si>
  <si>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</si>
  <si>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</si>
  <si>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</si>
  <si>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</si>
  <si>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</si>
  <si>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</si>
  <si>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</si>
  <si>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</si>
  <si>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</si>
  <si>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</si>
  <si>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</si>
  <si>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</si>
  <si>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</si>
  <si>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</si>
  <si>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</si>
  <si>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</si>
  <si>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</si>
  <si>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</si>
  <si>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</si>
  <si>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</si>
  <si>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</si>
  <si>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</si>
  <si>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</si>
  <si>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</si>
  <si>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</si>
  <si>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</si>
  <si>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</si>
  <si>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</si>
  <si>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</si>
  <si>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</si>
  <si>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</si>
  <si>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</si>
  <si>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</si>
  <si>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</si>
  <si>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</si>
  <si>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</si>
  <si>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</si>
  <si>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</si>
  <si>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</si>
  <si>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</si>
  <si>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Středočeský kraj</t>
  </si>
  <si>
    <t>Černošice</t>
  </si>
  <si>
    <t>příprava projektu, nákup pozemku</t>
  </si>
  <si>
    <t>Mateřská škola NA STATKU, školská právnická osoba</t>
  </si>
  <si>
    <t>obec Drahelčice</t>
  </si>
  <si>
    <t>Rozšíření MŠ Drahelčice</t>
  </si>
  <si>
    <t>Drahelčice</t>
  </si>
  <si>
    <t xml:space="preserve">Rozšíření  stávající mateřské školy. Rozšíření je plánováno pro dvě třídy o celkové kapacitě 48 dětí, bezbariérová, nízkoenergetická stavba. Plánujeme ji jako dřevostavbu nebo kontejnerovou školku včetně přípojek a vybavení. </t>
  </si>
  <si>
    <t>příprava VŘ na PD</t>
  </si>
  <si>
    <t>NE</t>
  </si>
  <si>
    <t>Svazek obci Modrý vrch</t>
  </si>
  <si>
    <t xml:space="preserve">Výstavba nové svazkové ZŠ Drahelčice-Úhonice </t>
  </si>
  <si>
    <t xml:space="preserve">Výstavba nové svazkové  školy 2x 9 tříd pro 540 dětí z Drahelčic a Úhonic včetně tělocvičny a atletického oválu, včetně parkovišť a příjezdové komunikace. Stavba je pasivní budovou. V rámci projektu se řeší i gastro zázemí, družiny, bude umístěna jak kmenové tak i odborné učebny, hudební sál a výtvarný sál. </t>
  </si>
  <si>
    <t>Ano</t>
  </si>
  <si>
    <t>ano</t>
  </si>
  <si>
    <t>Ano, vydáno 7/2022</t>
  </si>
  <si>
    <t>Mateřská škola Chrášťany</t>
  </si>
  <si>
    <t>obec Chrášťany</t>
  </si>
  <si>
    <t>Rozšíření kapacity MŠ - nová výstavba a hriště</t>
  </si>
  <si>
    <t>Chrášťany</t>
  </si>
  <si>
    <t>Rozšíření stávající kapacity MŠ výstavbou nové budovy MŠ</t>
  </si>
  <si>
    <t xml:space="preserve">navýšení kapacity MŠ  </t>
  </si>
  <si>
    <t>ne</t>
  </si>
  <si>
    <t>Základní škola Chrášťany</t>
  </si>
  <si>
    <t>Rozšíření ZŠ</t>
  </si>
  <si>
    <t>x</t>
  </si>
  <si>
    <t xml:space="preserve">Rozšíření ZŠ </t>
  </si>
  <si>
    <t>Mateřská škola Chýně</t>
  </si>
  <si>
    <t>obec Chýně</t>
  </si>
  <si>
    <t>Navýšení kapacity MŠ o 4 třídy, včetně úpravy zahrady a nákupu vnitřního a  venkovního vybavení</t>
  </si>
  <si>
    <t>Chýně</t>
  </si>
  <si>
    <t>Výstavba 4 tříd MŠ o celkové kapacitě 96 dětí a přesun stávající dočasné MŠ kontejnerové na jiný pozemek. Reálně tak dojde k navýšení o zmíněných 96 míst.</t>
  </si>
  <si>
    <t>Vydané SP, vykoupený pozemek s dočasnou stavbou.</t>
  </si>
  <si>
    <t>Svazková škola Chýně - Hostivice</t>
  </si>
  <si>
    <t>svazek obcí Chýně - Hostivice</t>
  </si>
  <si>
    <t>Výstavba svazkové školy</t>
  </si>
  <si>
    <t>výstavba kompletní základní školy 3*9 tříd včetně kuchyně, jídelny, malé tělocvičny a sportoviště</t>
  </si>
  <si>
    <t>Hrubopis DPS</t>
  </si>
  <si>
    <t xml:space="preserve">ne </t>
  </si>
  <si>
    <t>Základní škola Chýně</t>
  </si>
  <si>
    <t>Vytvoření DDM v budově původní základní školy Za Školou 55</t>
  </si>
  <si>
    <t>V současné době není v Chýni vyhovující prostor pro zájmové vzdělávání. Projekt má zajistit minimálně 4 učebny pro možnosti organizování kroužků a jednu klubovnu pro Junák či Skaut včetně vybavení. Rekonstrukce zahrnuje kompletní renovaci prostor, výměny podklah, topení a sociálního zařízení.</t>
  </si>
  <si>
    <t>studie, výběr projektanta</t>
  </si>
  <si>
    <t>Mateřská škola Jinočany</t>
  </si>
  <si>
    <t>obec Jinočany</t>
  </si>
  <si>
    <t>Rozšíření kapacity MŠ -přestavba třídy vč. vybavení, navýšení kapacity a zahrada</t>
  </si>
  <si>
    <t>Jinočany</t>
  </si>
  <si>
    <t>Rozšíření kapacity MŠ - přestavba třídy včetně vybavení:  denní místnost s výdejnou, úprava sociálních zařízení a šaten. Součástí projektu je i  zkvalitnění zahrady MŠ.</t>
  </si>
  <si>
    <t>PD</t>
  </si>
  <si>
    <t>SP s NPM</t>
  </si>
  <si>
    <t>Modernizace vybavení  gastroprovozu</t>
  </si>
  <si>
    <t>Modernizace a zefektivnění  vybavení gastroprovozu.</t>
  </si>
  <si>
    <t>IX.24</t>
  </si>
  <si>
    <t>záměr</t>
  </si>
  <si>
    <t>Výměna TČ, doplnění FVE MŠ Jinočany</t>
  </si>
  <si>
    <t xml:space="preserve">Výměna TČ, doplnění FVE </t>
  </si>
  <si>
    <t>VII.23</t>
  </si>
  <si>
    <t>příprava PD</t>
  </si>
  <si>
    <t>Základní škola Jinočany</t>
  </si>
  <si>
    <t>000241342</t>
  </si>
  <si>
    <t>ZŠ Jinočany- modernizace počítačových učeben včetně vybavení.</t>
  </si>
  <si>
    <t xml:space="preserve">Projekt zahrnuje modernizaci počítačových učeben včetně vybavení pro práci s digitálními technologiemi , ve vazbě na polytechnické vzdělávání, cizí jazyky a přírodní vědy vč. bezbariérovosti. </t>
  </si>
  <si>
    <t>výběr dodavatele</t>
  </si>
  <si>
    <t>není třeba</t>
  </si>
  <si>
    <t>Mateřská škola Kosoř</t>
  </si>
  <si>
    <t>obec Kosoř</t>
  </si>
  <si>
    <t>tepelné čerpadlo</t>
  </si>
  <si>
    <t>Kosoř</t>
  </si>
  <si>
    <t xml:space="preserve">Zajištění tepelného čerpadla a fotovoltaických panelů pro zajištění levnějšího ekologického energetického zdroje </t>
  </si>
  <si>
    <t>Základní škola Kosoř</t>
  </si>
  <si>
    <t>000241385</t>
  </si>
  <si>
    <t>Navýšení kapacity ZŠ, nákup vybavení, zateplení a rekonstrukce budovy, jídelna a výdejna</t>
  </si>
  <si>
    <t>jedná se o stavební úpravy stávající budovy ZŠ,při kterých dojde ke změně užívání části podkroví a přístavbě dokončenéé stavby. Původní využití upravovaných podkrovních prostor bylo k obytným účelům a plánuje se jeho změna na studovny, jídelnu, v přístavbě by pak měla vzniknout  výdejna jídla. Dále je počítáno s úpravou hygienických zařízení a jejich rozšíření tak aby vyhovovala konečnému cíli, kterým je navýšení kapacity školy.</t>
  </si>
  <si>
    <t>Nový areál MŠ a ZŠ 1-9 třída</t>
  </si>
  <si>
    <t>probíhá soud o pozemky</t>
  </si>
  <si>
    <t>Mateřská škola Nučice</t>
  </si>
  <si>
    <t>obec Nučice</t>
  </si>
  <si>
    <t>MŠ - rekonstrukce zahrady</t>
  </si>
  <si>
    <t>Nučice</t>
  </si>
  <si>
    <t>rekonstrukce zahrady</t>
  </si>
  <si>
    <t>Základní škola Nučice</t>
  </si>
  <si>
    <t>000233668</t>
  </si>
  <si>
    <t>Investice do školní zahrady a odborných učeben pro rozvoj KK a realizaci komunitních aktivit.</t>
  </si>
  <si>
    <t>červen, 2023</t>
  </si>
  <si>
    <t>srpen, 2023</t>
  </si>
  <si>
    <t>projektová fiše, žádost připravena k podání</t>
  </si>
  <si>
    <t>není požadováno</t>
  </si>
  <si>
    <t>září, 2023</t>
  </si>
  <si>
    <t>zpracovaná PD</t>
  </si>
  <si>
    <t>Rekonstrukce a dostavba „malé školy“</t>
  </si>
  <si>
    <t>Rekonstrukce a dostavba objektu „malé školy“ v Kubrově ulici č.p. 177.</t>
  </si>
  <si>
    <t>Příprava PD</t>
  </si>
  <si>
    <t>Mateřská škola Ořech</t>
  </si>
  <si>
    <t>obec Ořech</t>
  </si>
  <si>
    <t>rekonstrukce MŠ</t>
  </si>
  <si>
    <t>Ořech</t>
  </si>
  <si>
    <t>komplexní rekonstrukce MŠ, včetně zajištění bezbarierovosti</t>
  </si>
  <si>
    <t>výměna herního povrchu z hygienických důvodů (písek za litý polyuretan)</t>
  </si>
  <si>
    <t>rekonstrukce ŠJ</t>
  </si>
  <si>
    <t>modernizace vybavení školní jídelny z důvodu zastaralosti vybavení a případného navýšení kapacity uvařených a vydaných jídel pro ZŠ</t>
  </si>
  <si>
    <t>není vyžadováno</t>
  </si>
  <si>
    <t>Ptice</t>
  </si>
  <si>
    <t>Mateřská škola Ptice</t>
  </si>
  <si>
    <t>obec Ptice</t>
  </si>
  <si>
    <t>Mateřská škola Rudná</t>
  </si>
  <si>
    <t>město Rudná</t>
  </si>
  <si>
    <t>navýšení kapacity MŠ</t>
  </si>
  <si>
    <t>Rudná</t>
  </si>
  <si>
    <t>výstavba nového objektu MŠ</t>
  </si>
  <si>
    <t xml:space="preserve">x </t>
  </si>
  <si>
    <t>Základní škola Rudná</t>
  </si>
  <si>
    <t>000233773</t>
  </si>
  <si>
    <t>Polytechnická učebna</t>
  </si>
  <si>
    <t>Počítačová učebna</t>
  </si>
  <si>
    <t>Multifunkční cvičebna</t>
  </si>
  <si>
    <t>Základní škola Rudná, 5. května 586</t>
  </si>
  <si>
    <t>102486531</t>
  </si>
  <si>
    <t>Učebny vč. bezbariérovosti - půdní vestavba</t>
  </si>
  <si>
    <t>Přestavba půdy školy na odborné učebny, zázemí pro učitele, sociální zařízení, včetně nutné stavební úpravy původní střechy (zateplení, okna apod.)</t>
  </si>
  <si>
    <t>Mateřská škola Tachlovice</t>
  </si>
  <si>
    <t>obec Tachlovice</t>
  </si>
  <si>
    <t>Rekonstrukce a obnova dětského hřiště MŠ</t>
  </si>
  <si>
    <t>Tachlovice</t>
  </si>
  <si>
    <t>výměna hracích prvků a jejich doplnění</t>
  </si>
  <si>
    <t>PD připravena</t>
  </si>
  <si>
    <t>není nutné</t>
  </si>
  <si>
    <t>Základní škola Třebotov</t>
  </si>
  <si>
    <t>obec Třebotov</t>
  </si>
  <si>
    <t>000241741</t>
  </si>
  <si>
    <t>Rekonstrukce a rozšíření ZŠ Třebotov</t>
  </si>
  <si>
    <t>Třebotov</t>
  </si>
  <si>
    <t>Vybudování dílen pro polytechnické vzdělávání, odborných učeben (přírodovědná učebna, hudebna, učebna VV, jazykové učebny, IT učebna, cvičná kuchyň pro žáky), úprava spol. prostor - odpočinková zóna pro žáky, šatny, sborovna, poradenské pracoviště, prostor pro volnočasové aktivity, rekonstrukce tělocvičny, technické zázemí pro školníka, zateplení školy a snížení energetické náročnosti</t>
  </si>
  <si>
    <t>leden 2023</t>
  </si>
  <si>
    <t xml:space="preserve">ano </t>
  </si>
  <si>
    <t>Záklaní škola Úhonice</t>
  </si>
  <si>
    <t>obec Úhonice</t>
  </si>
  <si>
    <t>000235059</t>
  </si>
  <si>
    <t>venkovní učebna</t>
  </si>
  <si>
    <t>Úhonice</t>
  </si>
  <si>
    <t>Mateřská škola Zbuzany</t>
  </si>
  <si>
    <t>obec Zbuzany</t>
  </si>
  <si>
    <t>Rozšíření kapacity MŠ</t>
  </si>
  <si>
    <t>Zbuzany</t>
  </si>
  <si>
    <t>přístavba MŠ: navýšení kapacity o 1 - 2 třídy</t>
  </si>
  <si>
    <t>příprava projektu, řešení alternativ umístění nových tříd</t>
  </si>
  <si>
    <t>Základní škola</t>
  </si>
  <si>
    <t>Svazek obcí Zbuzany, Ořech, Tachlovice, Chýnice, Dobříč, Choteč</t>
  </si>
  <si>
    <t>Nová svazková škola</t>
  </si>
  <si>
    <t>zřízení svazkové školy obcí Dobříč, Choteč, Chýnice, Tachlovice, Ořech a Zbuzany</t>
  </si>
  <si>
    <t>obec Vysoký Újezd</t>
  </si>
  <si>
    <t>007511001</t>
  </si>
  <si>
    <t>Beroun</t>
  </si>
  <si>
    <t>Vysoký Újezd</t>
  </si>
  <si>
    <t>Základní škola a Mateřská škola Vysoký Újezd</t>
  </si>
  <si>
    <t>ZŠ Vysoký Újezd - Přístavba pavilonu a jídelny</t>
  </si>
  <si>
    <t>Volnočasové hřiště J. Kreisla</t>
  </si>
  <si>
    <t>vybudování nové plochy pro trávení volného času pro děti i dospělé</t>
  </si>
  <si>
    <t>Základní škola Vrané nad Vltavou, okres Praha - západ</t>
  </si>
  <si>
    <t>Obec Vrané nad Vltavou, Březovská 112, 252 46 Vrané nad Vltavou</t>
  </si>
  <si>
    <t>Odborné učebny</t>
  </si>
  <si>
    <t>Vrané nad Vltavou</t>
  </si>
  <si>
    <t>Celková rekonstrukce odborných učeben a kabinetů odborných učeben (vybavení, nábytek, pomůcky, ICT technika, stavební práce, rozvody, zastínění, osvětlení apod.)</t>
  </si>
  <si>
    <t>X</t>
  </si>
  <si>
    <t>PD před zpracováním</t>
  </si>
  <si>
    <t>Družiny</t>
  </si>
  <si>
    <t>Rekonstrukce školních družin (výměna oken, stavební úpravy, pořízení vybavení apod.)</t>
  </si>
  <si>
    <t>Tělocvična</t>
  </si>
  <si>
    <t>Výstavba nové tělocvičny, včetně zázemí</t>
  </si>
  <si>
    <t>ANO</t>
  </si>
  <si>
    <t>FVE</t>
  </si>
  <si>
    <t>nová FVE</t>
  </si>
  <si>
    <t>studie</t>
  </si>
  <si>
    <t>Základní umělecká škola</t>
  </si>
  <si>
    <t>zateplení, výměna oken oken</t>
  </si>
  <si>
    <t>zateplení, výměna oken oken, inst.tep.čerpadla</t>
  </si>
  <si>
    <t>VII. 24</t>
  </si>
  <si>
    <t>Komunitní aktivity</t>
  </si>
  <si>
    <t>MŠ Březová Oleško</t>
  </si>
  <si>
    <t>Březová - Oleško</t>
  </si>
  <si>
    <t>úprava zahrady MŠ</t>
  </si>
  <si>
    <t>Březová Oleško</t>
  </si>
  <si>
    <t>Vzorec přechodový region (70 % EFRR)</t>
  </si>
  <si>
    <t>úspory energie</t>
  </si>
  <si>
    <t>Svazková škola Zvole Březová - Oleško (2x9 tříd)</t>
  </si>
  <si>
    <t>Zvole</t>
  </si>
  <si>
    <t>MŠ Trnová</t>
  </si>
  <si>
    <t>Trnová</t>
  </si>
  <si>
    <t>novostavba MŠ</t>
  </si>
  <si>
    <t>zpracov. PD</t>
  </si>
  <si>
    <t>přístavba víceúčelový objekt MŠ Trnová</t>
  </si>
  <si>
    <t>MŠ Hvozdnice</t>
  </si>
  <si>
    <t>Renovace a obnova zahrady</t>
  </si>
  <si>
    <t>Hvozdnice</t>
  </si>
  <si>
    <t>nákup materiálu</t>
  </si>
  <si>
    <t>ZŠ a MŠ Slapy, okres Praha-západ</t>
  </si>
  <si>
    <t>OÚ Slapy</t>
  </si>
  <si>
    <t>Vybudování odborných učeben k polytechnickému vzdělávání a informatice</t>
  </si>
  <si>
    <t>Středočeký</t>
  </si>
  <si>
    <t>Slapy</t>
  </si>
  <si>
    <t>Zatím plánujeme - nová učebna či 2 odborné učebny ve sklepních prostorách - pro polytechnické vzdělávání, pracovní činnosti, informatika, včetně stavebních úprav a kompletního vybavení - ponky, stoly, boxy, nářadí, náčiní, svěráky, 3D tiskárny apod.</t>
  </si>
  <si>
    <t>Základní škola a Mateřská škola Ohrobec, příspěvková organizace</t>
  </si>
  <si>
    <t>obec Ohrobec</t>
  </si>
  <si>
    <t>stavba školy pro II. stupeň</t>
  </si>
  <si>
    <t>Ohrobec</t>
  </si>
  <si>
    <t>školní jídelna</t>
  </si>
  <si>
    <t>II. stupeň ZŠ</t>
  </si>
  <si>
    <t>Vybavení nové budovy II. stupně ZŠ</t>
  </si>
  <si>
    <t>ZŠ Dobřichovice</t>
  </si>
  <si>
    <t>Město Dobřichovice</t>
  </si>
  <si>
    <t>Rekonstrukce polytechnické učebny</t>
  </si>
  <si>
    <t>Vybavení PC počítačové učebny</t>
  </si>
  <si>
    <t>Vzorec méně rozvinutý (85 % EFRR)</t>
  </si>
  <si>
    <t>Mateřská škola Štěchovice okres Praha - západ, příspěvková organizace</t>
  </si>
  <si>
    <t>Městys Štěchovice</t>
  </si>
  <si>
    <t>stavební úpravy a vybavení na podporu polytechnického vzdělávání, včetně vybavení</t>
  </si>
  <si>
    <t>Štěchovice</t>
  </si>
  <si>
    <t>Projekt zajistí zvýšení zájmu dětí o technické a přírodovědné obory včetně environmentálních.Aktivita přispěje nejen k rozšiřování poznatků, ale především k vytváření pracovních dovedností a návyků, které jsou využívány v běžném a později i pracovním životě a k rozvoji znalostí o technickém prostředí.</t>
  </si>
  <si>
    <t>půdní vestavba</t>
  </si>
  <si>
    <t>středočeský</t>
  </si>
  <si>
    <t>Projekt zajistí navýšení kapacity školy</t>
  </si>
  <si>
    <t>projekt k obnově</t>
  </si>
  <si>
    <t>zateplení a omítka budovy</t>
  </si>
  <si>
    <t>projekt zajistí energetické úspory budovy</t>
  </si>
  <si>
    <t>vybavení školní kuchyně</t>
  </si>
  <si>
    <t>částečně již zrealizováno, druhou etapou dojde k úplné obnově vybavení školní kuchyně</t>
  </si>
  <si>
    <t>Stavbení úpravy a vybavení na podporu podnětného venkovního prostředí školy</t>
  </si>
  <si>
    <t>úprava venkovního zázemí zajistí podnětné aktivity při venkovním komunitním pobytu</t>
  </si>
  <si>
    <t>Rekonstrukce podlah školní kuchyně a jídelny</t>
  </si>
  <si>
    <t xml:space="preserve">nutná údržba </t>
  </si>
  <si>
    <t>výměna střešní krytiny</t>
  </si>
  <si>
    <t>výkup pozemku pro výstavbu nového stravovacího objektu, výstavba včetně zařízení pro obě školy</t>
  </si>
  <si>
    <t>Projekt zajistí dostatečnou kapacitu pro strávníky ZŠ a MŠ</t>
  </si>
  <si>
    <t>vybudování vstupní brány včetně dálkového otevírání s komunikačním zařízením, zabezpečení vjezdu a budovy</t>
  </si>
  <si>
    <t>Projekt zajistí bezpečnost objektu, bezpečnost příjezdovch cest uvnitř areálu školy</t>
  </si>
  <si>
    <t>Základní škola Štěchovice okres Praha - západ, příspěvková organizace</t>
  </si>
  <si>
    <t>000 241 725</t>
  </si>
  <si>
    <t>vybudování kmenových tříd, tříd pro zájmové vzdělávání (ŠD) a odborné učeny</t>
  </si>
  <si>
    <t>Přístavba se vznikem nových výukových tříd a tříd pro zájmové vzdělávání  a odborných učeben</t>
  </si>
  <si>
    <t>bez PD</t>
  </si>
  <si>
    <t>stavební úpravy a rekonstrukce jazykové učebny, včetně vybavení a akustiky</t>
  </si>
  <si>
    <t xml:space="preserve">Projekt zajistí kvalitní a efektivní vzdělání. Díky projektu dojde k modernizaci jazykové učebny, která bude vybavena moderní digitální technologií a moderními didaktickými pomůckami potřebnými pro výuku cizích jazyků. </t>
  </si>
  <si>
    <t>zpracována studie prostorové akustiky</t>
  </si>
  <si>
    <t>vybavení hudebny</t>
  </si>
  <si>
    <t>Pouze v případě realizace přístavby, v současné době již škola hudební učebnu nemá</t>
  </si>
  <si>
    <t>zateplení a nová omítka</t>
  </si>
  <si>
    <t>rekonstrukce podlah</t>
  </si>
  <si>
    <t>nutná renovace</t>
  </si>
  <si>
    <t>kompletní výměna vodovodních rozvodů</t>
  </si>
  <si>
    <t>Kompletní obnovení IT učebny + mobilní dig.vybavení</t>
  </si>
  <si>
    <t xml:space="preserve">Projekt zajistí kvalitní a efektivní vzdělání. Díky projektu dojde k modernizaci IT učebny, která bude vybavena moderní digitální technologií potřebnými pro IT výuku. </t>
  </si>
  <si>
    <t>Kompletní obnovení IT techniky v učebnách a kabinetech, kancelářích</t>
  </si>
  <si>
    <t>Projekt zajistí vybavenost učitelů IT technologiemi potřebné pro jejich efektivní práci.</t>
  </si>
  <si>
    <t>Rekonstrukce venkovního sportoviště</t>
  </si>
  <si>
    <t xml:space="preserve">Projekt zajistí rekonstrukci sportoviště poškozeného při posledních povodních, kdy došlo k narušení podloží sportoviště. </t>
  </si>
  <si>
    <t>vybavení šaten, uzamykatelné kovové skříně</t>
  </si>
  <si>
    <t>Základní škola, mateřská škola a základní umělecká škola Easyspeak z. ú.</t>
  </si>
  <si>
    <t>Mgr. Helena Prentice, Zdeňka Koubková</t>
  </si>
  <si>
    <t>05373786</t>
  </si>
  <si>
    <t>Úprava venkovních ploch MŠ a herní prvky, stánek environmentální výchovy</t>
  </si>
  <si>
    <t>Řitka/Černolice</t>
  </si>
  <si>
    <t>Výstavba nové budovy MŠ (s kapacitou MŠ 15 dětí)</t>
  </si>
  <si>
    <t>Vybavení tříd MŠ</t>
  </si>
  <si>
    <t>Tepelná čerpadla, fotovoltaické panely pro ZŠ</t>
  </si>
  <si>
    <t>Navýšení kapacity MŠ</t>
  </si>
  <si>
    <t>Úprava venkovních ploch ZŠ a herní prvky, stánek environmentální výchovy</t>
  </si>
  <si>
    <t>Práce na PD</t>
  </si>
  <si>
    <t>Vybavení učeben ZŠ</t>
  </si>
  <si>
    <t>Plánování, sběr požadavků vyučujících</t>
  </si>
  <si>
    <t>Rozšíření ZŠ o odborné učebny</t>
  </si>
  <si>
    <t>MŠ Měchenice</t>
  </si>
  <si>
    <t>Obec Měchenice</t>
  </si>
  <si>
    <t>09075916</t>
  </si>
  <si>
    <t>Doplnění venkovních prvků prostoru a hřiště MŠ</t>
  </si>
  <si>
    <t>Měchenice</t>
  </si>
  <si>
    <t>Cílem projektu je doplnění edukačních prvků dětského hřiště MŠ Měchenice, které povedou k dalšímu zdokonalování pohybového aparátu a hrubé motoriky dětí a dalších prvků v okolí školky pro zlepšení možnosti využití prostoru.</t>
  </si>
  <si>
    <t>05/2023</t>
  </si>
  <si>
    <t>09/2026</t>
  </si>
  <si>
    <t>fáze výběr dodavatele</t>
  </si>
  <si>
    <t>NE, bez</t>
  </si>
  <si>
    <t>ZŠ Davle</t>
  </si>
  <si>
    <t>Městys Davle</t>
  </si>
  <si>
    <t>Rekonstrukce půdních prostor a vestavba nových odborných učeben</t>
  </si>
  <si>
    <t>Davle</t>
  </si>
  <si>
    <t>Rekonstrukce půdních prostor na staré budově ZŠ Davle, výměna a zateplení střechy a výstavba nových odborných učeben</t>
  </si>
  <si>
    <t>Počítačové učebny</t>
  </si>
  <si>
    <t>Kompletní renovace počítačových učeben - stavební úpravy, nábytek, HW vybavení</t>
  </si>
  <si>
    <t>výběr dodavatele - nezahájeno</t>
  </si>
  <si>
    <t>ZŠ Černošice</t>
  </si>
  <si>
    <t>město Černošice</t>
  </si>
  <si>
    <t>studie, probíhající příprava PD (zadáno)</t>
  </si>
  <si>
    <t>Půdní vestavba, přístavba a rekonstrukce detašovaného pracoviště Komenského s rozšířením kapacit odbornou učebnu, družinu s nezbytným zázemím, poradenské pracoviště, kmenové učebny s kabinetem a venkovní zázemí pro komunitní aktivity školy včetně vybavení</t>
  </si>
  <si>
    <t>PD, probíhá aktualizace(zadáno)</t>
  </si>
  <si>
    <t>na část aktivit ano, na část aktivit zatím ne</t>
  </si>
  <si>
    <t>Rekonstrukce učebny zeměpisu vč. Vybavení a pomůcek.</t>
  </si>
  <si>
    <t>"ano", resp. stavební povolení není pro daný záměr potřebné</t>
  </si>
  <si>
    <t>Venkovní třída se školním pozemkem pro výuku přírodních věd a pracovních činností.</t>
  </si>
  <si>
    <t>Rekonstrukce a modernizace učebny cizích jazyků a učebny matematiky</t>
  </si>
  <si>
    <t>ZUŠ Černošice</t>
  </si>
  <si>
    <t>Výstavba tanečního sálu s možností využití pro komunitní školní aktivity (objekt památkově chráněn)</t>
  </si>
  <si>
    <t>MŠ Na Oboře</t>
  </si>
  <si>
    <t>Město Mníšek pod Brdy</t>
  </si>
  <si>
    <t>Výstavba MŠ Na Oboře</t>
  </si>
  <si>
    <t>Mníšek pod Brdy</t>
  </si>
  <si>
    <t>Výstavba MŠ Na Oboře, 2 třídy, jídelna, zahrada</t>
  </si>
  <si>
    <t>Základní škola, Mníšek pod Brdy, Komenského 886</t>
  </si>
  <si>
    <t>Přístavba základní školy</t>
  </si>
  <si>
    <t>Nové učebny, družina, kabinety a rekonstrukce učeben</t>
  </si>
  <si>
    <t>v přípravě</t>
  </si>
  <si>
    <t>Základní škola Pod Skalkou</t>
  </si>
  <si>
    <t>DSO Svazková škola Pod Skalkou</t>
  </si>
  <si>
    <t>Svazková škola pod Skalkou</t>
  </si>
  <si>
    <t>ZŠ Komenského 420</t>
  </si>
  <si>
    <t>Stará budova</t>
  </si>
  <si>
    <t>Stavební úpravy a modernizace "Staré budovy školy" pro potřeby provozu ZŠ. Investice do odborných a specializovaných učeben a výukových prostor ve vazbě na přírodní vědy, polytechnické vzdělávání, cizí jazyky, práci s digitálními technologiemi a to včetně zázemí těchto učeben a kabinetu a sborovny pro pedagogy. Investice do školní družiny a její nezbytné zázemí. Investice do toalet v patrech, kde jsou realizovány odborné učebny/kabinety, družina/školní klub. Investice do chodby, vstupních a spojovacích prostor nezbytných pro propojení prostor do kterých se v projektu investuje. Stavební úpravy objektu dle vyhlášky č. 398/2009 Sb. související s podporou sociální inkluze v celé budově, např. zajištění bezbariérového přístupu. Investice do zvýšení energetické účinnosti při renovaci budovy školy.</t>
  </si>
  <si>
    <t xml:space="preserve">Pavilon </t>
  </si>
  <si>
    <t>Stavební úpravy a modernizace "Pavilonu II" pro potřeby provozu ZŠ. Investice do zvýšení energetické účinnosti při renovaci budovy školy. Investice do specializovaných učeben školy ve vazbě na rozvoj klíčových kompetencí žáků.</t>
  </si>
  <si>
    <t>Nová budova</t>
  </si>
  <si>
    <t>Stavební úpravy a modernizace "Pavilonu III " pro potřeby provozu ZŠ. Investice do zvýšení energetické účinnosti při renovaci budovy školy. Investice to specializovaných učeben školy ve vazbě na rozvoj klíčových kompetencí žáků.</t>
  </si>
  <si>
    <t>Parkoviště za školou/hřiště</t>
  </si>
  <si>
    <t>Budování a modernizace zázemí školy. Úprava zeleně, parkovací místa, zázemí pro realizaci komunitních aktivit při ZŠ vedoucí k sociální inkluzi ve formě prostor pro sportovní aktivity, které bude sloužit po vyučování jako centrum vzdělanosti a komunitních aktivit. Investice do zvýšení energetické účinnosti při renovaci budov. Investice do multifukční venkovní učebny sloužící pro rozvoj klíčových kompetencí v rámci výuky, s možností využití v rámci družiny a v rámci komunitních aktivit školy.</t>
  </si>
  <si>
    <t>ZUŠ Svazková škola Pod Skalkou</t>
  </si>
  <si>
    <t>Výstavba ZUŠ společně se svazkovou školou</t>
  </si>
  <si>
    <t>Mateřská škola Kamarád</t>
  </si>
  <si>
    <t>Město Jesenice</t>
  </si>
  <si>
    <t>Mateřská škola Horní Jirčany</t>
  </si>
  <si>
    <t>Jesenice</t>
  </si>
  <si>
    <t>Výstavba nové MŠ pro Horní Jirčany - stávající kapacita MŠ = 0, po výstavbě nové MŠ kapacita = 28 dětí.</t>
  </si>
  <si>
    <t>zahájena stavba</t>
  </si>
  <si>
    <t>Mateřská škola Jesenice</t>
  </si>
  <si>
    <t>Mateřská škola Osnice</t>
  </si>
  <si>
    <t>Výstavba nové MŠ pro Osnici - stávající kapacita MŠ = 38, ale stav budovy je zcela nevyhovující z hygienických a energetických důvodů. Rekonstrukce stávající budovy z technického a ekonomického důvodu nerentabilní, proto dojde ke zbourání staré budovy a výstavby nové s kapacitou 3 oddělené o 28 dětch, celkem tedy 84 dětí.</t>
  </si>
  <si>
    <t>Sunny Canadian International School - Mateřská škola, s.r.o.</t>
  </si>
  <si>
    <t>Ing. Alice Štunda</t>
  </si>
  <si>
    <t>Podnětné venkovní prostředí</t>
  </si>
  <si>
    <t>Infrastruktura kolem školy</t>
  </si>
  <si>
    <t>Učíme se v přírodě</t>
  </si>
  <si>
    <t xml:space="preserve">Interaktivní výuka k podpoře výuky cizích jazyků, čtenářské a matematické pregramotnosti a logického myšlení. </t>
  </si>
  <si>
    <t>Polytechnická výuka ve třídách a na pozemku školy (práce s přírodninami, řemesla, pěstitelské práce</t>
  </si>
  <si>
    <t>Učení se cizích jazyků prostřednictvím hudby</t>
  </si>
  <si>
    <t>Sportovní aktivity – pohybem ke zdraví v tělocvičně a na zahradě školy</t>
  </si>
  <si>
    <t>Venkovní herní prvky</t>
  </si>
  <si>
    <t>Přestřešení (mobilní / zastínění) hřiště/zahrady MŠ</t>
  </si>
  <si>
    <t>Naučné tabule a polytechnické vybavení za hřiště/zahradu MŠ</t>
  </si>
  <si>
    <t>Rekonstrukce podlahových kritin</t>
  </si>
  <si>
    <t>Rekonstrukce MŠ - šatny, třídy, sociální zařízení</t>
  </si>
  <si>
    <t xml:space="preserve">Výstavba nové budovy </t>
  </si>
  <si>
    <t>Výstavba nové budova</t>
  </si>
  <si>
    <t>Základní škola a mateřská škola Lety, okres Praha-západ</t>
  </si>
  <si>
    <t>Obec Lety</t>
  </si>
  <si>
    <t>Přístavba II.st. ZŠ a sportovní haly</t>
  </si>
  <si>
    <t>Lety</t>
  </si>
  <si>
    <t>MŠ Zvole</t>
  </si>
  <si>
    <t>obec Zvole</t>
  </si>
  <si>
    <t>Údržba herních prvků</t>
  </si>
  <si>
    <t>ZŠ Zvole, příspěvková organizace</t>
  </si>
  <si>
    <t>00241890</t>
  </si>
  <si>
    <t>Pořízení tepelného čerpadla</t>
  </si>
  <si>
    <t>nová ZŠ (2,5x 9 tříd)</t>
  </si>
  <si>
    <t>Mateřská škola Dolní Břežany</t>
  </si>
  <si>
    <t>Obec Dolní Břežany</t>
  </si>
  <si>
    <t xml:space="preserve">
691014051</t>
  </si>
  <si>
    <t>Stavba nové budovy mateřské školy ve Lhotě</t>
  </si>
  <si>
    <t>Dolní Břežany</t>
  </si>
  <si>
    <t>Ne</t>
  </si>
  <si>
    <t>Základní škola Dolní Břežany</t>
  </si>
  <si>
    <t xml:space="preserve"> 000241202</t>
  </si>
  <si>
    <t>Rozšíření vybavení polytechnických dílen a učebny IT</t>
  </si>
  <si>
    <t xml:space="preserve">Příprava projektové dokumentace - nové vybavení </t>
  </si>
  <si>
    <t>Není třeba</t>
  </si>
  <si>
    <t>Školní klub</t>
  </si>
  <si>
    <t xml:space="preserve">Příprava projektové dokumentace </t>
  </si>
  <si>
    <t>00241202</t>
  </si>
  <si>
    <t>Environmentální vzdělávání - ZOO koutek Dolní Břežany</t>
  </si>
  <si>
    <t>V přípravě je projektová dokumentace</t>
  </si>
  <si>
    <t>Zázemí pro environmentální vzdělávání v č.p. 17 Dolní Břežany</t>
  </si>
  <si>
    <t>Základní škola a mateřská škola Zlatníky-Hodkovice</t>
  </si>
  <si>
    <t>obec Zlatníky-Hodkovice</t>
  </si>
  <si>
    <t>vybudování objektu mateřské školy</t>
  </si>
  <si>
    <t>Zlatníky-Hodkovice</t>
  </si>
  <si>
    <t xml:space="preserve">Vybudování mateřské školy je dalším krokem v souladu s dlouhodobým plánem rozvoje obce. Nový prostor, ve kterém budou v rámci předškolního vzdělávání trávit čas ti nejmenší, je třeba zajistits důrazem na moderné pojetí, zdraví a udržitelnost tak, aby prostory kromě zvýšení kapacity předškolního vzlělávání umožňovaly podmínky pro co nejširší včestranný rozvoj žáků. </t>
  </si>
  <si>
    <t>probíhá studie</t>
  </si>
  <si>
    <t>vybudování zahradních výukových zón</t>
  </si>
  <si>
    <t>Vybudování zahradních výukových zón pro realizaci výuky a zajištění dalších aktivit je prioritou, která umožňuje školce v rámci předškolního vzdělávání 
integraci tématických výukových zón do výuky v alternativným prostředí s cílem podpořit společensko-sociálních aktivity, enviroměntální a včestranou výchovu.</t>
  </si>
  <si>
    <t>interaktivní učebny pro podpou rozvoje kognitivních dovedností v MŠ</t>
  </si>
  <si>
    <t>Vybudování interaktivního materiálně-technického zázemí v rámci předškolního vzdělávání je velice přínosné, neboť současné technologie umožňují efektivnější, širší a zábavnější alternativy vzdělvání, které mají zasadní vliv na všestrané a kognitivní schopnosti dětí a umožnují výrazně větší mírů zapojení žáků.</t>
  </si>
  <si>
    <t xml:space="preserve">rozšíření základní školy a o 2. stupeň </t>
  </si>
  <si>
    <t>Vybudování 2. stupně základní školy v obci v souladu s dlouhodobuým plánem rozvoje obce je zcela zásadním krokem k finalizaci zajištění  uceleného procesu vzdělávání od mateřské školy po kompletní  základní školní vzdělávání v obci, který naplní obci, občanům, rodičům, žákům, ale i regionu  základní potřeby kapacity školní docházky ale i dalších přínosů.</t>
  </si>
  <si>
    <t>vybudování venkovního výukového prostoru a adaptace parteru</t>
  </si>
  <si>
    <t>Vybudování venkovního prostoru pro realizaci výuky a zajištění dalších aktivit je prioritou, která umožňuje škole zatraktivnit žákům vzdělávání a umožnit jim pobyt a výuku mimo uzavřené prostory v přírodním prostředí.</t>
  </si>
  <si>
    <t>posílení materiálně technické základny odborných výukových učeben</t>
  </si>
  <si>
    <t xml:space="preserve">Posílení a obnova materiálně-technické základy odborných učeben je základním předpokladem pro kvalitní a efektivní výuku na základním stupni vzdělávání tím spíš, když se jedná o předměty, které jsou prostorově v tísni a kde je setkání se specifickými výukovými metodami základním kamenem vzlělávání. </t>
  </si>
  <si>
    <t>hotový záměr</t>
  </si>
  <si>
    <t>obnova rozšíření  interaktivní výuky v kmenových třídách</t>
  </si>
  <si>
    <t xml:space="preserve">Obnova a rozšíření interaktivní výuky v kmenových třídách je zásadní pro moderní prezentaci a vedení vzdělvácího procesu, který se technologicky velmi rychle posouvá. Pro žáky je nezbytné začlenit moderní technologie a metody digitálního vzdělávání do procesu učení. </t>
  </si>
  <si>
    <t>MŠ Jílové u Prahy</t>
  </si>
  <si>
    <t>obec</t>
  </si>
  <si>
    <t>Novostavba MŠ v části Radlík</t>
  </si>
  <si>
    <t>Jílové u Prahy - Radlík</t>
  </si>
  <si>
    <t>Obsahem projektuje návýšení kapacity MŠ o dvě třídy v části města Radlík.</t>
  </si>
  <si>
    <t>zpracování ideového návrhu</t>
  </si>
  <si>
    <t>ZŠ Jílové u Prahy</t>
  </si>
  <si>
    <t>Novostavba ZŠ  v části Radlík</t>
  </si>
  <si>
    <t>Vzhledem ke vzrůstajícímu počtu žáků bylo rozhodnuto o stavbě nové školní budovy s kapacitou 540 žáků v části města Radlík</t>
  </si>
  <si>
    <t>Rekonstrukce venkovních sportovišť</t>
  </si>
  <si>
    <t>Jílové u Prahy</t>
  </si>
  <si>
    <t>U stávající školy je potřeba řešit nevyhovující  povrchy venkovních sportovišť</t>
  </si>
  <si>
    <t>zpracována studie</t>
  </si>
  <si>
    <t>Zkvalitňování výuky v ZŠ  (například: vybavení  odborných učeben, vybavení kmenových tříd IT, podpora moderních trendů ve výuce)</t>
  </si>
  <si>
    <t>Potřebná modernizace vybavení stávající školy se zaměřením na vybavení odborných učeben splňující moderní trendy výuky.</t>
  </si>
  <si>
    <t>Navýšení kapacity a rekonstrukce spojovacího krčku</t>
  </si>
  <si>
    <t>Vzhledem k nevyhovujícímu stavu spojovacího krčku, je potřeba rekonstrukce objektu, která umožní navýšení kapacity školy a dosažení odpovídajícho standardu školy.</t>
  </si>
  <si>
    <t>zpracována studie, příprava projektu</t>
  </si>
  <si>
    <t>Sportovní hala</t>
  </si>
  <si>
    <t>Stávající tělocvična již nevyhovuje požadavků školy ani zájmovým aktivitám jak kapacitně, tak i vybavením.</t>
  </si>
  <si>
    <t xml:space="preserve">100  000 000 </t>
  </si>
  <si>
    <t>MŠ Klínec</t>
  </si>
  <si>
    <t>obec Klínec</t>
  </si>
  <si>
    <t>Zkavalitnění výuky MŠ</t>
  </si>
  <si>
    <t>Klínec</t>
  </si>
  <si>
    <t>popis</t>
  </si>
  <si>
    <t>Základní škola Kairos z.ú.</t>
  </si>
  <si>
    <t>Mgr. Hana Frydrichová</t>
  </si>
  <si>
    <t>Kairos Kampus MŠ</t>
  </si>
  <si>
    <t>Výstavba nové budovy MŠ včetně vývařovny, kapacita 30 dětí</t>
  </si>
  <si>
    <t>691009155</t>
  </si>
  <si>
    <t>Vybudování odborných učeben</t>
  </si>
  <si>
    <t>Vybudování odborných učeben v rámci výstavby nového Kampusu</t>
  </si>
  <si>
    <t>MŠ Řevnice</t>
  </si>
  <si>
    <t>Město Řevnice</t>
  </si>
  <si>
    <t>Zajištění dostatečných kapacit v MŠ Řevnice</t>
  </si>
  <si>
    <t>Řevnice</t>
  </si>
  <si>
    <t xml:space="preserve">Zajištění dostatečných kapacit, zvyšování kvality podmínek výuky, zajištění bezbarierovosti , úprava zázemí a venkovních prostor </t>
  </si>
  <si>
    <t>zpracován projekt pro  stavební povolení</t>
  </si>
  <si>
    <t>ZŠ Řevnice</t>
  </si>
  <si>
    <t xml:space="preserve">Rozvoj vzdělávací infrastruktury  ZŠ Řevnice </t>
  </si>
  <si>
    <t xml:space="preserve">Přístavba pavilonu školy II.stupně se vznikem nových výukových, přednáškových a školících prostor a   dílen pro polytechnické vzdělávání, cizý jazyky, práci s digitálními technologiemi,  pro formování , zájmové a neformální vzdělávání a celoživotní učení, místnostmi školní družiny a školního klubu, konektivita, zázemí pro školní poradenská pracoviště, pro práci se žáky se speciálními požadavky, zázemí pro pedagogické a nepedagogické pracovníky, vnitřní i venkovní zázemí pro komunitní aktivity  </t>
  </si>
  <si>
    <t>Rozvoj vzdělávací  infrastruktury ZŠ Řevnice I.stupeň</t>
  </si>
  <si>
    <t>Rekonstrukce pavilonů I.stupně za účelem dosažení bezbarierovosti, konektivity, vytvoření výkových prostor včetně venkovních pro přírodní vědy, polytechnické vzdělávání  a práci s digitálními technologiemi, vnitřní a venkovní zázemí pro komunitní aktivity</t>
  </si>
  <si>
    <t>Základní umělecká škola Řevnice p. o.</t>
  </si>
  <si>
    <t>Rozvoj infrastruktury ZUŠ Řevnice</t>
  </si>
  <si>
    <t xml:space="preserve">Předmětem akce je rekonstrukce bývalého dominikánského zámečku čp. 29  a budovy bývalé školy čp. 64   za účelem vzniku nových prostor pro potřeby ZUŠ a tím spojeného zájmového, neformálního a celoživotního vzdělávání. V rámci akce se počítá se vznikem přednáškových, školících a výukových prostor, zázemím pro personál. </t>
  </si>
  <si>
    <t>zpracován projekt pro stavební povolení</t>
  </si>
  <si>
    <t>ZŠ a MŠ Kamenný Přívoz</t>
  </si>
  <si>
    <t>Obec Kamenný Přívoz</t>
  </si>
  <si>
    <t>Novostavba pro 1 třídu MŠ</t>
  </si>
  <si>
    <t>Kamenný Přívoz</t>
  </si>
  <si>
    <t>9/2023</t>
  </si>
  <si>
    <t>9/2024</t>
  </si>
  <si>
    <t>Vypracované studie na výstavbu nové budovy, kde v přízemí bude 1 třída MŠ se zázemím</t>
  </si>
  <si>
    <t>Zastřešení vchodů do MŠ</t>
  </si>
  <si>
    <t>7/2024</t>
  </si>
  <si>
    <t>9/2025</t>
  </si>
  <si>
    <t>Projektová dokumentace</t>
  </si>
  <si>
    <t>Výsavba nové tělocvičny</t>
  </si>
  <si>
    <t>4/2026</t>
  </si>
  <si>
    <t>10/2028</t>
  </si>
  <si>
    <t>Vypracovaná studie</t>
  </si>
  <si>
    <t>Sunny Canadian International School - Základní škola a Gymnázium, s.r.o.</t>
  </si>
  <si>
    <t>27383512 </t>
  </si>
  <si>
    <t>Podnětné a vzdělávací prostředí kolem školy</t>
  </si>
  <si>
    <t>Multimediální učebna</t>
  </si>
  <si>
    <t>Modernizace ICT vybavení</t>
  </si>
  <si>
    <t>Modernizace školního SW</t>
  </si>
  <si>
    <t>Sportujeme v přírodě – sportovní ovál s hřišti na školní zahradě</t>
  </si>
  <si>
    <t>Odborná učebna Life sciences a její vybavení</t>
  </si>
  <si>
    <t>Odborná učebna Applied chemistry a její vybavení</t>
  </si>
  <si>
    <t>Odborná učebna Applied physics a její vybavení</t>
  </si>
  <si>
    <t>Odborná učebna Robotics, Engineering and IOT a její vybavení</t>
  </si>
  <si>
    <t>Odborná učebna Visual Arts a její vybavení</t>
  </si>
  <si>
    <t>Modernizace vybavené školní kuchyně</t>
  </si>
  <si>
    <t>Parkoviště pro odbavování rodičů K+R 2x</t>
  </si>
  <si>
    <t>Přístupový systém do budov vč. SW</t>
  </si>
  <si>
    <t>Čipový systém na vyzvedávání dětí z družiny vč. SW</t>
  </si>
  <si>
    <t>Výstavba pavilonu ZŠ</t>
  </si>
  <si>
    <t>projekt zpracován</t>
  </si>
  <si>
    <t>Multifunkční sál</t>
  </si>
  <si>
    <t>Solární panely</t>
  </si>
  <si>
    <t xml:space="preserve">Solární panely </t>
  </si>
  <si>
    <t>Mateřská škola Petrov</t>
  </si>
  <si>
    <t>Obec Petrov</t>
  </si>
  <si>
    <t>Vybavení exteriéru školních prostor</t>
  </si>
  <si>
    <t>Petrov</t>
  </si>
  <si>
    <t xml:space="preserve">Vybavení venkovních prostor školky, například hřiště, herní prvky, zahradní domek ...
</t>
  </si>
  <si>
    <t>Vybevní interiéru školky</t>
  </si>
  <si>
    <t>Vybavení vnitřních prostor školky například učebny, kuchyňka, výdejna, zázemí pro učitele, sklady …</t>
  </si>
  <si>
    <t>Základní a mateřská škola Josefa Kubálka Všenory, příspěvková organizace</t>
  </si>
  <si>
    <t>obec Všenory</t>
  </si>
  <si>
    <t>000 241 849</t>
  </si>
  <si>
    <t> 691 001 731</t>
  </si>
  <si>
    <t>Rekonstrukce a přístavba školky Všenory</t>
  </si>
  <si>
    <t>Všenory</t>
  </si>
  <si>
    <t>rekonstrukce II. stupně I etapa vybavení tříd, speciální učebny</t>
  </si>
  <si>
    <t>Přístavba školy  - 2 etapa: (vybavení tříd, speciální učebny, nová tělocvična, rozšíření kuchyně a jídelny, interaktivní tabule a pomůcky)</t>
  </si>
  <si>
    <t>SŠ, ZŠ a MŠ da Vinci</t>
  </si>
  <si>
    <t>Ing. Jitka Rudolfová a Škola da Vinci, z.s.</t>
  </si>
  <si>
    <t>Zlepšování dovedností dětí MŠ</t>
  </si>
  <si>
    <t>Zlepšování dovednosti prostřednictvím vybavení pro polytechnické, umělecké a přírodovědné aktivity</t>
  </si>
  <si>
    <t>I.24</t>
  </si>
  <si>
    <t>vize</t>
  </si>
  <si>
    <t>Zlepšení zázemí lesní třídy MŠ</t>
  </si>
  <si>
    <t>Zlepšování zázemí - herní prvky, zázemí pro děti na spaní apord.</t>
  </si>
  <si>
    <t>Rozšíření kapacity lesní třídy MŠ</t>
  </si>
  <si>
    <t>Rozšíření kapacity lesní MŠ o cca 15 míst</t>
  </si>
  <si>
    <t>Vybudování zahrady MŠ na novém pozemku</t>
  </si>
  <si>
    <t>Vybudování zahrady MŠ na novém pozemku, herní prvky, terénní práce</t>
  </si>
  <si>
    <t>hmotová studie</t>
  </si>
  <si>
    <t>181015943</t>
  </si>
  <si>
    <t>Zvyšování kvality vzdělávání v ZŠ da Vinci</t>
  </si>
  <si>
    <t>Zvyšování kvality vzdělávání v ZŠ da Vinci protřednictvím pořízení vybavení pro informatiku, přírodní vědy a digitální technologie a polytechniku.</t>
  </si>
  <si>
    <t>Dílny a tvořivé aktivity v družině a klubu</t>
  </si>
  <si>
    <t>Pořízení vybavení a přístrojů polytechnické a tvořivé aktivity v družině a klubu.</t>
  </si>
  <si>
    <t>Umělecké a kulturní vzdělávací aktivity</t>
  </si>
  <si>
    <t>Pořízení vybavení pro umělecké a kulturní vzdělávací aktivity.</t>
  </si>
  <si>
    <t>Zlepšování vybavení školní jídelny</t>
  </si>
  <si>
    <t>Pořízení vybavení pro školní jídelnu.</t>
  </si>
  <si>
    <t>Vybavení učeben digitálními technologiemi</t>
  </si>
  <si>
    <t>Pořízení digitálních technolgií pro učebny ZŠ.</t>
  </si>
  <si>
    <t>Rekonstrukce učeben 1. stupně ZŠ</t>
  </si>
  <si>
    <t>Rekonstrukce učeben, družiny a dalšího zázemí pro 1. stupeň, vybudování zázemí pro lesní školu</t>
  </si>
  <si>
    <t>Venkovní učebna</t>
  </si>
  <si>
    <t>Vybudování venkovní učebny na zahradě školy</t>
  </si>
  <si>
    <t>Knihovna a studovna</t>
  </si>
  <si>
    <t>Vybudování studovny a knihovny pro ZŠ.</t>
  </si>
  <si>
    <t>Venkovní workoutové hřiště</t>
  </si>
  <si>
    <t>Vybudování venkovního workoutového hřiště pro žáky ZŠ.</t>
  </si>
  <si>
    <t>Hřiště a sportovní hala</t>
  </si>
  <si>
    <t>Vybudování nového hřiště a sportovní haly.</t>
  </si>
  <si>
    <t>Záuemí pro lesní školu</t>
  </si>
  <si>
    <t>Vybudování zázemí pro plánovanou lesní základní školu.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</si>
  <si>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</si>
  <si>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</si>
  <si>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</si>
  <si>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</si>
  <si>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</si>
  <si>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</si>
  <si>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</si>
  <si>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</si>
  <si>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Mateřská škola Libčice nad Vltavou</t>
  </si>
  <si>
    <t>Město Libčice nad Vltavou</t>
  </si>
  <si>
    <t>Libčice nad Vltavou</t>
  </si>
  <si>
    <t>Základní škola Karla Hašlera Libčice nad Vltavou</t>
  </si>
  <si>
    <t>město Libčice nad Vltavou</t>
  </si>
  <si>
    <t>Horoměřice</t>
  </si>
  <si>
    <t>Zastřešení venkovního školního hřiště - malá tělocvična</t>
  </si>
  <si>
    <t>příprava projektu, pozemek města</t>
  </si>
  <si>
    <t>Základní umělecká škola Libčice nad Vltavou</t>
  </si>
  <si>
    <t>Mateřská škola Horoměřice, okres Praha – západ</t>
  </si>
  <si>
    <t>Obec Horoměřice</t>
  </si>
  <si>
    <t>750 31 345</t>
  </si>
  <si>
    <t>Přístavba nového pavilonu MŠ</t>
  </si>
  <si>
    <t>Praha - západ</t>
  </si>
  <si>
    <t>Výstavba nového pavilonu stávající MŠ.</t>
  </si>
  <si>
    <t>ZŠ Horoměřice</t>
  </si>
  <si>
    <t>Přístavba školy s kmenovými a odbornými učebnami</t>
  </si>
  <si>
    <t>Ke stávající budově bude přistavena budova nová, kde budou odborné učebny pro 1. i 2. stupeň.</t>
  </si>
  <si>
    <t>Nová svazková škola Horoměřice / Statenice/Únětice</t>
  </si>
  <si>
    <t>Obec Horoměřice (podíl 60%), Únětice (podíl 10%), Statenice (podíl 30%)</t>
  </si>
  <si>
    <t xml:space="preserve">Nová ZŠ  pro Hormoměřice, Statnice, Únětice </t>
  </si>
  <si>
    <t>Nová ZŠ pro žáky Horoměřic, Statenic a Únětic, navýšení kapacit</t>
  </si>
  <si>
    <t xml:space="preserve">MŠ Hostivice </t>
  </si>
  <si>
    <t>město Hostivice</t>
  </si>
  <si>
    <t>Školní zahrada MŠ Litovická</t>
  </si>
  <si>
    <t>Hostivice</t>
  </si>
  <si>
    <t>Úpravy a modernizace školní zahrady</t>
  </si>
  <si>
    <t>-</t>
  </si>
  <si>
    <t>Optimalizace vnitřního prostředí - VZT</t>
  </si>
  <si>
    <t>MŠ Hostivice Jeneček</t>
  </si>
  <si>
    <t>Výstavba nové budovy MŠ (kapacita 3 třídy = 75 dětí)</t>
  </si>
  <si>
    <t>MŠ Hostivice - Jih</t>
  </si>
  <si>
    <t>pozemek pro MŠ Hostivice - jih</t>
  </si>
  <si>
    <t>Nákup pozemku pro MŠ Hostivice jih</t>
  </si>
  <si>
    <t>Smart Academia základní škola, s.r.o.</t>
  </si>
  <si>
    <t>Přístavba/ rozšíření kapacity ke stávající ZŠ Pionýrů 79</t>
  </si>
  <si>
    <t>ZŠ Hostivice</t>
  </si>
  <si>
    <t>Optimalizace vnitřního prostředí - VZT, zasínění oken, fotovoltaika, tepelné čerpadlo</t>
  </si>
  <si>
    <t>Optimalizace vnitřního prostředí - VZT, zastínění oken, fotovoltaika, tepelné čerpadlo</t>
  </si>
  <si>
    <t>Recepce, úpravy atria, terasy a okolních ploch</t>
  </si>
  <si>
    <t>Nová recepce, úpravy atria, terasy a okolních ploch</t>
  </si>
  <si>
    <t>ZŠ Hostivice II</t>
  </si>
  <si>
    <t xml:space="preserve">Výstavba nové základní školy, kapacita 2 x 9 tříd = 540 dětí </t>
  </si>
  <si>
    <t>ZŠ Chýně - Hostivice</t>
  </si>
  <si>
    <t>Dobrovolný svazek obcí Chýně - Hostivice</t>
  </si>
  <si>
    <t>Nová výstavba svazkové školy, kapacita 3 x 9 tříd = 810 dětí, z toho 1 x 9 tříd pro Hostivici = 270 dětí - podíl za Hostivici</t>
  </si>
  <si>
    <t>zpracována DSP</t>
  </si>
  <si>
    <t>zpracovává se DSP</t>
  </si>
  <si>
    <t>ZŠ, MŠ a ZUŠ Hnízdo v Úněticích</t>
  </si>
  <si>
    <t>obec Únětice</t>
  </si>
  <si>
    <t>zlepšení vnitřní infrastruktury IT</t>
  </si>
  <si>
    <t>Únětice</t>
  </si>
  <si>
    <t>zabezpečení serveru a PC pro výuku v MŠ i ZŠ</t>
  </si>
  <si>
    <t xml:space="preserve">obnova a úprava dětského hřiště školy </t>
  </si>
  <si>
    <t>obnova a úprava dětského hřiště školy pro děti ve věku 2 - 12 let</t>
  </si>
  <si>
    <t>úprava vstupu do keramické dílny</t>
  </si>
  <si>
    <t>úprava vstupu do keramické dílny a rozšíření vybavení dílny</t>
  </si>
  <si>
    <t>Obec Únětice (podíl 10%), Statenice,Horoměřice</t>
  </si>
  <si>
    <t>Nová ZŠ 2x9 pro Hormoměřice, Statnice, Únětice (cca 350 žáků)</t>
  </si>
  <si>
    <t>ORP Černošice</t>
  </si>
  <si>
    <t>Nová ZŠ pro žáky Horoměřic, Statenic a Únětic, navýšení kapacit (pro únětické zejména 2.stupeň)</t>
  </si>
  <si>
    <t>ZŠ Středokluky- Únětice</t>
  </si>
  <si>
    <t>Obec Středokluky, Únětice (podíl XX%), Tuchoměřice</t>
  </si>
  <si>
    <t>Středokluky</t>
  </si>
  <si>
    <t>Záměr přechodného řešení nedostatku kapacit 2.stupně v okolních školách, než bude vyřešena svazková škola, nebo jiná spádovost</t>
  </si>
  <si>
    <t>Obec Únětice</t>
  </si>
  <si>
    <t xml:space="preserve">zlepšení vnitřní infrastruktury </t>
  </si>
  <si>
    <t>181077418</t>
  </si>
  <si>
    <t>obnova a úprava dětského hřiště pro děti ve věku od 2 - 12 let</t>
  </si>
  <si>
    <t xml:space="preserve">úprava vstupu do keramické dílny </t>
  </si>
  <si>
    <t>Základní škola a mateřská škola Hnízdo v Úněticích, okres Praha-západ IČO: 75034573 600052621</t>
  </si>
  <si>
    <t>Multifunkční hřiště</t>
  </si>
  <si>
    <t>Stavba multifunkčního hřiště pro zlepšení sportovního vyžití a kvalitnější výuky tělesné výchovy (basketbal, volejbal, házená, fotbal, florbal,…)</t>
  </si>
  <si>
    <t xml:space="preserve">vybavení ZUŠ </t>
  </si>
  <si>
    <t>Základní škola a Mateřská škola Jeneč</t>
  </si>
  <si>
    <t>Obec Jeneč</t>
  </si>
  <si>
    <t>600053164</t>
  </si>
  <si>
    <t xml:space="preserve">Interaktivní tabule </t>
  </si>
  <si>
    <t xml:space="preserve">Černošice </t>
  </si>
  <si>
    <t>Jeneč</t>
  </si>
  <si>
    <t>Interaktivní tabule s příslušenstvím do jedné třídy MŠ</t>
  </si>
  <si>
    <t xml:space="preserve">ve fázi záměru </t>
  </si>
  <si>
    <t>Bezpečnostní prvky MŠ</t>
  </si>
  <si>
    <t xml:space="preserve">Kamerový systém do areálu MŠ a videotelefony </t>
  </si>
  <si>
    <t>Obnova herního fondu</t>
  </si>
  <si>
    <t>Herní fond, sportovní a hudební pomůcky</t>
  </si>
  <si>
    <t>Herní prvky na zahradu</t>
  </si>
  <si>
    <t>Komunitní zahrada</t>
  </si>
  <si>
    <t>přeměna zahrady v komunitní zahradu - vyvýšené záhony</t>
  </si>
  <si>
    <t>Školní jídelna - MŠ</t>
  </si>
  <si>
    <t xml:space="preserve">Obnova gastro vybavení </t>
  </si>
  <si>
    <t>000241300</t>
  </si>
  <si>
    <t xml:space="preserve">Výměna elektroinstalace </t>
  </si>
  <si>
    <t xml:space="preserve">Výměna elektrorozvodů </t>
  </si>
  <si>
    <t>ve fázi záměru</t>
  </si>
  <si>
    <t xml:space="preserve">Výměna odpadů a stoupaček </t>
  </si>
  <si>
    <t>Výměna odpadů a stoupaček</t>
  </si>
  <si>
    <t>Bezpečnostní prvky ZŠ</t>
  </si>
  <si>
    <t>kamerový systém do areálu ZŠ</t>
  </si>
  <si>
    <t>Modernizace učebny IT</t>
  </si>
  <si>
    <t>Zateplení budovy a nová fasáda</t>
  </si>
  <si>
    <t>zateplení budovy včetně nové fasády</t>
  </si>
  <si>
    <t>Obnova plynových kotlů</t>
  </si>
  <si>
    <t xml:space="preserve">výměna dvou plynových kotlů </t>
  </si>
  <si>
    <t>MŠ Spešného</t>
  </si>
  <si>
    <t>Město Roztoky</t>
  </si>
  <si>
    <t>Energetické úspory</t>
  </si>
  <si>
    <t>Roztoky</t>
  </si>
  <si>
    <t>Snížení energetické náročnosti budovy</t>
  </si>
  <si>
    <t>MŠ Přemyslovská</t>
  </si>
  <si>
    <t>ZŠZB</t>
  </si>
  <si>
    <t>Výstavba tělocvičny</t>
  </si>
  <si>
    <t>Výstavba objektu tělocvičny Cihelna</t>
  </si>
  <si>
    <t>DPS</t>
  </si>
  <si>
    <t>Rekonstrukce kuchyně</t>
  </si>
  <si>
    <t>Rekonstrukce a zkapacitnění školní kuchyně, Školní nám.</t>
  </si>
  <si>
    <t>2024/2025</t>
  </si>
  <si>
    <t>Snížení energetické náročnosti budovy, Školní náměstí 470</t>
  </si>
  <si>
    <t>Snížení energetické náročnosti budovy, Zaorálkova 1300</t>
  </si>
  <si>
    <t>Rozšíření kapacity ZŠ</t>
  </si>
  <si>
    <t>Výstavba pavilonu "Trafostanice" Havlíčkova ulice</t>
  </si>
  <si>
    <t>Rozšíření kapacity zázemí</t>
  </si>
  <si>
    <t>Realizace půdní vestavby jako zázemím pedagogů</t>
  </si>
  <si>
    <t>MŠ Středokluky, p.o.</t>
  </si>
  <si>
    <t>obec Středokluky</t>
  </si>
  <si>
    <t>Modernizace zázemí MŠ Středokluky</t>
  </si>
  <si>
    <t>Modernizace zázemí MŠ Středokluky nezbytného pro provoz mateřské školy včetně energetického řešení a konektivity</t>
  </si>
  <si>
    <t>Mimoškolní aktivity a nové zázemí v MŠ Středokluky</t>
  </si>
  <si>
    <t>Vybudování zázemí pro provoz a též mimoškolní aktivity v areálu MŠ (např. v půdních prostorách) včetně vybavení (rekonstrukce prostor, vybudování nezbytné infrastruktury a další)</t>
  </si>
  <si>
    <t xml:space="preserve">Úpravy školní jídelny - výdejny </t>
  </si>
  <si>
    <t>Rekonstrukce a navýšení kapacity školní jídelny včetně nákupu vybavení atd.</t>
  </si>
  <si>
    <t>ZŠ Středokluky, p.o.</t>
  </si>
  <si>
    <t>Sportovní zázemí ZŠ Středokluky</t>
  </si>
  <si>
    <t>Rekonstrukce a rozšíření sportovního zázemí ZŠ Středokluky včetně šaten, sociálního zařízení, dalšího sálu, doplnění venkovního areálu a potřebných pomůcek a případně i vyřešení energetické koncepce a konektivity</t>
  </si>
  <si>
    <t>Venkovní zázemí ZŠ Středolkuky</t>
  </si>
  <si>
    <t>Vybudování venkovního zázemí pro ZŠ (venkovní učebna, herní a relaxační prvky a další zázemí) v případě potřeby i řešení konetivity a energetické koncepce</t>
  </si>
  <si>
    <t>Centrum řemeslných dovedností a environmentální výchovy</t>
  </si>
  <si>
    <t>Vybudování školního centra řemeslných dovedností (dílny apod.) a environmentální výchovy vč. vybavení a v případě potřeby i řešení konetivity a energetické koncepce</t>
  </si>
  <si>
    <t>Vybudování služebních bytů pro učitele</t>
  </si>
  <si>
    <t>Rozšíření kapacity družiny ZŠ Středokluky</t>
  </si>
  <si>
    <t>Rozšíření kapacity družiny ZŠ (nové třídy, vybavení, rekonstrukce stávajících tříd atd.) četně energetického řešení a řešení konektivity v rámci celého areálu areálu ZŠ</t>
  </si>
  <si>
    <t>Mimoškolní aktivity v ZŠ Středokluky</t>
  </si>
  <si>
    <t>Vybudování zázemí pro mimoškolní aktivity v areálu ZŠ (např. v půdních prostorách) včetně vybavení (rekonstrukce prostor, vybudování nezbytné infrastruktury a další) a v případě potřeby bude součástí řešení i energetická koncepce a konektivita v rámci celého areálu ZŠ</t>
  </si>
  <si>
    <t>Odborné učebny ZŠ Středokluky včetně vybavení a zázemí</t>
  </si>
  <si>
    <t>Vybudování odborných (a kmenových učeben), vybavení školy a dalšího potřebného zázemí a vybavení pro provoz a též energetického řešení a řešení konektivity v rámci celého areálu ZŠ Středokluky</t>
  </si>
  <si>
    <t>Studie proveditelnosti a posudek stavebního úřadu dle dřívejšího projektu</t>
  </si>
  <si>
    <t xml:space="preserve">Úpravy školní kuchyně a jídelny </t>
  </si>
  <si>
    <t>Rekonstrukce a navýšení kapacity školní kuchyně a jídelny včetně nákupu vybavení atd. případně zajištění konektivity v rámci ZŠ</t>
  </si>
  <si>
    <t>Venkovní zázemí školní družiny ZŠ Středolkuky</t>
  </si>
  <si>
    <t>Vybudování venkovního zázemí pro školní družinu (venkovní učebna, herní a relaxační prvky a další zázemí) a řešení konektivity v rámci celého areálu ZŠ</t>
  </si>
  <si>
    <t>Navýšení kapacity a rekonstrukce ZŠ Středokluky</t>
  </si>
  <si>
    <t>Navýšení kapacity ZŠ Středokluky včetně kompletní rekonstrukce budov, sociálního zázemí, zázemí pro zaměstnance, vybavení školy a dalších potřebného zázemí a vybavení pro provoz základní školy včetně energetického řešení a řešení konektivity v rámci celého areálu ZŠ</t>
  </si>
  <si>
    <t>Vybudování, rekonstrukce a modernizace zázemí ZŠ Středokluky</t>
  </si>
  <si>
    <t>Výbudování, modernizace a rekonstrukce zázemí ZŠ Středokluky nezbytného pro provoz zajištění kapacity základní školy jako např. zajištění dostatečné kapacity školních šaten a včetně energetického řešení a řešení konektivity v rámci celého areálu ZŠ</t>
  </si>
  <si>
    <t>Vybudování a rekonstrukce šaten v ZŠ</t>
  </si>
  <si>
    <t xml:space="preserve">Výbudování zázemí ZŠ Středokluky nezbytného pro provoz a zajištění kapacity základní školy zajištěním dostatečné kapacity školních šaten </t>
  </si>
  <si>
    <t>projekt a stavební povolení pro šatny v ZŠ</t>
  </si>
  <si>
    <t>Mimoškolní aktivity v obci Středokluky</t>
  </si>
  <si>
    <t>Vybudování zázemí pro mimoškolní aktivity  (např. v půdních prostorách) včetně vybavení (rekonstrukce prostor, vybudování nezbytné infrastruktury a další)</t>
  </si>
  <si>
    <t>MŠ Tuchoměřice</t>
  </si>
  <si>
    <t>Obec Tuchoměřice</t>
  </si>
  <si>
    <t>Tuchoměřice</t>
  </si>
  <si>
    <t>Interaktivní tabule do MŠ</t>
  </si>
  <si>
    <t>využít interaktivní výuku</t>
  </si>
  <si>
    <t>ZŠ Tuchoměřice</t>
  </si>
  <si>
    <t>Dostavba 3.etapy</t>
  </si>
  <si>
    <t>Jedná se o vybudování nové kmenové učebny
(přístavba) a sborovny.</t>
  </si>
  <si>
    <t>Interaktivní tabule</t>
  </si>
  <si>
    <t>Nákup nové moderní interaktivní tabule pro
potřeby výuky.</t>
  </si>
  <si>
    <t>Vybavení počítačové místnosti</t>
  </si>
  <si>
    <t>interaktivní tabule, dataprojektor, počítace s příslušenstvím</t>
  </si>
  <si>
    <t>Úprava zahrady</t>
  </si>
  <si>
    <t>Jedná se o prostory sloužící pro družinu (volnočasové aktivity) a okolí venkovní učebny, záhony na pracovní činnost.</t>
  </si>
  <si>
    <t>MŠ Jablíčko Velké Přílepy</t>
  </si>
  <si>
    <t>Obec Velké Přílepy</t>
  </si>
  <si>
    <t xml:space="preserve">Středočeský </t>
  </si>
  <si>
    <t>Velké Přílepy</t>
  </si>
  <si>
    <t>Projekt obsahuje změnu dispozic v budově, rozšíření zázemí a přístavbu tělocvičny směrem do zahrady MŠ.</t>
  </si>
  <si>
    <t>ZŠ Velké Přílepy</t>
  </si>
  <si>
    <t>Obec velké Přílepy</t>
  </si>
  <si>
    <t>Realizace odborné učebny ZŠ</t>
  </si>
  <si>
    <t>Zbudování chemické laboratoře na 2. stupni základní školy</t>
  </si>
  <si>
    <t>Základní škola Velké Přílepy</t>
  </si>
  <si>
    <t>ZŠ Tursko</t>
  </si>
  <si>
    <t>Obec Tursko</t>
  </si>
  <si>
    <t>Základní škola II.stupeň</t>
  </si>
  <si>
    <t>Holubice</t>
  </si>
  <si>
    <t>Nová výstavba ZŠ II.stupně</t>
  </si>
  <si>
    <t>200 mil</t>
  </si>
  <si>
    <t>180 mil</t>
  </si>
  <si>
    <t>rozpracovaná PD</t>
  </si>
  <si>
    <t>vydané ÚR</t>
  </si>
  <si>
    <t>rozpracované PD</t>
  </si>
  <si>
    <t>Pozn.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</si>
  <si>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</si>
  <si>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</si>
  <si>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</si>
  <si>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</si>
  <si>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</si>
  <si>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</si>
  <si>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</si>
  <si>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</si>
  <si>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</si>
  <si>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</si>
  <si>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</si>
  <si>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</si>
  <si>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</si>
  <si>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</si>
  <si>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</si>
  <si>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</si>
  <si>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</si>
  <si>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</si>
  <si>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</si>
  <si>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</si>
  <si>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</si>
  <si>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</si>
  <si>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dětské hřiště MŠ</t>
  </si>
  <si>
    <t>Základní škola a Mateřská škola Noutonice</t>
  </si>
  <si>
    <t>obec Lichoceves</t>
  </si>
  <si>
    <t>181088908</t>
  </si>
  <si>
    <t xml:space="preserve">Vybudování školního centra řemeslných dovedností a environmentální výchovy vč. vybavení </t>
  </si>
  <si>
    <t>Lichoceves</t>
  </si>
  <si>
    <t>Přestavba budovy již ve vlastnictví obce Lichoceves v areálu stávající školy.</t>
  </si>
  <si>
    <t>zpracovaná studie, nemovitost již ve vlastnictví obce s již novou střechou</t>
  </si>
  <si>
    <t>Vybudování služebního bytu do učitele</t>
  </si>
  <si>
    <t>Rekonstrukce prostor ve vlastnictví obce Lichoceves ve vzdálenosti 250 m od stávající školy. Poskytnutí služebního bytu je motivační a stabilizační podnět, který by zlepšil situaci na trhu práce, kdy v lokalitě je nedostatek kalifikovaných pedagogů.</t>
  </si>
  <si>
    <t>zpracován projektantem výkaz výměr prací</t>
  </si>
  <si>
    <t xml:space="preserve">MŠ Parádnice </t>
  </si>
  <si>
    <t>Obec Statenice</t>
  </si>
  <si>
    <t xml:space="preserve">Nová MŠ </t>
  </si>
  <si>
    <t>Statenice</t>
  </si>
  <si>
    <t>pro 75 dětí,tj. 3 třídy</t>
  </si>
  <si>
    <t>zpracovávána PD</t>
  </si>
  <si>
    <t>MŠ Štědřík</t>
  </si>
  <si>
    <t>obec Psáry</t>
  </si>
  <si>
    <t>06279457</t>
  </si>
  <si>
    <t xml:space="preserve">
691011231</t>
  </si>
  <si>
    <t>Navýšení kapacity MŠ - lesní třída</t>
  </si>
  <si>
    <t>Psáry</t>
  </si>
  <si>
    <t>Navýšení kapacity MŠ vybudováním zázemí pro třídu LMŠ</t>
  </si>
  <si>
    <t>příprava projektu</t>
  </si>
  <si>
    <t>181088193</t>
  </si>
  <si>
    <t>Vybudování kompletně nové budovy pro 2. stupeň ZŠ</t>
  </si>
  <si>
    <t>Vybudování zcela nové budovy se zázemím pro 2. stupeň ZŠ, která by kompenzovala kritický nedostatek kapacity na území svazku obcí „Od Okoře k Vltavě“.</t>
  </si>
  <si>
    <t>zpracovaná kapacitní analýza a studie</t>
  </si>
  <si>
    <t>zpracovaná studie, nemovitost již ve vlastnictví obce</t>
  </si>
  <si>
    <t>Základní škola AMOS</t>
  </si>
  <si>
    <t>Obec Psáry</t>
  </si>
  <si>
    <t>06289371</t>
  </si>
  <si>
    <t>000241580</t>
  </si>
  <si>
    <t>691011338</t>
  </si>
  <si>
    <t>Venkovní učebna a doplnění pomůcek pro odbornou výuku ZŠ AMOS</t>
  </si>
  <si>
    <t xml:space="preserve">V rámci projektu bude realizováno doplnění učebny přírodních věch, učebny informatiky a prostor školního klubu o vybavení, výukové pomůcky a mobiliář za účelem uzpůsobení těchto v prostor pro výuku nové informatiky, polytechniky, výuky přírodních věd dle konceptu STEM a pro rozvoj digitální gramotnosti žáků. </t>
  </si>
  <si>
    <t>příprava projektové dokumentace a studie proveditelnosti</t>
  </si>
  <si>
    <t>ZŠ a LMŠ Na dvorečku</t>
  </si>
  <si>
    <t>Jeden strom z.ú.</t>
  </si>
  <si>
    <t>Odborné učebny včetně vnitřního vybavení a stavebních úprav objektu</t>
  </si>
  <si>
    <t>Stavební úpravy jednoho ze stávajících objektů ZŠ, zbudování 3 odborných učeben, jejich vybavení nábytkem a zařízením s vazbou na podporavané oblasti</t>
  </si>
  <si>
    <t>Souhlas majitele objektu, předběžný souhlas odboru územního plánování, stavebního úřadu. Schválený záměr v rámci správní rady zřizovatele a Rady školské právnické osoby</t>
  </si>
  <si>
    <t>Základní škola Sedmihlásek</t>
  </si>
  <si>
    <t>Ústav pro podporu vzdělávání, z.ú.</t>
  </si>
  <si>
    <t>Základní škola a centrum volnočasových aktivit Na Panenské</t>
  </si>
  <si>
    <t>zpracováná PD, plánované společné financování</t>
  </si>
  <si>
    <t>Ateilérové třídy a třídy školní družiny</t>
  </si>
  <si>
    <t>Výstavba dvou nových tříd pro 1.-5. ročník ZŠ</t>
  </si>
  <si>
    <t>zpracovaná studie</t>
  </si>
  <si>
    <t>Jurta pro družinu</t>
  </si>
  <si>
    <t>Výstavba jurty pro potřeby družiny školy</t>
  </si>
  <si>
    <t>Přístavba předsálí ZUŠ, včetně šaten a toalet</t>
  </si>
  <si>
    <t>ZUŠ Harmony, o.p,s,</t>
  </si>
  <si>
    <t>Mgr. Magda Marková</t>
  </si>
  <si>
    <t>Odhlučnění učeben</t>
  </si>
  <si>
    <t>odhlučnění 8mi učeben</t>
  </si>
  <si>
    <t>Klub rodičů a přátel školy ZŠ Řevnice, z.s.</t>
  </si>
  <si>
    <t xml:space="preserve">Vybavení prostoru pro mimoškolní a zájmové vzdělávání se zaměřením na techniku </t>
  </si>
  <si>
    <t xml:space="preserve">Vybavení prostoru pro sdílení a mimoškolní a zájmové vzdělávání se zaměřením na techniku </t>
  </si>
  <si>
    <t>1Q/2023</t>
  </si>
  <si>
    <t>4Q/2023</t>
  </si>
  <si>
    <t>pronajatý prostor od města Řevnice pro tento účel</t>
  </si>
  <si>
    <t>Přístavba MŠ</t>
  </si>
  <si>
    <t>Červený Újezd</t>
  </si>
  <si>
    <t>Navýšení kapacity MŠ o další třídu, tj. o 25 dětí</t>
  </si>
  <si>
    <t>navýšení o 25</t>
  </si>
  <si>
    <t>Mateřská škola Červený Újezd, Praha-západ</t>
  </si>
  <si>
    <t>obec Červený Újezd</t>
  </si>
  <si>
    <t xml:space="preserve">vybrán dodavatel </t>
  </si>
  <si>
    <t>Rozšíření mobiliáře na školní zahrada a její zastřešení</t>
  </si>
  <si>
    <t>Rozšíření mobiliáře na školní zahrada a její zastřešení pegolou, doplnění dalších herních prvků, rozstřik vody</t>
  </si>
  <si>
    <t>výstavba dětského hřiště</t>
  </si>
  <si>
    <t>výstavba Terénní nerezové skluzavky s nástupní výškou 1 m</t>
  </si>
  <si>
    <t>Rekonstrukce zahrady a výstavba zahradní třídy</t>
  </si>
  <si>
    <t>vyhotovená Studie územní zeleně</t>
  </si>
  <si>
    <t>Vybavení nové kuchyně a jídelny - Gastro</t>
  </si>
  <si>
    <t>Odborné učebny ZŠ</t>
  </si>
  <si>
    <t>Investice do nových odobrných učeben ZŠ</t>
  </si>
  <si>
    <t>Připravovaný stavebně technický průzkum</t>
  </si>
  <si>
    <t>Rudná 878</t>
  </si>
  <si>
    <t>Polytechnická učebna (fyzika)</t>
  </si>
  <si>
    <t>25 000 000</t>
  </si>
  <si>
    <t>17 500 000</t>
  </si>
  <si>
    <t>v realizaci, dokončení do 12/2023</t>
  </si>
  <si>
    <t>Jazyková učebna</t>
  </si>
  <si>
    <t>Wellbeing zona-Atrium</t>
  </si>
  <si>
    <t>Školní zahrada - naučnou stezkou</t>
  </si>
  <si>
    <t>Workoutové hřiště</t>
  </si>
  <si>
    <t>Základní škola - II. stupeň (2x4) se  zázemím, kapacita 240 žáků</t>
  </si>
  <si>
    <t>rozšíření ZŠ o další 4 učebny, odborné učebny, šatny a zázemí, novou jídelnu a rozšíření kuchyně (rozšíření kapacity ZŠ o 120 žáků)</t>
  </si>
  <si>
    <t>MŠ Hradištko</t>
  </si>
  <si>
    <t>Hradištko</t>
  </si>
  <si>
    <t>Rozšíření mateřské školy v obci Hradištko</t>
  </si>
  <si>
    <t>Rozvoj zahrady MŠ v rámci zvýšení potřeb s rozvíjející se kapacitou</t>
  </si>
  <si>
    <t>není potřeba</t>
  </si>
  <si>
    <t>Oplocení areálu MŠ (oprava kamenné zdi s památkovou ochranou)</t>
  </si>
  <si>
    <t>Novostavba MŠ</t>
  </si>
  <si>
    <t>Demolice stávající budovy tělocvičny a bývalé školní kuchyně s jídelnou. Nahrazení novostavbou pro MŠ (kapacita 25 dětí) a rezervního prostoru pro vzdělávání a úpravu prostranství.</t>
  </si>
  <si>
    <t>Zastřešení a propojení obou vchodů stávající MŠ</t>
  </si>
  <si>
    <t>Dětská skupina pod vedením MŠ Dolní Břežany</t>
  </si>
  <si>
    <t xml:space="preserve">Projekt bude podán v 2/2024 do výzvy v rámic Národního plánu obnovy. </t>
  </si>
  <si>
    <t>Rozšíření herních prvků u MŠ K Hradišťátku o interaktivní výukové prvky a venkovní učebnu</t>
  </si>
  <si>
    <t>Projekt bude připraven v roce 2024/25</t>
  </si>
  <si>
    <t>Vybavení tříd výukovými pomůckami a ICT</t>
  </si>
  <si>
    <t>Bude připraven v roce 2024/25</t>
  </si>
  <si>
    <t>novostavba MŠ,X</t>
  </si>
  <si>
    <t>zajištění dostatečných kapacit, zvyšování kvality podmínek výuky</t>
  </si>
  <si>
    <t>Rozšíření
školní jídelny</t>
  </si>
  <si>
    <t xml:space="preserve"> Jídelna slouží pro MŠ, tak i pro ZŠ. Její kapacita je nedostačující.</t>
  </si>
  <si>
    <t>Navýšení kapacity školky o novou účebnu.</t>
  </si>
  <si>
    <t>Rozšíření MŠ
Tuchoměřice o 1 třídu</t>
  </si>
  <si>
    <t>Multifunkční hala</t>
  </si>
  <si>
    <t>ZŠ nemá k dipozici školní tělocvičku, sloužila by i pro spolky a akce obce.</t>
  </si>
  <si>
    <t>ZUŠ</t>
  </si>
  <si>
    <t>Výstavba nové ZUŠ</t>
  </si>
  <si>
    <t>xxx</t>
  </si>
  <si>
    <t>vytvoření a obsahové naplnění mediatéky moderních aplikovaných výukových metoda podkladů pro účely výuky ZŠ</t>
  </si>
  <si>
    <t>ZŠ Hradištko</t>
  </si>
  <si>
    <t>obec Hradištko</t>
  </si>
  <si>
    <t>Zřízení a vybavení odborných učeben</t>
  </si>
  <si>
    <t>Rekultivace školní zahrady</t>
  </si>
  <si>
    <t>Školní kuchyně a jídelna</t>
  </si>
  <si>
    <t>Vybavení učeben ICT technikou</t>
  </si>
  <si>
    <t>Vybavení šaten nábytkem</t>
  </si>
  <si>
    <t>000241351</t>
  </si>
  <si>
    <t>Výstavba 1 třídy ZŠ pro 30 žáků a školní družiny</t>
  </si>
  <si>
    <t>Výstavba  třídy pro zkvalitnění výuky se zázemím a místností školní družiny. Novostavba bude součástí nově budovaného multifunkčního společensko/kulturního prostoru.</t>
  </si>
  <si>
    <t>rekonstrukce II. Stupně a přístavba III. Etapa, přístavba třídy</t>
  </si>
  <si>
    <t>bude zadán projekt</t>
  </si>
  <si>
    <t xml:space="preserve">studie, PD </t>
  </si>
  <si>
    <t>Nový povrch venkovního hřiště v areálu školy</t>
  </si>
  <si>
    <t xml:space="preserve">Energetická opatření v rámci komplexu budov školy </t>
  </si>
  <si>
    <t>Modernizace ICT vybavení školy včetně SW</t>
  </si>
  <si>
    <t>VIII. 24</t>
  </si>
  <si>
    <t>Získaná dotace, výběr zhotovitele</t>
  </si>
  <si>
    <t>I. 24</t>
  </si>
  <si>
    <t>V. 25</t>
  </si>
  <si>
    <t>Zpracovaná PD, podána žádost o dotaci</t>
  </si>
  <si>
    <t>Stavba nové budovy II. stupně ZŠ</t>
  </si>
  <si>
    <t>Obecní knihovna Hradištko</t>
  </si>
  <si>
    <t>Výstavba knihovny - kulturního, kreativního a vzdělávacího centra obce</t>
  </si>
  <si>
    <t>Hradišťko</t>
  </si>
  <si>
    <t>Zázemí pro zájmové vzdělávání a neformální aktivity - Skautská základna</t>
  </si>
  <si>
    <t>Přístavba nového sálu budovy ZUŠ</t>
  </si>
  <si>
    <t>IV. 24</t>
  </si>
  <si>
    <t>IV. 25</t>
  </si>
  <si>
    <t>V. 2024</t>
  </si>
  <si>
    <t>XII.2025</t>
  </si>
  <si>
    <t>jedná se o přístavbu MŠ</t>
  </si>
  <si>
    <t>studie a změna stavby před dokončením</t>
  </si>
  <si>
    <t>investice do venkovní učebny pro vyúku EVVO, polytechniky a pro potřeby družina i komunitních skupin</t>
  </si>
  <si>
    <t>Na pozemek školní zahrady je účelné vytvoření venkovní ostrovní víceúčelové učebny pro badatelsky orientovanou výuku přírodních věd, rozvoj polytechniky, s možností využití ve výuce i v rámci školní družiny a pro pořádání komunitních aktivit. Venkovní učebna by byla osazena řídícím PC, meteostanicí, fotovoltaickými panely, větrnou elektrárnou, nádržemi na sběr dešťové vody. Součástí by bylo sezení pro žáky, stoly, tabule a prostor pro uložení výukových pomůcek.</t>
  </si>
  <si>
    <t>Realizace obdorné a kmenové učebny včetně kabinetů</t>
  </si>
  <si>
    <t xml:space="preserve">Zbudování kmenové a odborné učebny a kabinetů pro vyučující včetně řešení veřejného prostranství před budovou ZŠ. Energetické úspory školního provozu - výměna oken, rekuperace a zateplení budovy.   </t>
  </si>
  <si>
    <t>částečně hotovo (videotelefony 3/2023 - 31660,-)</t>
  </si>
  <si>
    <t>hotovo</t>
  </si>
  <si>
    <t xml:space="preserve">X </t>
  </si>
  <si>
    <t>Přestavba sokolovny, tělocvična</t>
  </si>
  <si>
    <t>Dostavba/ přestavba sokolovny a využití nových prostor pro rozšíření kapacit ZŠ, ŠD, ZUŠ a volnočasové aktivity a dětskou skupinu</t>
  </si>
  <si>
    <t>projekt, 
částečná realizace</t>
  </si>
  <si>
    <t>00241792</t>
  </si>
  <si>
    <t>Dětská skupina</t>
  </si>
  <si>
    <t>vybudování prostor pro dětskou skupinu</t>
  </si>
  <si>
    <t>realizováno</t>
  </si>
  <si>
    <t>probíhá realizace</t>
  </si>
  <si>
    <t>IT a technické myšlení</t>
  </si>
  <si>
    <t>Nákup vybavení pro zlepšení kompetencí dětí</t>
  </si>
  <si>
    <t>13     RH39</t>
  </si>
  <si>
    <t>Rekonstrukce ZŠ – zázemí (výdejna + kuchyň); nástavba ZŠ pro zvýšení kapacity a zřízení odborných učeben</t>
  </si>
  <si>
    <t>realizován v rámci výzvy s názvem 4.výzva MAS Rozvoj Kladenska a Prahy-západ, z. s. – Zvyšování kvality škol II. navázané na 68. výzvu Integrovaného regionálního operačního programu (Integrované projekty CLLD-SC 4.1)</t>
  </si>
  <si>
    <t>Zázemí pro učitele</t>
  </si>
  <si>
    <t>pořízení zázemí pro učitele - katedra, židle, PC, Interaktivní Dispay, vizualizer a další potřebné vybavení</t>
  </si>
  <si>
    <t>realizováno v rámci Projektu Rozvoje Vnenkova - MAS KPZ - SFZI</t>
  </si>
  <si>
    <t>projekt pro stavební povolení</t>
  </si>
  <si>
    <t>Úpravy pro zlepšení komfortu vnitřního prostředí tříd   (Chlazení, CO2, atd)</t>
  </si>
  <si>
    <t>Stavební a technické úpravy pro zlepšení komfortu vnitřního prostředí tříd - optimalizace VZT a tepelně technických vlastností tříd (opatření proti přehřívání, stínící technika, rekuperace, kontrola CO2, atd)</t>
  </si>
  <si>
    <t>vlastní budova ve stávajícím areálu MŠ, projektová dokumentace</t>
  </si>
  <si>
    <t>Rozšíření kapacity MŠ (nová pobočka MŠ)</t>
  </si>
  <si>
    <t>Výstavba nového pavilonu MŠ v jiné části města - navýšení kapacity pro předškoklní vzdělávání o 2 třídy pro 2x 20 dětí</t>
  </si>
  <si>
    <t>projektová dokumentace</t>
  </si>
  <si>
    <t>Škola postrádá tělocvičnu a hledá možnosti, jak alespoň malé zázemí pro sportovní aktivity menších děti a družinu realizovat celoročně ve  vlastním areálu, zakrytí hřiště vč. šaten a hygienického zázemí.</t>
  </si>
  <si>
    <t>000241408</t>
  </si>
  <si>
    <t>000241409</t>
  </si>
  <si>
    <t>Bezbariérové úpravy v Základní škole</t>
  </si>
  <si>
    <t>Rozšíření základní školy</t>
  </si>
  <si>
    <t>Výstavba nových specializovaných učeben a zázemí pro pedagogy realizací nástavby na boční trakt budovy zákaldní školy, vč. bezbariérových úprav</t>
  </si>
  <si>
    <t>nové zjištění podle demografické studie, zadání projektová dokumentace</t>
  </si>
  <si>
    <t>Modernizace sálu ZUŠ</t>
  </si>
  <si>
    <t>Stavební a technická modernizace  sálu školy s využitím vybavení audio a video technikou sloužící pro výuku žáků</t>
  </si>
  <si>
    <t>IX.22</t>
  </si>
  <si>
    <t>II.24</t>
  </si>
  <si>
    <t>prošlo 1. kolem VŘ</t>
  </si>
  <si>
    <t>irelevantní</t>
  </si>
  <si>
    <t>XI.23</t>
  </si>
  <si>
    <t>XI.25</t>
  </si>
  <si>
    <t>Ústav pro podporu vzdělávání v Roztokách, z. ú.</t>
  </si>
  <si>
    <t>XI.24</t>
  </si>
  <si>
    <t>ve fázi přípravy</t>
  </si>
  <si>
    <t>XII.23</t>
  </si>
  <si>
    <t>Školní výdejna/jídelna</t>
  </si>
  <si>
    <t>Výstavba/technická úprava prostor pro navýšení kapacity jídelny/výdejny</t>
  </si>
  <si>
    <t>Svazek obcí Tursko, Holubice</t>
  </si>
  <si>
    <t>Středisko volného času Dobřichovický domek</t>
  </si>
  <si>
    <t>město Dobřichovice</t>
  </si>
  <si>
    <t>04626478</t>
  </si>
  <si>
    <t>Rekonstrukce bývalých školních dílen pro vytvoření zázemí pro Středisko volného času Dobřichovický domek</t>
  </si>
  <si>
    <t>Dobřichovice</t>
  </si>
  <si>
    <t>Cílem projektu je kompletní rekonstrukce budovy bývalých školních dílen, tak aby mohla sloužit jako zázemí Střediska volného času Dobřichovický domek. V budově vzniknou odborné učebny – jazyková, přírodovědná, IT, polytechnická, keramická dílna a kuchyňka. V rámci rekonstrukce bude provedeno zateplení a nová střecha, obnoveny podlahy a vnitřní omítky, zrekonstruovány rozvody a sociálního zařízení, řešena bude bezbariérovost. Učebny budou vybaveny nábytkem a pomůckami. Upravena bude zahrada.</t>
  </si>
  <si>
    <t>Telocvična/sportoviště</t>
  </si>
  <si>
    <t>Chov domácích zvířat - zázemí</t>
  </si>
  <si>
    <t>…</t>
  </si>
  <si>
    <t>Bazén pro děti</t>
  </si>
  <si>
    <t>Výstavba bazénu jako herního prvku</t>
  </si>
  <si>
    <t>školní zahrady</t>
  </si>
  <si>
    <t>Výstavba školních zahrad</t>
  </si>
  <si>
    <t>MŠ Havlíčkova</t>
  </si>
  <si>
    <t>Školní zahrady</t>
  </si>
  <si>
    <t>Rekonstrukce školních zahrad</t>
  </si>
  <si>
    <t>IT učebna</t>
  </si>
  <si>
    <t>Učebna Chemie</t>
  </si>
  <si>
    <t>práce na PD</t>
  </si>
  <si>
    <t>Vybavení přístavby mateřské školy mobiliářem</t>
  </si>
  <si>
    <t>Vybavení mateřské školy přístavby nábytkem, LED displejem, lůžkovinami</t>
  </si>
  <si>
    <t>vybírá se dodavatel</t>
  </si>
  <si>
    <t>SP vydáno, realizace stavby</t>
  </si>
  <si>
    <t>realzováno</t>
  </si>
  <si>
    <t>Výstavba nových pavilonů za současné dosluhující</t>
  </si>
  <si>
    <t>Výstavba sportoviště u základní školy</t>
  </si>
  <si>
    <t>Vybavení kmenových a odborných tříd 2. stupně ZŠ - 1. etapa (2 kmenové učebny pro 6 a 7 třídu a 1 odborná učebna pro PC a cizí jazyky)</t>
  </si>
  <si>
    <t>v realizaci</t>
  </si>
  <si>
    <t>Rozšíření ZŠ  o druhý stupeň- rekonstrukce</t>
  </si>
  <si>
    <t>Vybavení kmenových a odborných tříd 2. stupně ZŠ - 2. etapa (2 kmenové učebny pro 8 a 9 třídu a 1 odborná učebna pro fyziku a chemii)</t>
  </si>
  <si>
    <t>realizace</t>
  </si>
  <si>
    <t>ZŠ Jinočany-odborné učebny detašované pracoviště</t>
  </si>
  <si>
    <t>Projekt zahrnuje vybudování detašované pracoviště odborné učebny přírodních věd</t>
  </si>
  <si>
    <t>VI.24</t>
  </si>
  <si>
    <t>Základní škola Ořech</t>
  </si>
  <si>
    <t>000241512</t>
  </si>
  <si>
    <t>rozšíření prostor základní školy</t>
  </si>
  <si>
    <t>rozšíření prostor základní školy za účelem získání páté kmenové třídy, školní jídelny, potřebného zázemí školy a s tím související sociální vybavení</t>
  </si>
  <si>
    <t>prosinec 2025</t>
  </si>
  <si>
    <t>vysoutěžen dodavatel, probíhá realizace</t>
  </si>
  <si>
    <t>Nákup vybavení ZŠ Třebotov</t>
  </si>
  <si>
    <t>Nákup vybavení pro polytechnické vzdělávání, do odborných učeben (přírodovědné učebny, hudebny, učebny VV, jazykové učebny, IT učebny, cvičné kuchyně pro žáky), společných prostor - odpočinkové zóny pro žáky, šatny, sborovny, poradenského pracoviště, prostor pro volnočasové aktivity</t>
  </si>
  <si>
    <t>leden 2024</t>
  </si>
  <si>
    <t>září 2026</t>
  </si>
  <si>
    <t>probíhají přípravné práce na žádosti o podporu, probíhá příprava výběrového řízení na výběr dodavatele</t>
  </si>
  <si>
    <t>ZŠ Vysoký Újezd - Přístavba pavilonu - vybavení</t>
  </si>
  <si>
    <t>vybavení učeben, sborovny, šatny</t>
  </si>
  <si>
    <t xml:space="preserve">        x</t>
  </si>
  <si>
    <t xml:space="preserve">           x</t>
  </si>
  <si>
    <t xml:space="preserve">          x</t>
  </si>
  <si>
    <t>ZŠ Vysoký Újezd - zahrada</t>
  </si>
  <si>
    <t>nová úprava, vybavení zahrady ZŠ, MŠ</t>
  </si>
  <si>
    <t xml:space="preserve">               x</t>
  </si>
  <si>
    <t>000241407</t>
  </si>
  <si>
    <t>2025</t>
  </si>
  <si>
    <t>2027</t>
  </si>
  <si>
    <t>zpracována DPS, příprava výběrového řízení</t>
  </si>
  <si>
    <t>probíhá stavební řízení</t>
  </si>
  <si>
    <t>Venkovní toalety MŠ Litovická</t>
  </si>
  <si>
    <t>Výstavba nových venkovních toalet na zahradě MŠ</t>
  </si>
  <si>
    <t>hotová PD, probíhá výběr zhotovitele stavby</t>
  </si>
  <si>
    <t>zrušeno</t>
  </si>
  <si>
    <t>ZŠ a MŠ Tuchoměřice</t>
  </si>
  <si>
    <t>venkovní učebna v areálu bývalé ČOV</t>
  </si>
  <si>
    <t>Rozšíření školní jídelny</t>
  </si>
  <si>
    <t>Jídelna slouží pro MŠ, tak i pro ZŠ. Její kapacita je nedostačující.</t>
  </si>
  <si>
    <t>odstoupeno od záměru</t>
  </si>
  <si>
    <t>tréninkové hřiště</t>
  </si>
  <si>
    <t>venkovní tréninkové hřiště na fotbal a atletiku</t>
  </si>
  <si>
    <t>zajištěné výkupy</t>
  </si>
  <si>
    <t>prostor pro volnočasové aktivity</t>
  </si>
  <si>
    <t>pumptrack, workout, biotop</t>
  </si>
  <si>
    <t>2.stupeň ZŠ - část sdílena žáky ZŠ  Únětice, zakoupení školního autobusu</t>
  </si>
  <si>
    <t>181077417</t>
  </si>
  <si>
    <t>181077419</t>
  </si>
  <si>
    <t>opravy podlah v 1.patře</t>
  </si>
  <si>
    <t>podlaha chodby v 1. patře ZŠ je bohužel poničená a potřebuje generální opravu</t>
  </si>
  <si>
    <t xml:space="preserve">záměr </t>
  </si>
  <si>
    <t>výměna radiátorů  a rozvodů topení</t>
  </si>
  <si>
    <t>výměna starého vybavení, které nebylo součástí celkové rekonstrukce</t>
  </si>
  <si>
    <t>MŠ Spěšného, MŠ Přemyslovská, MŠ Havlíčkova</t>
  </si>
  <si>
    <t>600052729,600053032, 600052982</t>
  </si>
  <si>
    <t>Energetické úspory - gastro provozy</t>
  </si>
  <si>
    <t>Příprava centrální varny pro pottřeby MŠ</t>
  </si>
  <si>
    <t>Výstavba Kampus Cihelna ZŠ+SŠ</t>
  </si>
  <si>
    <t>Výstavba II stupně ZŠ Cihelna + střední škola</t>
  </si>
  <si>
    <t>Realizace IT učebny - elektroinstalace + nové vybavení a modernizace</t>
  </si>
  <si>
    <t xml:space="preserve">Realizace učebny chemie - elektroinstalace,nové vybavení, laboratorní digestoř, modernizace </t>
  </si>
  <si>
    <t>Učebna Přírodopisu</t>
  </si>
  <si>
    <t>Realizace učebny přírodopisu - elektroinstalace, nové vybavení a modernizace</t>
  </si>
  <si>
    <t>Svazková ZŠ</t>
  </si>
  <si>
    <t>Předseda ŘV MAP IV ORP Černošice PaedDr. Květa Trčková</t>
  </si>
  <si>
    <t>příprava VŘ</t>
  </si>
  <si>
    <t>Kompletní rekonstrukce zahrady MŠ Na Vršku - druhá etapa</t>
  </si>
  <si>
    <t>Hotová projektový dokumentace. 1.etapa v realizaci, dokončení 12/2023</t>
  </si>
  <si>
    <t>realizováno z vlastních zdrojů</t>
  </si>
  <si>
    <t>Herní prvky na zahradu MŠ</t>
  </si>
  <si>
    <t>Elektronický přístup MŠ, kamerový systém</t>
  </si>
  <si>
    <t>Výstavba nové budovy ZŠ (s kapacitou 200 dětí + školní kuchyň, jídelna + budova tělocvičny se zázemím)</t>
  </si>
  <si>
    <t>záměr pozastaven</t>
  </si>
  <si>
    <t>Spolupráce učitelů na seznamu potřeb</t>
  </si>
  <si>
    <t>záměr zatím pozastaven</t>
  </si>
  <si>
    <t>Zabezpečení stavající budovy ZŠ, kamerový systém, alarm</t>
  </si>
  <si>
    <t>Parkoviště ZŠ</t>
  </si>
  <si>
    <t>černolice</t>
  </si>
  <si>
    <t>Vybavení učeben ZUŠ, nástroje, keramická dílna, výtvarný ateliér</t>
  </si>
  <si>
    <t>nakup keramicke pece, hrnčířského kruhu, hudebni nastroje, vybaveni</t>
  </si>
  <si>
    <t>Vybavení nahrávacího studia a zkušebny</t>
  </si>
  <si>
    <t>technika nahravaciho studi, nastroje</t>
  </si>
  <si>
    <t>Zázemí pro kroužky</t>
  </si>
  <si>
    <t>Zařízení kuchyne pro krouzek, vybaveni jazykove a pocitacove ucebny, polytechnicke stavebnice a další vybavení pro kroužky SVČ</t>
  </si>
  <si>
    <t>Vybudování stavebních prostor pro ZUŠ (přístavba)</t>
  </si>
  <si>
    <t>Výtvarný ateliér, keramická dílna, hudebni ucebny</t>
  </si>
  <si>
    <t xml:space="preserve">Vybudování pěti nových kanceláří pro administrativu rozšířením stávajícího krčku do ŠJ směrem do vnitrobloku a do patra nad něj. </t>
  </si>
  <si>
    <t>Dobrovolný svazek obcí "Základní škola Zvole"</t>
  </si>
  <si>
    <t>Základní škola Zvole</t>
  </si>
  <si>
    <t xml:space="preserve">Základní škola Zvole </t>
  </si>
  <si>
    <t>Přestavba podkroví, odborné učebny, zateplení</t>
  </si>
  <si>
    <t>Ke stávající budově 1. stupně je záměrem obce Lety přistavět tělocvičnu a budovu 2. stupně s kapacitou 540 žáků. Součástí areálu by mělo být vybudování venkovního zázemí pro komunitní aktivity vedoucí k sociální inkluzi.</t>
  </si>
  <si>
    <t>zajištěné výkupy pozemků, schválená PD výstavby 2. st. a tělocvičny, vydané stavební povolení, připravované VŘ</t>
  </si>
  <si>
    <t>zrealizováno</t>
  </si>
  <si>
    <t>r2025</t>
  </si>
  <si>
    <t>nepřiděleno</t>
  </si>
  <si>
    <t>Rozšíření sportovišť a prostorů pro školní družinu</t>
  </si>
  <si>
    <t>Jedná se o revitalizace venkovního prostoru, jehož využití se předpokládá pro aktivity školní družiny , součást tělesné výchovy či komunitních aktivit v mimoškolním čase</t>
  </si>
  <si>
    <t>obec Jílové u Prahy</t>
  </si>
  <si>
    <t>Rekonstrukce střech a zateplení MŠ</t>
  </si>
  <si>
    <t xml:space="preserve">Jílové u Prahy </t>
  </si>
  <si>
    <t>Obsahem projektu je rekonstri)ukce střechy stávající MŠ (Pod Školkou)</t>
  </si>
  <si>
    <t>Rekonstrukce pavilonu F</t>
  </si>
  <si>
    <t>Rekonstrukce vnitřních rozvodů</t>
  </si>
  <si>
    <t>Obsahem je rekonstrukce vnitřních rozvodů vody, topení, elektřiny</t>
  </si>
  <si>
    <t>záměr rozdělen na na 2 samostatné menší projekty -Přístavba 2třídy a Přístavba tělocvičny</t>
  </si>
  <si>
    <t>navhrazano novým projektem - přístavba 2 třídy</t>
  </si>
  <si>
    <t>Přístavba školy  - 2 třídy</t>
  </si>
  <si>
    <t>zpracována studie, vypracovává se projekt</t>
  </si>
  <si>
    <t>Přístavba tělocvičny</t>
  </si>
  <si>
    <t>bude zadána studie</t>
  </si>
  <si>
    <t>Rekonstrukce I. stupně I. etapa</t>
  </si>
  <si>
    <t>přístavba tělocvičny</t>
  </si>
  <si>
    <t>Rekonstrukce I. stupně I. Etapa</t>
  </si>
  <si>
    <t>existuje projekt ale bude revidován</t>
  </si>
  <si>
    <t xml:space="preserve"> přístavba školky Všenory </t>
  </si>
  <si>
    <t>je vypracován projekt přístavby školky v rámci zřízení dětských skupin</t>
  </si>
  <si>
    <t xml:space="preserve">Obecní knihovna Horoměřice </t>
  </si>
  <si>
    <t xml:space="preserve">obec Horoměřice </t>
  </si>
  <si>
    <t>Cílem projektu je vybudování nové knihovny a vzdělávacího centra pro bčany Horoměřic v prostorách bývalého statku (brownfield)</t>
  </si>
  <si>
    <t>PD do konce roku 2025</t>
  </si>
  <si>
    <t>00241229</t>
  </si>
  <si>
    <t>PD dokumentace</t>
  </si>
  <si>
    <t>6159401</t>
  </si>
  <si>
    <t>181111616</t>
  </si>
  <si>
    <t>691010820</t>
  </si>
  <si>
    <t>Zbudování nového zázemí  pro I. a II. stupeň ZŠ Na dvorečku se specializovanýcmi učebnami</t>
  </si>
  <si>
    <t>Výstavba obdorných učeben pro nově vzniklý I a II stupeň</t>
  </si>
  <si>
    <t>uzavřené memorandum s městem Černošice na dlouhodobý pronájem pozemku s právem stavby ZŠ</t>
  </si>
  <si>
    <t>Základní škola Zdiměřice, příspěvková organizace</t>
  </si>
  <si>
    <t>venkovní učebna pro výuku přírodních věd a  jazyků</t>
  </si>
  <si>
    <t>Jesenice-Zdiměřice</t>
  </si>
  <si>
    <t>tvorba venkovní učebny na terase školy</t>
  </si>
  <si>
    <t xml:space="preserve">úprava školní zahrady pro výuku přírodních věd </t>
  </si>
  <si>
    <t>zahradní úpravy školního pozemku a tvorba záhonů s tematicky zaměřenou výsadbou</t>
  </si>
  <si>
    <t>vybavení školní zahrady prvky pro sport a relaxaci</t>
  </si>
  <si>
    <t>instalace workoutových a relaxačních prvků ve školní zahradě</t>
  </si>
  <si>
    <t>ZeMě, spolek</t>
  </si>
  <si>
    <t>Rozkvět ZeMě</t>
  </si>
  <si>
    <t>Rekonstrukce malé jurty, vybavení Badatelny, vybavení PC třídy, vybavení multi třídy (jazyky, hudba, tvorba)</t>
  </si>
  <si>
    <t>1 000 000</t>
  </si>
  <si>
    <t>700 000</t>
  </si>
  <si>
    <t>máme funkční zázemí, jedna jurta potřebuje nutně rekonstrukci a rozšíření, druhá jurta je hotová a potřebuje vybavit (počítače, tiskárna, hudebna), máme hotovou Badatelnu, která potřebuje vybavit (mikroskopy, data projektor, internet, počítač)</t>
  </si>
  <si>
    <t>v případě jurty není potřeba</t>
  </si>
  <si>
    <t>Navýšení kapacity MŠ výstavbou nového pavilonu.</t>
  </si>
  <si>
    <t>Další etapa obnovy zahrady školky.</t>
  </si>
  <si>
    <t>Oprava stávajícího oplocení areálu MŠ - kamenná zeď s památkovou ochranou.</t>
  </si>
  <si>
    <t>Výstavba nové školní kuchyně a jídelny v areálu školy na místě stávající budovy špýcharu, který není využíván.</t>
  </si>
  <si>
    <t>Venkovní školní multifunkční hřiště</t>
  </si>
  <si>
    <t>Výstavba nového sportoviště vedle stávající tělocvičny.</t>
  </si>
  <si>
    <t>Nový systém šatních skříněk lépe využije prostor stávajících šaten.</t>
  </si>
  <si>
    <t xml:space="preserve">Moderní vybavení ICT technikou zlepší kvalitu výuky. </t>
  </si>
  <si>
    <t>Další etapa úpravy školní zahrady a vybudování venkovní školní učebny.</t>
  </si>
  <si>
    <t>Nástavba na zamýšlené školní kuchyni a jídelně.</t>
  </si>
  <si>
    <t>Přestavba stávající jídelny na odborné učebny</t>
  </si>
  <si>
    <t>Výstavba nové budovy knihovny včetně prostor pro pořádání společenských, kulturních i volnočasových aktivit.</t>
  </si>
  <si>
    <t>Lesní mateřská škola skřítka Pohádky, z.s.</t>
  </si>
  <si>
    <t>nákup pozemku pro vytvoření zázemí LMŠ</t>
  </si>
  <si>
    <t>zlepšování zázemí</t>
  </si>
  <si>
    <t>zlepšování zázemí - herní a vzdělávacé prvky</t>
  </si>
  <si>
    <t>vytvoření parkovacích míst</t>
  </si>
  <si>
    <t>vytvoření parkovacích míst - rozšíření</t>
  </si>
  <si>
    <t>školní úspěšnost</t>
  </si>
  <si>
    <t>zlepšování dovedností dětí - polytechnika, přírodověda, kultura, grafomotorika, pre-matematické a pre-čtenářské dovednosti pro úspěšný přechod do ZŠ</t>
  </si>
  <si>
    <t>zajištění hygienického zázemí</t>
  </si>
  <si>
    <t>vytvoření podmínek k zajištění odpočinku, hygieny</t>
  </si>
  <si>
    <t>Obnova tepelných čerpadel</t>
  </si>
  <si>
    <t>jednání s dopdavateli</t>
  </si>
  <si>
    <t>MŠ Okrouhlo, příspěvková organizace</t>
  </si>
  <si>
    <t>Okrouhlo</t>
  </si>
  <si>
    <t>Zastřešení vchodu a rekonstrukce povrchu před vchodem do MŠ</t>
  </si>
  <si>
    <t>Nový povrch terasy před vchodem do MŠ a vybudování zastřešení bezprostředního vchodu do MŠ. Při nepřízni počasí je povrch kluzký a hrozí nebezpečí úrazu.</t>
  </si>
  <si>
    <t>Přírodní venkovní učebny s vybavením</t>
  </si>
  <si>
    <t>Učebna zajistí dětem přístup k podnětnému předškolnímu vzdělávání v přírodě, enviromentální výchově, zážitovému učení.</t>
  </si>
  <si>
    <t>Schváleno v Chrášťanech dne  9.12.2025 ŘV MAP IV ORP Černošice.</t>
  </si>
  <si>
    <t>červeně vyznačeny změny oproti předchozí verzi (platné k 10/2024)</t>
  </si>
  <si>
    <t>Rozšíření zázemí pavilonu č. 1 a vybudování cvičebního sálu</t>
  </si>
  <si>
    <t>Rozšíření školy o 6 učeben</t>
  </si>
  <si>
    <r>
      <t>Stavební úpravy a instalace zařízení pro bezbariérový přístup do školy a pohyb v jejím vnitřním prostoru vč. prostoru šaten</t>
    </r>
    <r>
      <rPr>
        <u/>
        <sz val="8"/>
        <rFont val="Calibri"/>
        <family val="2"/>
        <charset val="238"/>
        <scheme val="minor"/>
      </rPr>
      <t>, vč. přístavby výtahu u hl.budovy</t>
    </r>
  </si>
  <si>
    <t>DSO Škola Jílovska (Jílové u Prahy, Libeř, Okrouhlo, Petrov, Pohoří)</t>
  </si>
  <si>
    <t>vybavení ZUŠ hudebními nástroji a vybavením pro digitální zpracování audio a video , zabudování akustické dělící stěny</t>
  </si>
  <si>
    <t>Realizace projektu přírodní zahrady</t>
  </si>
  <si>
    <t>zrealizováno, od další etapy upuštěno</t>
  </si>
  <si>
    <t>Vybavení MŠ</t>
  </si>
  <si>
    <t>Doplnění vybavení MŠ  - matrace na lehátka dle doporučení KHS</t>
  </si>
  <si>
    <t xml:space="preserve">Vybavení třéd MŠ  pro naplnění cílů nového RVP PV </t>
  </si>
  <si>
    <t>PD; ZRUŠENO . Odstoupeno od záměru</t>
  </si>
  <si>
    <r>
      <rPr>
        <sz val="8"/>
        <color rgb="FFFF0000"/>
        <rFont val="Calibri"/>
        <family val="2"/>
        <charset val="238"/>
        <scheme val="minor"/>
      </rPr>
      <t>Zřízení a vybavení</t>
    </r>
    <r>
      <rPr>
        <sz val="8"/>
        <color theme="1"/>
        <rFont val="Calibri"/>
        <family val="2"/>
        <charset val="238"/>
        <scheme val="minor"/>
      </rPr>
      <t xml:space="preserve"> školní jídelny </t>
    </r>
    <r>
      <rPr>
        <sz val="8"/>
        <color rgb="FFFF0000"/>
        <rFont val="Calibri"/>
        <family val="2"/>
        <charset val="238"/>
        <scheme val="minor"/>
      </rPr>
      <t xml:space="preserve">ZŠ </t>
    </r>
  </si>
  <si>
    <t>rekonstrukce II.stupně ZŠ</t>
  </si>
  <si>
    <t>rekonstrukce a přístavba II.stupně ZŠ</t>
  </si>
  <si>
    <t>Rekonstrukce prostor pro polytechnické a umělecké vzdělávání a reedukace</t>
  </si>
  <si>
    <t>Vybudování odborných učeben k polytechnickému vzdělávání, informatice a uměleckému vzdělávání, např. muzikoterapie, reedukace, relaxační zázemí pro děti v inkluzi</t>
  </si>
  <si>
    <t>Zatím plánujeme - 3 nové odborné učebny ve sklepních prostorách - pro polytechnické vzdělávání, pracovní činnosti, informatika a umělecké činnosti (hudební a dramatické) včetně stavebních úprav a kompletního vybavení - ponky, stoly, boxy, nářadí, náčiní, svěráky, 3D tiskárny, vybavení pro muzikoterapii, reedukace, dramatiku a sedací nábytek pro relaxaci žáků v inkluzi</t>
  </si>
  <si>
    <t>stavební povolení</t>
  </si>
  <si>
    <t>Rekonstrukce budovy, adaptace pro dvě třídy dětské skupiny, úprava zahrady a parkovacího stání</t>
  </si>
  <si>
    <t xml:space="preserve">projekt hotový, připravená dokumentace pro výběr dodavatele stavby, </t>
  </si>
  <si>
    <t>Výstavba svazkové školy včetně jídelny, dvou tělocvičen, atletického areálu pro 630 žáků</t>
  </si>
  <si>
    <t>MŠ Nová 499</t>
  </si>
  <si>
    <t xml:space="preserve">Snížení energetické náročnosti budovy instalací FVE elektrárny </t>
  </si>
  <si>
    <t>MŠ 9. května</t>
  </si>
  <si>
    <t>zahájení studie po změně vedení</t>
  </si>
  <si>
    <t>probíhá studie, od záměru upuštěno</t>
  </si>
  <si>
    <t>probíhá studie po změně vedení</t>
  </si>
  <si>
    <t>od záměru upuštěno</t>
  </si>
  <si>
    <t>Základní škola Štěchovice, okres Praha-západ, příspěvková organizace</t>
  </si>
  <si>
    <t>Revitalizace školní zahrady ZŠ Štěchovice</t>
  </si>
  <si>
    <t>Zpracovaná arch. Studie</t>
  </si>
  <si>
    <t>Celková rekonsrukce</t>
  </si>
  <si>
    <t>Sanace budovy MŠ Tyršova</t>
  </si>
  <si>
    <t>Zpracovává se PD k umístění stavby a prováděcí dokumentace. Bude realizovat DSO Škola Jílovska</t>
  </si>
  <si>
    <t>Rekonstrukce střechy</t>
  </si>
  <si>
    <t>Rekonstrukce střechy nad přístavbou ZŠ</t>
  </si>
  <si>
    <t>záměr havarijní stav</t>
  </si>
  <si>
    <t>zajištěné pozemky, zpracovaná demografická studie, zpracovaná objemová studie, ukončená architektonická studie, projekt pro umístění stavby, probíhající DOS</t>
  </si>
  <si>
    <t>Od realizace upuštěno</t>
  </si>
  <si>
    <t>zatím pozastaveno</t>
  </si>
  <si>
    <t>Modernizace vybavení školy - přestavba nově pořízeného objektu v sousedství ZŠ (č.p.69) a pořízení vybavení pro využití pro projektovou výuku přírodních i společenských věd vč. Zaměření na přípravu a budoucí povolání (podpora výuky řemesel), vč.. stavebně těchnikých zásahů. zázemí pro pedagogy a jejich odbornou přípravu výuky. Zřízení školního klubu v 1. NP pro hudební a výtvarnou činnost</t>
  </si>
  <si>
    <t xml:space="preserve">Rozšíření ZŠ v č.p. 69 </t>
  </si>
  <si>
    <t>etapa k 1.  NP - zpracovaná PD, aktuálně probíhá inženýring, bude požádáno o stavební povolení</t>
  </si>
  <si>
    <t>Půdní vestavba  v ZŠ č.p. 68</t>
  </si>
  <si>
    <t>Nová odborná učebna a kabinety pro pedagogy</t>
  </si>
  <si>
    <t>zpracováno Statické posouzení budovy (2024)</t>
  </si>
  <si>
    <t>zpracovaná studie umístění výtahu</t>
  </si>
  <si>
    <t>Rekonstrukce šaten a kabinetu v 1.PP v budově B, ZŠ č.p. 68</t>
  </si>
  <si>
    <t>Rekonstrukce šaten a kabinetu.</t>
  </si>
  <si>
    <t>Je třeba nadefinovat zadání</t>
  </si>
  <si>
    <t>000241410</t>
  </si>
  <si>
    <t>Odstranění vlhkosti sklepních prostor v budově A a úprava zásobování kuchyně</t>
  </si>
  <si>
    <t>Realizace chemické clony na nosných zdech, výkopy + rubová hydroizolace + utěsnění jílovou vrstvou, nové omítky.</t>
  </si>
  <si>
    <t>PD na odvlhčení dokončena</t>
  </si>
  <si>
    <t>000241411</t>
  </si>
  <si>
    <t>Rekonstrukce rozvodů zdravotechniky v ZŠ č.p. 68, budova A</t>
  </si>
  <si>
    <t xml:space="preserve">Výměna rozvodů vody a kanalizace </t>
  </si>
  <si>
    <t>PD dokončena</t>
  </si>
  <si>
    <t>000241412</t>
  </si>
  <si>
    <t>Žákovský vstup + vnitroblok</t>
  </si>
  <si>
    <t>Rekonstrukce žákovského vstupu a vnitrobloku, předzahrádky</t>
  </si>
  <si>
    <t>plánováno</t>
  </si>
  <si>
    <t>Zahrádka u družiny</t>
  </si>
  <si>
    <t>Rekonstrukce dvorku u družiny</t>
  </si>
  <si>
    <t>2028</t>
  </si>
  <si>
    <t>Výstavba objektu tělocvičny</t>
  </si>
  <si>
    <t>PD, probíhá aktualizace</t>
  </si>
  <si>
    <t>investice do venkovní učebny pro vyúku EVVO, polytechniky a pro potřeby družiny i komunitních skupin</t>
  </si>
  <si>
    <t>Na pozemek školní zahrady je účelné vytvoření venkovní víceúčelové učebny výměry bežné kmenové třídy pro badatelsky orientovanou výuku přírodních věd, rozvoj polytechniky, s možností využití ve výuce i v rámci školní družiny a pro pořádání komunitních aktivit. Součástí by bylo sezení pro žáky, stoly, tabule a prostor pro uložení výukových pomůcek.</t>
  </si>
  <si>
    <t>181088194</t>
  </si>
  <si>
    <t>Vybudování sportovního hřiště pro TV, vč. Zázemí</t>
  </si>
  <si>
    <t>Vybudování nového hřiště, pozemek ve vlastnictví obce, přímo přiléhající k budově školy</t>
  </si>
  <si>
    <t>Výstavba budovy pro školu (celkem 9 tříd) a družinu a centrum uměleckých aktivit</t>
  </si>
  <si>
    <t>Zlepšování vybavení školních zahrad</t>
  </si>
  <si>
    <t>Modernizace a vybavení školních zahrad</t>
  </si>
  <si>
    <t>Zkvalitnění výukového zázemí</t>
  </si>
  <si>
    <t>Vybudování zázemí pro výuku- specializované učebny, kmenové učebny</t>
  </si>
  <si>
    <t>Zvyšování kvality vzdělávání</t>
  </si>
  <si>
    <t>Zvyšování kvality vzdělávání: nákup vybavení pro informatiku, přírodní vědy a digitální technologie, polytechniku.</t>
  </si>
  <si>
    <t>Zvyšování kvality zabezpečovacích systému školy</t>
  </si>
  <si>
    <t>Zajištění bezpečnostních systému ve škole: Fyzické zabezpečení – hardware + montáž; práce: instalace, montáže, konfigurace; svolávací systém</t>
  </si>
  <si>
    <t>zpracovaná studie a návrh řešení</t>
  </si>
  <si>
    <t>Rekonstrukce vstupu do budovy v Nádražní 21</t>
  </si>
  <si>
    <t>Rekonstrukce vstupních dveří do budovy v Nádražní 21</t>
  </si>
  <si>
    <t xml:space="preserve"> </t>
  </si>
  <si>
    <t>Zateplení původní budovy MŠ</t>
  </si>
  <si>
    <t>Přístavba MŠ o 2 třídy ke stávající budově s kapacitou 44 dětí, vč. zateplení celé budovy</t>
  </si>
  <si>
    <t>realizována jedna třída</t>
  </si>
  <si>
    <t xml:space="preserve">Rozšíření  stávající mateřské školy. Rozšíření je plánováno pro jednu třídu o celkové kapacitě 24 dětí, bezbariérová, nízkoenergetická stavba. Plánujeme ji jako dřevostavbu nebo kontejnerovou školku včetně přípojek a vybavení. </t>
  </si>
  <si>
    <t>čeká se na vhodný dotační titul, vydáno SP, vybrán dodavatel</t>
  </si>
  <si>
    <t>Podepsána smlouva a předává se staveniště</t>
  </si>
  <si>
    <t>Stravovací provoz ZŠ - změna způsobu vydávání</t>
  </si>
  <si>
    <t>Změna způsobu vydávání jídel na samoobslužný provoz</t>
  </si>
  <si>
    <t>červen  2025</t>
  </si>
  <si>
    <t>Základní škola a Mateřská škola Tachlovice, příspěvková organizace</t>
  </si>
  <si>
    <t>Rekonstrukce podlah</t>
  </si>
  <si>
    <t>rekonstrukce podlah učeben v 1. patře budovy ZŠ</t>
  </si>
  <si>
    <t>připraven rozpočet</t>
  </si>
  <si>
    <t>Modernizace odborných učeben</t>
  </si>
  <si>
    <t>Vnitřní rekonstrukce nebo vybudování a modernizace odborných učeben Základní školy Hostivice; výtvarný ateliér, multimediální místnost, odborná učebna chemie a cvičná kuchyň. Ve všech případech se jedná o stavební úpravy a pořízení vybavení pro vzdělávání.</t>
  </si>
  <si>
    <t>5,000,000</t>
  </si>
  <si>
    <t>4,000,000</t>
  </si>
  <si>
    <t>III.26</t>
  </si>
  <si>
    <t>XII.26</t>
  </si>
  <si>
    <t>ZŠ Vysoký Újezd - Přístavba II. stupně</t>
  </si>
  <si>
    <t>Studie před dokončením. Příprava zadání projektové dokumentace.</t>
  </si>
  <si>
    <t>Navýšení kapacity kuchyně a jídelny pro II. stupeň ZŠ</t>
  </si>
  <si>
    <t>v návaznosti na přístavby II. stupně ZŠ</t>
  </si>
  <si>
    <t>ukončena architektonická soutěž, zahájení JŘBU s vítězem a práce na projektové dokumentaci</t>
  </si>
  <si>
    <t>pravomocné územní rozhodnutí</t>
  </si>
  <si>
    <r>
      <t xml:space="preserve">nová ZŠ (2,5x 9 tříd); </t>
    </r>
    <r>
      <rPr>
        <sz val="8"/>
        <color rgb="FFFF0000"/>
        <rFont val="Calibri"/>
        <family val="2"/>
        <charset val="238"/>
        <scheme val="minor"/>
      </rPr>
      <t>dále bude evidováno samostatně pod DSO "základní škola Zvole"</t>
    </r>
  </si>
  <si>
    <t>MŠ Karlická</t>
  </si>
  <si>
    <t xml:space="preserve">Modernizace třídy a nové vybavení pro zlepšování dovedností dětí </t>
  </si>
  <si>
    <t>Zlepšování dovedností dětí - polytechnika, přírodověda, kultura, grafomotorika, pre-matematické a pre-čtenářské dovednosti pro úspěšný přechod do ZŠ prostřednictvím modernizace třídy a jejího vybavení</t>
  </si>
  <si>
    <t>NR</t>
  </si>
  <si>
    <t>Obnova gastrozařízení a energetické úspory provozu</t>
  </si>
  <si>
    <t>navýšení kapacity MŠ o provoz DS</t>
  </si>
  <si>
    <t>MŠ Husova</t>
  </si>
  <si>
    <t xml:space="preserve">Obnova herních prvků </t>
  </si>
  <si>
    <t>Obnova herních prvků zahrady MŠ - výměna pískoviště za herní prvek rozvíjející motoriku dětí od 2 let</t>
  </si>
  <si>
    <t>nabídka definující technické parametry na základě zpracovaného záměru</t>
  </si>
  <si>
    <t>MŠ Barevný ostrov</t>
  </si>
  <si>
    <t>Revitalizace školní zahrady a herních prvků</t>
  </si>
  <si>
    <t>Revitalizace školní zahrady a herních prvků vedoucí ke zvýšení bezpečnosti a rozvoje motoriky dětí</t>
  </si>
  <si>
    <r>
      <t xml:space="preserve">Přístavba ZŠ </t>
    </r>
    <r>
      <rPr>
        <sz val="8"/>
        <color rgb="FFFF0000"/>
        <rFont val="Calibri"/>
        <family val="2"/>
        <charset val="238"/>
        <scheme val="minor"/>
      </rPr>
      <t xml:space="preserve">A+ </t>
    </r>
    <r>
      <rPr>
        <sz val="8"/>
        <rFont val="Calibri"/>
        <family val="2"/>
        <charset val="238"/>
        <scheme val="minor"/>
      </rPr>
      <t>s rozšířením kapacity</t>
    </r>
  </si>
  <si>
    <t>Přístavba budovy ZŠ A+ s navýšením kapacity vč. řešení nezbytných investic - posílení elektrické přípojky ZŠ, posílení kapacity školní jídelny a sociálního zázemí</t>
  </si>
  <si>
    <t>2029</t>
  </si>
  <si>
    <r>
      <t>Rekonstrukce a zkapacitnění d</t>
    </r>
    <r>
      <rPr>
        <sz val="8"/>
        <color rgb="FFFF0000"/>
        <rFont val="Calibri"/>
        <family val="2"/>
        <charset val="238"/>
        <scheme val="minor"/>
      </rPr>
      <t>etašovaného pracoviště</t>
    </r>
    <r>
      <rPr>
        <sz val="8"/>
        <rFont val="Calibri"/>
        <family val="2"/>
        <charset val="238"/>
        <scheme val="minor"/>
      </rPr>
      <t xml:space="preserve"> ZŠ Komenského</t>
    </r>
  </si>
  <si>
    <t>2026</t>
  </si>
  <si>
    <t>Venkovní třída se školním pozemkem pro výuku přírodních věd a pracovních činností</t>
  </si>
  <si>
    <t>ne (zrušeno soudem, zahájen nový proces)</t>
  </si>
  <si>
    <t>Energetické úspory gastroprovozu</t>
  </si>
  <si>
    <t>Revitalizace gastrozařízení a technologií školní jídelny s cílem obnovy, zakapacitnění, dosažení lepších technologických i hygienických standardů a dosažení energetických úspor.</t>
  </si>
  <si>
    <t>PD, energetický posudek</t>
  </si>
  <si>
    <t>Výstavba tanečního sálu s možností využití pro komunitní školní akce</t>
  </si>
  <si>
    <t>Dokončena architektonická soutěž, PD</t>
  </si>
  <si>
    <t>Dětská skupina Poštovní</t>
  </si>
  <si>
    <t>Zajištění nových prostor pro novou DS pod vedením MŠ Karlická (stavební práce - rekonstrukce městského objektu a vybavení)</t>
  </si>
  <si>
    <t>PD, uskutečněná VZ, vybrán zhotovitel stavebních prací</t>
  </si>
  <si>
    <t>Skatepark Černošice</t>
  </si>
  <si>
    <t>Vybudování nového skateparku jako volnočasového prostoru především pro mládež k rozvíjení sportovních schopností</t>
  </si>
  <si>
    <t xml:space="preserve">PD </t>
  </si>
  <si>
    <t>Repase oken</t>
  </si>
  <si>
    <t>Repase stávajících historických oken a francouzských dveří objektu (objekt památkově chráněn), pro jejich technický stav do objektu táhne a škodí to jak objektu, tak vnitřnímu vybavení, tak provozu, v objektu ZUŠ např. drahé hudební nástroje.</t>
  </si>
  <si>
    <t>přímé oslovení, podklady nejsou třeba, vyjádření památkářů k realizaci máme, okna nelze vyměnit, musí být odborně repasována a zachována</t>
  </si>
  <si>
    <t>Revitalizace budovy a přilehlých ploch</t>
  </si>
  <si>
    <t>Revitalizace stávající historické budovy ZUŠ Černošice, snížení energetické náročnosti, revitalizace vnitřní příjezdové cesty, zahrady, rozvodů, technologií.</t>
  </si>
  <si>
    <t>2024</t>
  </si>
  <si>
    <t>MŠ Hostivice čp. 79</t>
  </si>
  <si>
    <t>Rekonstrukce budovy čp. 79 pro potřeby MŠ (kapacita 2 třídy = 50 dětí)</t>
  </si>
  <si>
    <r>
      <t xml:space="preserve">Zvýšení kapacity školní </t>
    </r>
    <r>
      <rPr>
        <sz val="8"/>
        <color rgb="FFFF0000"/>
        <rFont val="Calibri"/>
        <family val="2"/>
        <charset val="238"/>
        <scheme val="minor"/>
      </rPr>
      <t>kuchyně</t>
    </r>
    <r>
      <rPr>
        <sz val="8"/>
        <rFont val="Calibri"/>
        <family val="2"/>
        <charset val="238"/>
        <scheme val="minor"/>
      </rPr>
      <t xml:space="preserve"> v MŠ</t>
    </r>
  </si>
  <si>
    <t>Zvýšení kapacity školní kuchyně s ohledem na přijetí nových strávníků nově vznikajícíh dětských skupin</t>
  </si>
  <si>
    <t>Revitalizace zahrady MŠ</t>
  </si>
  <si>
    <t>revitalizace prostor zahrady v MŠ</t>
  </si>
  <si>
    <t>zpracování definice zadání</t>
  </si>
  <si>
    <t>revitalizace školní zahrady</t>
  </si>
  <si>
    <t>zkvalitnění venkovních výukových a volnočasových prostor</t>
  </si>
  <si>
    <t>181088909</t>
  </si>
  <si>
    <t>Vybudování sportovního hřiště pro TV včetně zázemí</t>
  </si>
  <si>
    <t>Zajištění MŠ</t>
  </si>
  <si>
    <t>Instalace elektronického zabezpečení + požární hlásiče</t>
  </si>
  <si>
    <t xml:space="preserve">Obnova hracích prvků, úložných prostor </t>
  </si>
  <si>
    <t>Rekonstrukce plotu</t>
  </si>
  <si>
    <t>Výstavba (rekonstrukce) plotu okolo MŠ</t>
  </si>
  <si>
    <t>Rekonstrukce patra MŠ</t>
  </si>
  <si>
    <t xml:space="preserve">výměna počítačů, tiskáren, uzamykatelný kontejner s napájením pro žákovské notebooky; rekonstrukce učebny </t>
  </si>
  <si>
    <t xml:space="preserve">venkovní učebna </t>
  </si>
  <si>
    <t>Projekt je zcela na začátku. Potřeba hledat pozemek, připravit projektovou dokumentaci atd. V tuto chvíli se zvažuje nahrazení dětskou skupinou pod patronací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</si>
</sst>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0\ %"/>
  </numFmts>
  <fonts count="70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Roboto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name val="Verdana"/>
      <family val="2"/>
      <charset val="238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8"/>
      <color rgb="FFFF000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u/>
      <sz val="8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Arial"/>
      <family val="2"/>
    </font>
    <font>
      <sz val="9"/>
      <name val="Calibri"/>
      <family val="2"/>
      <charset val="238"/>
      <scheme val="minor"/>
    </font>
    <font>
      <sz val="9"/>
      <name val="Roboto"/>
    </font>
    <font>
      <sz val="12"/>
      <name val="Arial"/>
      <family val="2"/>
    </font>
    <font>
      <sz val="12"/>
      <name val="Calibri"/>
      <family val="2"/>
      <charset val="238"/>
      <scheme val="minor"/>
    </font>
    <font>
      <strike/>
      <sz val="8"/>
      <name val="Roboto"/>
    </font>
    <font>
      <sz val="11"/>
      <name val="Calibri"/>
      <family val="2"/>
      <scheme val="minor"/>
    </font>
    <font>
      <sz val="9"/>
      <name val="Google Sans"/>
    </font>
    <font>
      <strike/>
      <sz val="8"/>
      <color rgb="FFFF0000"/>
      <name val="Calibri"/>
      <family val="2"/>
      <charset val="238"/>
      <scheme val="minor"/>
    </font>
    <font>
      <sz val="12"/>
      <color rgb="FFFF0000"/>
      <name val="Aptos"/>
      <family val="2"/>
    </font>
    <font>
      <strike/>
      <sz val="8"/>
      <color rgb="FFFF0000"/>
      <name val="Verdana"/>
      <family val="2"/>
      <charset val="238"/>
    </font>
    <font>
      <strike/>
      <sz val="8"/>
      <color rgb="FFFF0000"/>
      <name val="Arial"/>
      <family val="2"/>
      <charset val="238"/>
    </font>
    <font>
      <sz val="8"/>
      <color theme="4" tint="-0.249977111117893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6.9"/>
      <color rgb="FFFF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ED0000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9"/>
      <color rgb="FFED0000"/>
      <name val="Calibri"/>
      <family val="2"/>
      <charset val="238"/>
    </font>
    <font>
      <strike/>
      <sz val="9"/>
      <color rgb="FFED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6495ED"/>
      </left>
      <right style="medium">
        <color rgb="FF6495E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0" borderId="0"/>
    <xf numFmtId="164" fontId="42" fillId="0" borderId="0" applyBorder="0" applyProtection="0"/>
    <xf numFmtId="0" fontId="43" fillId="0" borderId="0" applyBorder="0" applyProtection="0"/>
  </cellStyleXfs>
  <cellXfs count="1650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wrapText="1"/>
      <protection locked="0"/>
    </xf>
    <xf numFmtId="0" fontId="25" fillId="0" borderId="23" xfId="0" applyFont="1" applyBorder="1" applyAlignment="1" applyProtection="1">
      <alignment wrapText="1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5" fillId="0" borderId="23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" xfId="0" applyFont="1" applyBorder="1" applyAlignment="1" applyProtection="1">
      <alignment wrapText="1"/>
      <protection locked="0"/>
    </xf>
    <xf numFmtId="0" fontId="25" fillId="0" borderId="2" xfId="0" applyFont="1" applyBorder="1" applyProtection="1"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5" fillId="0" borderId="3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31" xfId="0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3" fontId="25" fillId="0" borderId="1" xfId="0" applyNumberFormat="1" applyFont="1" applyBorder="1" applyProtection="1">
      <protection locked="0"/>
    </xf>
    <xf numFmtId="3" fontId="25" fillId="0" borderId="3" xfId="0" applyNumberFormat="1" applyFont="1" applyBorder="1" applyProtection="1">
      <protection locked="0"/>
    </xf>
    <xf numFmtId="0" fontId="25" fillId="0" borderId="31" xfId="0" applyFont="1" applyBorder="1" applyProtection="1">
      <protection locked="0"/>
    </xf>
    <xf numFmtId="3" fontId="25" fillId="0" borderId="23" xfId="0" applyNumberFormat="1" applyFont="1" applyBorder="1" applyProtection="1">
      <protection locked="0"/>
    </xf>
    <xf numFmtId="3" fontId="25" fillId="0" borderId="25" xfId="0" applyNumberFormat="1" applyFont="1" applyBorder="1" applyProtection="1">
      <protection locked="0"/>
    </xf>
    <xf numFmtId="0" fontId="27" fillId="2" borderId="13" xfId="0" applyFont="1" applyFill="1" applyBorder="1" applyProtection="1">
      <protection locked="0"/>
    </xf>
    <xf numFmtId="3" fontId="25" fillId="0" borderId="0" xfId="0" applyNumberFormat="1" applyFont="1" applyProtection="1">
      <protection locked="0"/>
    </xf>
    <xf numFmtId="0" fontId="25" fillId="0" borderId="4" xfId="0" applyFont="1" applyBorder="1" applyProtection="1">
      <protection locked="0"/>
    </xf>
    <xf numFmtId="0" fontId="25" fillId="0" borderId="11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25" fillId="0" borderId="21" xfId="0" applyFont="1" applyBorder="1" applyAlignment="1" applyProtection="1">
      <alignment vertical="center" wrapText="1"/>
      <protection locked="0"/>
    </xf>
    <xf numFmtId="0" fontId="29" fillId="0" borderId="7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/>
      <protection locked="0"/>
    </xf>
    <xf numFmtId="3" fontId="25" fillId="0" borderId="1" xfId="0" applyNumberFormat="1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3" fontId="25" fillId="0" borderId="23" xfId="0" applyNumberFormat="1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vertical="center"/>
      <protection locked="0"/>
    </xf>
    <xf numFmtId="0" fontId="25" fillId="0" borderId="31" xfId="0" applyFont="1" applyBorder="1" applyAlignment="1" applyProtection="1">
      <alignment vertical="center"/>
      <protection locked="0"/>
    </xf>
    <xf numFmtId="0" fontId="25" fillId="0" borderId="49" xfId="0" applyFont="1" applyBorder="1" applyAlignment="1" applyProtection="1">
      <alignment vertical="center"/>
      <protection locked="0"/>
    </xf>
    <xf numFmtId="0" fontId="25" fillId="0" borderId="41" xfId="0" applyFont="1" applyBorder="1" applyAlignment="1" applyProtection="1">
      <alignment vertical="center"/>
      <protection locked="0"/>
    </xf>
    <xf numFmtId="0" fontId="28" fillId="0" borderId="70" xfId="0" applyFont="1" applyBorder="1" applyAlignment="1" applyProtection="1">
      <alignment wrapText="1"/>
      <protection locked="0"/>
    </xf>
    <xf numFmtId="0" fontId="28" fillId="0" borderId="50" xfId="0" applyFont="1" applyBorder="1" applyProtection="1">
      <protection locked="0"/>
    </xf>
    <xf numFmtId="0" fontId="28" fillId="0" borderId="51" xfId="0" applyFont="1" applyBorder="1" applyProtection="1">
      <protection locked="0"/>
    </xf>
    <xf numFmtId="0" fontId="25" fillId="0" borderId="50" xfId="0" applyFont="1" applyBorder="1" applyAlignment="1" applyProtection="1">
      <alignment vertical="center"/>
      <protection locked="0"/>
    </xf>
    <xf numFmtId="3" fontId="25" fillId="0" borderId="20" xfId="0" applyNumberFormat="1" applyFont="1" applyBorder="1" applyAlignment="1" applyProtection="1">
      <alignment vertical="center"/>
      <protection locked="0"/>
    </xf>
    <xf numFmtId="0" fontId="25" fillId="0" borderId="20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vertical="center"/>
      <protection locked="0"/>
    </xf>
    <xf numFmtId="0" fontId="25" fillId="0" borderId="86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vertical="center"/>
      <protection locked="0"/>
    </xf>
    <xf numFmtId="0" fontId="25" fillId="0" borderId="1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7" fontId="35" fillId="0" borderId="3" xfId="0" applyNumberFormat="1" applyFont="1" applyBorder="1" applyProtection="1">
      <protection locked="0"/>
    </xf>
    <xf numFmtId="0" fontId="35" fillId="0" borderId="20" xfId="0" applyFont="1" applyBorder="1" applyProtection="1">
      <protection locked="0"/>
    </xf>
    <xf numFmtId="0" fontId="35" fillId="0" borderId="22" xfId="0" applyFont="1" applyBorder="1" applyProtection="1">
      <protection locked="0"/>
    </xf>
    <xf numFmtId="17" fontId="35" fillId="0" borderId="1" xfId="0" applyNumberFormat="1" applyFont="1" applyBorder="1" applyProtection="1">
      <protection locked="0"/>
    </xf>
    <xf numFmtId="0" fontId="35" fillId="0" borderId="11" xfId="0" applyFont="1" applyBorder="1" applyProtection="1">
      <protection locked="0"/>
    </xf>
    <xf numFmtId="0" fontId="35" fillId="0" borderId="54" xfId="0" applyFont="1" applyBorder="1" applyProtection="1">
      <protection locked="0"/>
    </xf>
    <xf numFmtId="0" fontId="35" fillId="0" borderId="37" xfId="0" applyFont="1" applyBorder="1" applyProtection="1">
      <protection locked="0"/>
    </xf>
    <xf numFmtId="0" fontId="35" fillId="0" borderId="38" xfId="0" applyFont="1" applyBorder="1" applyProtection="1">
      <protection locked="0"/>
    </xf>
    <xf numFmtId="3" fontId="36" fillId="0" borderId="63" xfId="0" applyNumberFormat="1" applyFont="1" applyBorder="1" applyProtection="1">
      <protection locked="0"/>
    </xf>
    <xf numFmtId="3" fontId="36" fillId="0" borderId="69" xfId="0" applyNumberFormat="1" applyFont="1" applyBorder="1" applyProtection="1">
      <protection locked="0"/>
    </xf>
    <xf numFmtId="0" fontId="35" fillId="0" borderId="0" xfId="0" applyFont="1" applyProtection="1">
      <protection locked="0"/>
    </xf>
    <xf numFmtId="14" fontId="27" fillId="0" borderId="1" xfId="0" applyNumberFormat="1" applyFont="1" applyBorder="1" applyProtection="1">
      <protection locked="0"/>
    </xf>
    <xf numFmtId="14" fontId="27" fillId="0" borderId="3" xfId="0" applyNumberFormat="1" applyFont="1" applyBorder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5" xfId="0" applyNumberFormat="1" applyFont="1" applyBorder="1" applyProtection="1">
      <protection locked="0"/>
    </xf>
    <xf numFmtId="3" fontId="27" fillId="0" borderId="36" xfId="0" applyNumberFormat="1" applyFont="1" applyBorder="1" applyProtection="1">
      <protection locked="0"/>
    </xf>
    <xf numFmtId="17" fontId="27" fillId="0" borderId="35" xfId="0" applyNumberFormat="1" applyFont="1" applyBorder="1" applyProtection="1">
      <protection locked="0"/>
    </xf>
    <xf numFmtId="17" fontId="27" fillId="0" borderId="36" xfId="0" applyNumberFormat="1" applyFont="1" applyBorder="1" applyProtection="1">
      <protection locked="0"/>
    </xf>
    <xf numFmtId="0" fontId="27" fillId="0" borderId="36" xfId="0" applyFont="1" applyBorder="1" applyProtection="1">
      <protection locked="0"/>
    </xf>
    <xf numFmtId="17" fontId="27" fillId="0" borderId="1" xfId="0" applyNumberFormat="1" applyFont="1" applyBorder="1" applyProtection="1"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14" xfId="0" applyFont="1" applyBorder="1" applyProtection="1">
      <protection locked="0"/>
    </xf>
    <xf numFmtId="3" fontId="27" fillId="0" borderId="4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6" xfId="0" applyFont="1" applyBorder="1" applyAlignment="1" applyProtection="1">
      <alignment horizontal="center"/>
      <protection locked="0"/>
    </xf>
    <xf numFmtId="0" fontId="27" fillId="0" borderId="16" xfId="0" applyFont="1" applyBorder="1" applyAlignment="1" applyProtection="1">
      <alignment wrapText="1"/>
      <protection locked="0"/>
    </xf>
    <xf numFmtId="0" fontId="27" fillId="0" borderId="16" xfId="0" applyFont="1" applyBorder="1" applyProtection="1">
      <protection locked="0"/>
    </xf>
    <xf numFmtId="3" fontId="27" fillId="0" borderId="87" xfId="0" applyNumberFormat="1" applyFont="1" applyBorder="1" applyProtection="1">
      <protection locked="0"/>
    </xf>
    <xf numFmtId="3" fontId="27" fillId="0" borderId="33" xfId="0" applyNumberFormat="1" applyFont="1" applyBorder="1" applyProtection="1">
      <protection locked="0"/>
    </xf>
    <xf numFmtId="0" fontId="27" fillId="0" borderId="87" xfId="0" applyFont="1" applyBorder="1" applyProtection="1">
      <protection locked="0"/>
    </xf>
    <xf numFmtId="0" fontId="27" fillId="0" borderId="80" xfId="0" applyFont="1" applyBorder="1" applyProtection="1"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80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8" xfId="0" applyFont="1" applyBorder="1" applyAlignment="1" applyProtection="1">
      <alignment wrapText="1"/>
      <protection locked="0"/>
    </xf>
    <xf numFmtId="3" fontId="27" fillId="0" borderId="37" xfId="0" applyNumberFormat="1" applyFont="1" applyBorder="1" applyProtection="1">
      <protection locked="0"/>
    </xf>
    <xf numFmtId="3" fontId="27" fillId="0" borderId="38" xfId="0" applyNumberFormat="1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54" xfId="0" applyFont="1" applyBorder="1" applyProtection="1"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27" fillId="0" borderId="11" xfId="0" applyFont="1" applyBorder="1" applyAlignment="1" applyProtection="1">
      <alignment wrapText="1"/>
      <protection locked="0"/>
    </xf>
    <xf numFmtId="0" fontId="27" fillId="0" borderId="20" xfId="0" applyFont="1" applyBorder="1" applyProtection="1">
      <protection locked="0"/>
    </xf>
    <xf numFmtId="0" fontId="27" fillId="0" borderId="11" xfId="0" applyFont="1" applyBorder="1" applyAlignment="1" applyProtection="1">
      <alignment horizontal="center" wrapText="1"/>
      <protection locked="0"/>
    </xf>
    <xf numFmtId="17" fontId="27" fillId="0" borderId="3" xfId="0" applyNumberFormat="1" applyFont="1" applyBorder="1" applyProtection="1">
      <protection locked="0"/>
    </xf>
    <xf numFmtId="0" fontId="27" fillId="0" borderId="52" xfId="0" applyFont="1" applyBorder="1" applyProtection="1">
      <protection locked="0"/>
    </xf>
    <xf numFmtId="49" fontId="27" fillId="0" borderId="2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Protection="1">
      <protection locked="0"/>
    </xf>
    <xf numFmtId="49" fontId="27" fillId="0" borderId="3" xfId="0" applyNumberFormat="1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49" fontId="27" fillId="0" borderId="23" xfId="0" applyNumberFormat="1" applyFont="1" applyBorder="1" applyProtection="1">
      <protection locked="0"/>
    </xf>
    <xf numFmtId="49" fontId="27" fillId="0" borderId="25" xfId="0" applyNumberFormat="1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28" xfId="0" applyFont="1" applyBorder="1" applyAlignment="1" applyProtection="1">
      <alignment wrapText="1"/>
      <protection locked="0"/>
    </xf>
    <xf numFmtId="3" fontId="27" fillId="0" borderId="29" xfId="0" applyNumberFormat="1" applyFont="1" applyBorder="1" applyAlignment="1" applyProtection="1">
      <alignment wrapText="1"/>
      <protection locked="0"/>
    </xf>
    <xf numFmtId="17" fontId="27" fillId="0" borderId="35" xfId="0" applyNumberFormat="1" applyFont="1" applyBorder="1" applyAlignment="1" applyProtection="1">
      <alignment wrapText="1"/>
      <protection locked="0"/>
    </xf>
    <xf numFmtId="17" fontId="27" fillId="0" borderId="29" xfId="0" applyNumberFormat="1" applyFont="1" applyBorder="1" applyAlignment="1" applyProtection="1">
      <alignment wrapText="1"/>
      <protection locked="0"/>
    </xf>
    <xf numFmtId="0" fontId="27" fillId="0" borderId="29" xfId="0" applyFont="1" applyBorder="1" applyAlignment="1" applyProtection="1">
      <alignment wrapText="1"/>
      <protection locked="0"/>
    </xf>
    <xf numFmtId="0" fontId="27" fillId="0" borderId="20" xfId="0" applyFont="1" applyBorder="1" applyAlignment="1" applyProtection="1">
      <alignment wrapText="1"/>
      <protection locked="0"/>
    </xf>
    <xf numFmtId="49" fontId="27" fillId="0" borderId="21" xfId="0" applyNumberFormat="1" applyFont="1" applyBorder="1" applyAlignment="1" applyProtection="1">
      <alignment wrapText="1"/>
      <protection locked="0"/>
    </xf>
    <xf numFmtId="0" fontId="27" fillId="0" borderId="11" xfId="0" applyFont="1" applyBorder="1" applyProtection="1">
      <protection locked="0"/>
    </xf>
    <xf numFmtId="3" fontId="27" fillId="0" borderId="20" xfId="0" applyNumberFormat="1" applyFont="1" applyBorder="1" applyProtection="1">
      <protection locked="0"/>
    </xf>
    <xf numFmtId="3" fontId="27" fillId="0" borderId="22" xfId="0" applyNumberFormat="1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71" xfId="0" applyFont="1" applyBorder="1" applyProtection="1">
      <protection locked="0"/>
    </xf>
    <xf numFmtId="49" fontId="27" fillId="0" borderId="43" xfId="0" applyNumberFormat="1" applyFont="1" applyBorder="1" applyAlignment="1" applyProtection="1">
      <alignment wrapText="1"/>
      <protection locked="0"/>
    </xf>
    <xf numFmtId="0" fontId="27" fillId="0" borderId="35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Protection="1">
      <protection locked="0"/>
    </xf>
    <xf numFmtId="17" fontId="27" fillId="0" borderId="37" xfId="0" applyNumberFormat="1" applyFont="1" applyBorder="1" applyProtection="1">
      <protection locked="0"/>
    </xf>
    <xf numFmtId="17" fontId="27" fillId="0" borderId="38" xfId="0" applyNumberFormat="1" applyFont="1" applyBorder="1" applyProtection="1"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vertical="center" wrapText="1"/>
      <protection locked="0"/>
    </xf>
    <xf numFmtId="3" fontId="27" fillId="0" borderId="1" xfId="0" applyNumberFormat="1" applyFont="1" applyBorder="1" applyAlignment="1" applyProtection="1">
      <alignment vertical="center" wrapText="1"/>
      <protection locked="0"/>
    </xf>
    <xf numFmtId="3" fontId="27" fillId="0" borderId="3" xfId="0" applyNumberFormat="1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7" fillId="0" borderId="37" xfId="0" applyFont="1" applyBorder="1" applyAlignment="1" applyProtection="1">
      <alignment vertical="center" wrapText="1"/>
      <protection locked="0"/>
    </xf>
    <xf numFmtId="0" fontId="27" fillId="0" borderId="53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 wrapText="1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27" fillId="2" borderId="31" xfId="0" applyFont="1" applyFill="1" applyBorder="1" applyAlignment="1" applyProtection="1">
      <alignment vertical="center" wrapText="1"/>
      <protection locked="0"/>
    </xf>
    <xf numFmtId="3" fontId="27" fillId="0" borderId="23" xfId="0" applyNumberFormat="1" applyFont="1" applyBorder="1" applyAlignment="1" applyProtection="1">
      <alignment vertical="center" wrapText="1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vertical="center" wrapText="1"/>
      <protection locked="0"/>
    </xf>
    <xf numFmtId="0" fontId="27" fillId="0" borderId="20" xfId="0" applyFont="1" applyBorder="1" applyAlignment="1" applyProtection="1">
      <alignment vertical="center" wrapText="1"/>
      <protection locked="0"/>
    </xf>
    <xf numFmtId="0" fontId="27" fillId="0" borderId="21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3" fontId="27" fillId="0" borderId="20" xfId="0" applyNumberFormat="1" applyFont="1" applyBorder="1" applyAlignment="1" applyProtection="1">
      <alignment vertical="center" wrapText="1"/>
      <protection locked="0"/>
    </xf>
    <xf numFmtId="0" fontId="37" fillId="0" borderId="81" xfId="0" applyFont="1" applyBorder="1" applyAlignment="1" applyProtection="1">
      <alignment horizontal="center"/>
      <protection locked="0"/>
    </xf>
    <xf numFmtId="0" fontId="37" fillId="0" borderId="82" xfId="0" applyFont="1" applyBorder="1" applyAlignment="1" applyProtection="1">
      <alignment wrapText="1"/>
      <protection locked="0"/>
    </xf>
    <xf numFmtId="0" fontId="37" fillId="0" borderId="83" xfId="0" applyFont="1" applyBorder="1" applyAlignment="1" applyProtection="1">
      <alignment wrapText="1"/>
      <protection locked="0"/>
    </xf>
    <xf numFmtId="49" fontId="37" fillId="0" borderId="83" xfId="0" applyNumberFormat="1" applyFont="1" applyBorder="1" applyProtection="1">
      <protection locked="0"/>
    </xf>
    <xf numFmtId="0" fontId="37" fillId="0" borderId="83" xfId="0" applyFont="1" applyBorder="1" applyProtection="1">
      <protection locked="0"/>
    </xf>
    <xf numFmtId="0" fontId="37" fillId="0" borderId="84" xfId="0" applyFont="1" applyBorder="1" applyProtection="1">
      <protection locked="0"/>
    </xf>
    <xf numFmtId="0" fontId="37" fillId="0" borderId="81" xfId="0" applyFont="1" applyBorder="1" applyProtection="1">
      <protection locked="0"/>
    </xf>
    <xf numFmtId="3" fontId="37" fillId="0" borderId="82" xfId="0" applyNumberFormat="1" applyFont="1" applyBorder="1" applyProtection="1">
      <protection locked="0"/>
    </xf>
    <xf numFmtId="3" fontId="37" fillId="0" borderId="84" xfId="0" applyNumberFormat="1" applyFont="1" applyBorder="1" applyProtection="1">
      <protection locked="0"/>
    </xf>
    <xf numFmtId="0" fontId="37" fillId="0" borderId="82" xfId="0" applyFont="1" applyBorder="1" applyProtection="1">
      <protection locked="0"/>
    </xf>
    <xf numFmtId="0" fontId="38" fillId="0" borderId="0" xfId="0" applyFont="1" applyProtection="1">
      <protection locked="0"/>
    </xf>
    <xf numFmtId="0" fontId="37" fillId="0" borderId="60" xfId="0" applyFont="1" applyBorder="1" applyAlignment="1" applyProtection="1">
      <alignment horizontal="center"/>
      <protection locked="0"/>
    </xf>
    <xf numFmtId="0" fontId="37" fillId="0" borderId="62" xfId="0" applyFont="1" applyBorder="1" applyAlignment="1" applyProtection="1">
      <alignment wrapText="1"/>
      <protection locked="0"/>
    </xf>
    <xf numFmtId="49" fontId="37" fillId="0" borderId="62" xfId="0" applyNumberFormat="1" applyFont="1" applyBorder="1" applyProtection="1">
      <protection locked="0"/>
    </xf>
    <xf numFmtId="0" fontId="37" fillId="0" borderId="62" xfId="0" applyFont="1" applyBorder="1" applyProtection="1">
      <protection locked="0"/>
    </xf>
    <xf numFmtId="0" fontId="37" fillId="0" borderId="63" xfId="0" applyFont="1" applyBorder="1" applyProtection="1">
      <protection locked="0"/>
    </xf>
    <xf numFmtId="0" fontId="37" fillId="0" borderId="60" xfId="0" applyFont="1" applyBorder="1" applyProtection="1">
      <protection locked="0"/>
    </xf>
    <xf numFmtId="3" fontId="37" fillId="0" borderId="61" xfId="0" applyNumberFormat="1" applyFont="1" applyBorder="1" applyProtection="1">
      <protection locked="0"/>
    </xf>
    <xf numFmtId="3" fontId="37" fillId="0" borderId="63" xfId="0" applyNumberFormat="1" applyFont="1" applyBorder="1" applyProtection="1">
      <protection locked="0"/>
    </xf>
    <xf numFmtId="0" fontId="37" fillId="0" borderId="61" xfId="0" applyFont="1" applyBorder="1" applyProtection="1">
      <protection locked="0"/>
    </xf>
    <xf numFmtId="0" fontId="37" fillId="0" borderId="65" xfId="0" applyFont="1" applyBorder="1" applyAlignment="1" applyProtection="1">
      <alignment wrapText="1"/>
      <protection locked="0"/>
    </xf>
    <xf numFmtId="49" fontId="37" fillId="0" borderId="65" xfId="0" applyNumberFormat="1" applyFont="1" applyBorder="1" applyProtection="1">
      <protection locked="0"/>
    </xf>
    <xf numFmtId="0" fontId="37" fillId="0" borderId="65" xfId="0" applyFont="1" applyBorder="1" applyProtection="1">
      <protection locked="0"/>
    </xf>
    <xf numFmtId="0" fontId="37" fillId="0" borderId="66" xfId="0" applyFont="1" applyBorder="1" applyProtection="1">
      <protection locked="0"/>
    </xf>
    <xf numFmtId="0" fontId="37" fillId="0" borderId="67" xfId="0" applyFont="1" applyBorder="1" applyProtection="1">
      <protection locked="0"/>
    </xf>
    <xf numFmtId="0" fontId="37" fillId="0" borderId="68" xfId="0" applyFont="1" applyBorder="1" applyAlignment="1" applyProtection="1">
      <alignment horizontal="center"/>
      <protection locked="0"/>
    </xf>
    <xf numFmtId="0" fontId="37" fillId="0" borderId="68" xfId="0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quotePrefix="1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right" vertical="center"/>
      <protection locked="0"/>
    </xf>
    <xf numFmtId="3" fontId="27" fillId="0" borderId="3" xfId="0" applyNumberFormat="1" applyFont="1" applyBorder="1" applyAlignment="1" applyProtection="1">
      <alignment horizontal="right" vertical="center"/>
      <protection locked="0"/>
    </xf>
    <xf numFmtId="17" fontId="27" fillId="0" borderId="1" xfId="0" quotePrefix="1" applyNumberFormat="1" applyFont="1" applyBorder="1" applyAlignment="1" applyProtection="1">
      <alignment horizontal="right" vertical="center"/>
      <protection locked="0"/>
    </xf>
    <xf numFmtId="0" fontId="27" fillId="0" borderId="3" xfId="0" quotePrefix="1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 wrapText="1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1" fontId="27" fillId="0" borderId="40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3" xfId="0" applyFont="1" applyBorder="1" applyAlignment="1" applyProtection="1">
      <alignment horizontal="left"/>
      <protection locked="0"/>
    </xf>
    <xf numFmtId="3" fontId="27" fillId="2" borderId="1" xfId="0" applyNumberFormat="1" applyFont="1" applyFill="1" applyBorder="1" applyProtection="1">
      <protection locked="0"/>
    </xf>
    <xf numFmtId="3" fontId="27" fillId="2" borderId="3" xfId="0" applyNumberFormat="1" applyFont="1" applyFill="1" applyBorder="1" applyProtection="1">
      <protection locked="0"/>
    </xf>
    <xf numFmtId="0" fontId="27" fillId="2" borderId="1" xfId="0" applyFont="1" applyFill="1" applyBorder="1" applyProtection="1">
      <protection locked="0"/>
    </xf>
    <xf numFmtId="0" fontId="27" fillId="2" borderId="3" xfId="0" applyFont="1" applyFill="1" applyBorder="1" applyProtection="1">
      <protection locked="0"/>
    </xf>
    <xf numFmtId="0" fontId="27" fillId="2" borderId="9" xfId="0" applyFont="1" applyFill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Alignment="1" applyProtection="1">
      <alignment horizontal="left"/>
      <protection locked="0"/>
    </xf>
    <xf numFmtId="0" fontId="27" fillId="0" borderId="31" xfId="0" applyFont="1" applyBorder="1" applyProtection="1">
      <protection locked="0"/>
    </xf>
    <xf numFmtId="0" fontId="27" fillId="2" borderId="31" xfId="0" applyFont="1" applyFill="1" applyBorder="1" applyProtection="1"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0" fontId="27" fillId="2" borderId="23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27" fillId="2" borderId="4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27" fillId="2" borderId="14" xfId="0" applyFont="1" applyFill="1" applyBorder="1" applyProtection="1">
      <protection locked="0"/>
    </xf>
    <xf numFmtId="3" fontId="27" fillId="2" borderId="4" xfId="0" applyNumberFormat="1" applyFont="1" applyFill="1" applyBorder="1" applyProtection="1">
      <protection locked="0"/>
    </xf>
    <xf numFmtId="3" fontId="27" fillId="2" borderId="6" xfId="0" applyNumberFormat="1" applyFont="1" applyFill="1" applyBorder="1" applyProtection="1">
      <protection locked="0"/>
    </xf>
    <xf numFmtId="0" fontId="27" fillId="2" borderId="4" xfId="0" applyFont="1" applyFill="1" applyBorder="1" applyProtection="1">
      <protection locked="0"/>
    </xf>
    <xf numFmtId="0" fontId="27" fillId="2" borderId="6" xfId="0" applyFont="1" applyFill="1" applyBorder="1" applyProtection="1">
      <protection locked="0"/>
    </xf>
    <xf numFmtId="0" fontId="27" fillId="2" borderId="42" xfId="0" applyFont="1" applyFill="1" applyBorder="1" applyProtection="1">
      <protection locked="0"/>
    </xf>
    <xf numFmtId="0" fontId="27" fillId="0" borderId="8" xfId="0" applyFont="1" applyBorder="1" applyProtection="1"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" xfId="0" applyNumberFormat="1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 wrapText="1"/>
      <protection locked="0"/>
    </xf>
    <xf numFmtId="0" fontId="27" fillId="2" borderId="14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center" wrapText="1"/>
      <protection locked="0"/>
    </xf>
    <xf numFmtId="0" fontId="39" fillId="0" borderId="50" xfId="0" applyFont="1" applyBorder="1" applyAlignment="1" applyProtection="1">
      <alignment wrapText="1"/>
      <protection locked="0"/>
    </xf>
    <xf numFmtId="0" fontId="39" fillId="0" borderId="86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0" borderId="40" xfId="0" applyFont="1" applyBorder="1" applyAlignment="1" applyProtection="1">
      <alignment wrapText="1"/>
      <protection locked="0"/>
    </xf>
    <xf numFmtId="3" fontId="27" fillId="0" borderId="71" xfId="0" applyNumberFormat="1" applyFont="1" applyBorder="1" applyProtection="1">
      <protection locked="0"/>
    </xf>
    <xf numFmtId="17" fontId="27" fillId="0" borderId="9" xfId="0" applyNumberFormat="1" applyFont="1" applyBorder="1" applyProtection="1">
      <protection locked="0"/>
    </xf>
    <xf numFmtId="0" fontId="27" fillId="0" borderId="13" xfId="0" applyFont="1" applyBorder="1" applyAlignment="1" applyProtection="1">
      <alignment horizontal="center" vertical="top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 applyProtection="1">
      <alignment vertical="top" wrapText="1"/>
      <protection locked="0"/>
    </xf>
    <xf numFmtId="0" fontId="27" fillId="0" borderId="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3" xfId="0" applyNumberFormat="1" applyFont="1" applyBorder="1" applyAlignment="1" applyProtection="1">
      <alignment vertical="top"/>
      <protection locked="0"/>
    </xf>
    <xf numFmtId="49" fontId="27" fillId="0" borderId="1" xfId="0" applyNumberFormat="1" applyFont="1" applyBorder="1" applyAlignment="1" applyProtection="1">
      <alignment vertical="top"/>
      <protection locked="0"/>
    </xf>
    <xf numFmtId="49" fontId="27" fillId="0" borderId="3" xfId="0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vertical="top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20" xfId="0" applyFont="1" applyBorder="1" applyAlignment="1" applyProtection="1">
      <alignment vertical="top" wrapText="1"/>
      <protection locked="0"/>
    </xf>
    <xf numFmtId="0" fontId="27" fillId="0" borderId="21" xfId="0" applyFont="1" applyBorder="1" applyAlignment="1" applyProtection="1">
      <alignment vertical="top" wrapText="1"/>
      <protection locked="0"/>
    </xf>
    <xf numFmtId="0" fontId="27" fillId="0" borderId="22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/>
      <protection locked="0"/>
    </xf>
    <xf numFmtId="3" fontId="27" fillId="0" borderId="20" xfId="0" applyNumberFormat="1" applyFont="1" applyBorder="1" applyAlignment="1" applyProtection="1">
      <alignment vertical="top"/>
      <protection locked="0"/>
    </xf>
    <xf numFmtId="3" fontId="27" fillId="0" borderId="22" xfId="0" applyNumberFormat="1" applyFont="1" applyBorder="1" applyAlignment="1" applyProtection="1">
      <alignment vertical="top"/>
      <protection locked="0"/>
    </xf>
    <xf numFmtId="49" fontId="27" fillId="0" borderId="20" xfId="0" applyNumberFormat="1" applyFont="1" applyBorder="1" applyAlignment="1" applyProtection="1">
      <alignment vertical="top"/>
      <protection locked="0"/>
    </xf>
    <xf numFmtId="49" fontId="27" fillId="0" borderId="22" xfId="0" applyNumberFormat="1" applyFont="1" applyBorder="1" applyAlignment="1" applyProtection="1">
      <alignment vertical="top"/>
      <protection locked="0"/>
    </xf>
    <xf numFmtId="0" fontId="27" fillId="0" borderId="20" xfId="0" applyFont="1" applyBorder="1" applyAlignment="1" applyProtection="1">
      <alignment vertical="top"/>
      <protection locked="0"/>
    </xf>
    <xf numFmtId="0" fontId="27" fillId="0" borderId="22" xfId="0" applyFont="1" applyBorder="1" applyAlignment="1" applyProtection="1">
      <alignment vertical="top"/>
      <protection locked="0"/>
    </xf>
    <xf numFmtId="0" fontId="27" fillId="0" borderId="73" xfId="0" applyFont="1" applyBorder="1" applyAlignment="1" applyProtection="1">
      <alignment wrapText="1"/>
      <protection locked="0"/>
    </xf>
    <xf numFmtId="0" fontId="27" fillId="0" borderId="73" xfId="0" applyFont="1" applyBorder="1" applyProtection="1">
      <protection locked="0"/>
    </xf>
    <xf numFmtId="3" fontId="27" fillId="0" borderId="80" xfId="0" applyNumberFormat="1" applyFont="1" applyBorder="1" applyProtection="1">
      <protection locked="0"/>
    </xf>
    <xf numFmtId="17" fontId="27" fillId="0" borderId="23" xfId="0" applyNumberFormat="1" applyFont="1" applyBorder="1" applyProtection="1">
      <protection locked="0"/>
    </xf>
    <xf numFmtId="17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17" fontId="27" fillId="0" borderId="4" xfId="0" applyNumberFormat="1" applyFont="1" applyBorder="1" applyProtection="1">
      <protection locked="0"/>
    </xf>
    <xf numFmtId="17" fontId="27" fillId="0" borderId="6" xfId="0" applyNumberFormat="1" applyFont="1" applyBorder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7" fillId="0" borderId="27" xfId="0" applyFont="1" applyBorder="1" applyAlignment="1" applyProtection="1">
      <alignment wrapText="1"/>
      <protection locked="0"/>
    </xf>
    <xf numFmtId="17" fontId="27" fillId="0" borderId="20" xfId="0" applyNumberFormat="1" applyFont="1" applyBorder="1" applyProtection="1">
      <protection locked="0"/>
    </xf>
    <xf numFmtId="17" fontId="27" fillId="0" borderId="22" xfId="0" applyNumberFormat="1" applyFont="1" applyBorder="1" applyProtection="1">
      <protection locked="0"/>
    </xf>
    <xf numFmtId="0" fontId="37" fillId="0" borderId="90" xfId="0" applyFont="1" applyBorder="1" applyProtection="1">
      <protection locked="0"/>
    </xf>
    <xf numFmtId="0" fontId="37" fillId="0" borderId="61" xfId="0" applyFont="1" applyBorder="1" applyAlignment="1" applyProtection="1">
      <alignment wrapText="1"/>
      <protection locked="0"/>
    </xf>
    <xf numFmtId="0" fontId="37" fillId="0" borderId="64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42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71" xfId="0" applyFont="1" applyBorder="1" applyAlignment="1" applyProtection="1">
      <alignment wrapText="1"/>
      <protection locked="0"/>
    </xf>
    <xf numFmtId="0" fontId="27" fillId="0" borderId="51" xfId="0" applyFont="1" applyBorder="1" applyAlignment="1" applyProtection="1">
      <alignment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70" xfId="0" applyFont="1" applyBorder="1" applyAlignment="1" applyProtection="1">
      <alignment wrapText="1"/>
      <protection locked="0"/>
    </xf>
    <xf numFmtId="3" fontId="27" fillId="0" borderId="51" xfId="0" applyNumberFormat="1" applyFont="1" applyBorder="1" applyProtection="1">
      <protection locked="0"/>
    </xf>
    <xf numFmtId="49" fontId="27" fillId="0" borderId="2" xfId="0" applyNumberFormat="1" applyFont="1" applyBorder="1" applyProtection="1">
      <protection locked="0"/>
    </xf>
    <xf numFmtId="0" fontId="41" fillId="0" borderId="2" xfId="0" applyFont="1" applyBorder="1" applyAlignment="1" applyProtection="1">
      <alignment wrapText="1"/>
      <protection locked="0"/>
    </xf>
    <xf numFmtId="0" fontId="41" fillId="0" borderId="24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vertical="top"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Protection="1">
      <protection locked="0"/>
    </xf>
    <xf numFmtId="0" fontId="27" fillId="0" borderId="74" xfId="0" applyFont="1" applyBorder="1" applyProtection="1">
      <protection locked="0"/>
    </xf>
    <xf numFmtId="3" fontId="27" fillId="0" borderId="70" xfId="0" applyNumberFormat="1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55" xfId="0" applyFont="1" applyBorder="1" applyProtection="1">
      <protection locked="0"/>
    </xf>
    <xf numFmtId="0" fontId="27" fillId="0" borderId="50" xfId="0" applyFont="1" applyBorder="1" applyProtection="1">
      <protection locked="0"/>
    </xf>
    <xf numFmtId="0" fontId="27" fillId="0" borderId="88" xfId="0" applyFont="1" applyBorder="1" applyAlignment="1" applyProtection="1">
      <alignment wrapText="1"/>
      <protection locked="0"/>
    </xf>
    <xf numFmtId="49" fontId="27" fillId="0" borderId="36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 shrinkToFit="1"/>
      <protection locked="0"/>
    </xf>
    <xf numFmtId="0" fontId="27" fillId="0" borderId="10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4" xfId="0" applyFont="1" applyBorder="1" applyAlignment="1" applyProtection="1">
      <alignment vertical="top" wrapText="1"/>
      <protection locked="0"/>
    </xf>
    <xf numFmtId="0" fontId="27" fillId="0" borderId="7" xfId="0" applyFont="1" applyBorder="1" applyAlignment="1" applyProtection="1">
      <alignment horizontal="left"/>
      <protection locked="0"/>
    </xf>
    <xf numFmtId="0" fontId="27" fillId="0" borderId="75" xfId="0" applyFont="1" applyBorder="1" applyProtection="1">
      <protection locked="0"/>
    </xf>
    <xf numFmtId="0" fontId="27" fillId="0" borderId="94" xfId="0" applyFont="1" applyBorder="1" applyProtection="1">
      <protection locked="0"/>
    </xf>
    <xf numFmtId="0" fontId="27" fillId="0" borderId="100" xfId="0" applyFont="1" applyBorder="1" applyProtection="1">
      <protection locked="0"/>
    </xf>
    <xf numFmtId="0" fontId="27" fillId="6" borderId="94" xfId="0" applyFont="1" applyFill="1" applyBorder="1" applyProtection="1">
      <protection locked="0"/>
    </xf>
    <xf numFmtId="0" fontId="27" fillId="6" borderId="97" xfId="0" applyFont="1" applyFill="1" applyBorder="1" applyProtection="1">
      <protection locked="0"/>
    </xf>
    <xf numFmtId="0" fontId="27" fillId="6" borderId="100" xfId="0" applyFont="1" applyFill="1" applyBorder="1" applyProtection="1">
      <protection locked="0"/>
    </xf>
    <xf numFmtId="0" fontId="27" fillId="6" borderId="75" xfId="0" applyFont="1" applyFill="1" applyBorder="1" applyProtection="1">
      <protection locked="0"/>
    </xf>
    <xf numFmtId="0" fontId="27" fillId="0" borderId="50" xfId="0" applyFont="1" applyBorder="1" applyAlignment="1" applyProtection="1">
      <alignment horizontal="left"/>
      <protection locked="0"/>
    </xf>
    <xf numFmtId="0" fontId="27" fillId="0" borderId="70" xfId="0" applyFont="1" applyBorder="1" applyProtection="1">
      <protection locked="0"/>
    </xf>
    <xf numFmtId="0" fontId="27" fillId="0" borderId="76" xfId="0" applyFont="1" applyBorder="1" applyProtection="1">
      <protection locked="0"/>
    </xf>
    <xf numFmtId="0" fontId="27" fillId="0" borderId="95" xfId="0" applyFont="1" applyBorder="1" applyProtection="1">
      <protection locked="0"/>
    </xf>
    <xf numFmtId="0" fontId="27" fillId="0" borderId="92" xfId="0" applyFont="1" applyBorder="1" applyProtection="1">
      <protection locked="0"/>
    </xf>
    <xf numFmtId="0" fontId="27" fillId="6" borderId="95" xfId="0" applyFont="1" applyFill="1" applyBorder="1" applyProtection="1">
      <protection locked="0"/>
    </xf>
    <xf numFmtId="0" fontId="27" fillId="6" borderId="98" xfId="0" applyFont="1" applyFill="1" applyBorder="1" applyProtection="1">
      <protection locked="0"/>
    </xf>
    <xf numFmtId="0" fontId="27" fillId="6" borderId="92" xfId="0" applyFont="1" applyFill="1" applyBorder="1" applyProtection="1">
      <protection locked="0"/>
    </xf>
    <xf numFmtId="0" fontId="27" fillId="6" borderId="76" xfId="0" applyFont="1" applyFill="1" applyBorder="1" applyProtection="1">
      <protection locked="0"/>
    </xf>
    <xf numFmtId="0" fontId="27" fillId="0" borderId="77" xfId="0" applyFont="1" applyBorder="1" applyProtection="1">
      <protection locked="0"/>
    </xf>
    <xf numFmtId="0" fontId="27" fillId="0" borderId="96" xfId="0" applyFont="1" applyBorder="1" applyProtection="1">
      <protection locked="0"/>
    </xf>
    <xf numFmtId="0" fontId="27" fillId="0" borderId="93" xfId="0" applyFont="1" applyBorder="1" applyProtection="1">
      <protection locked="0"/>
    </xf>
    <xf numFmtId="0" fontId="27" fillId="6" borderId="96" xfId="0" applyFont="1" applyFill="1" applyBorder="1" applyProtection="1">
      <protection locked="0"/>
    </xf>
    <xf numFmtId="0" fontId="27" fillId="6" borderId="99" xfId="0" applyFont="1" applyFill="1" applyBorder="1" applyProtection="1">
      <protection locked="0"/>
    </xf>
    <xf numFmtId="0" fontId="27" fillId="6" borderId="93" xfId="0" applyFont="1" applyFill="1" applyBorder="1" applyProtection="1">
      <protection locked="0"/>
    </xf>
    <xf numFmtId="0" fontId="27" fillId="6" borderId="77" xfId="0" applyFont="1" applyFill="1" applyBorder="1" applyProtection="1">
      <protection locked="0"/>
    </xf>
    <xf numFmtId="0" fontId="27" fillId="6" borderId="23" xfId="0" applyFont="1" applyFill="1" applyBorder="1" applyProtection="1">
      <protection locked="0"/>
    </xf>
    <xf numFmtId="0" fontId="27" fillId="6" borderId="24" xfId="0" applyFont="1" applyFill="1" applyBorder="1" applyProtection="1">
      <protection locked="0"/>
    </xf>
    <xf numFmtId="0" fontId="27" fillId="6" borderId="41" xfId="0" applyFont="1" applyFill="1" applyBorder="1" applyProtection="1">
      <protection locked="0"/>
    </xf>
    <xf numFmtId="0" fontId="27" fillId="6" borderId="31" xfId="0" applyFont="1" applyFill="1" applyBorder="1" applyProtection="1">
      <protection locked="0"/>
    </xf>
    <xf numFmtId="0" fontId="27" fillId="0" borderId="91" xfId="0" applyFont="1" applyBorder="1" applyAlignment="1" applyProtection="1">
      <alignment horizontal="left"/>
      <protection locked="0"/>
    </xf>
    <xf numFmtId="0" fontId="27" fillId="0" borderId="12" xfId="0" applyFont="1" applyBorder="1" applyProtection="1">
      <protection locked="0"/>
    </xf>
    <xf numFmtId="0" fontId="27" fillId="6" borderId="4" xfId="0" applyFont="1" applyFill="1" applyBorder="1" applyProtection="1">
      <protection locked="0"/>
    </xf>
    <xf numFmtId="0" fontId="27" fillId="6" borderId="5" xfId="0" applyFont="1" applyFill="1" applyBorder="1" applyProtection="1">
      <protection locked="0"/>
    </xf>
    <xf numFmtId="0" fontId="27" fillId="6" borderId="42" xfId="0" applyFont="1" applyFill="1" applyBorder="1" applyProtection="1">
      <protection locked="0"/>
    </xf>
    <xf numFmtId="0" fontId="27" fillId="6" borderId="14" xfId="0" applyFont="1" applyFill="1" applyBorder="1" applyProtection="1">
      <protection locked="0"/>
    </xf>
    <xf numFmtId="49" fontId="27" fillId="0" borderId="24" xfId="0" applyNumberFormat="1" applyFont="1" applyBorder="1" applyProtection="1">
      <protection locked="0"/>
    </xf>
    <xf numFmtId="17" fontId="27" fillId="0" borderId="19" xfId="0" applyNumberFormat="1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49" fontId="27" fillId="0" borderId="5" xfId="0" applyNumberFormat="1" applyFont="1" applyBorder="1" applyProtection="1">
      <protection locked="0"/>
    </xf>
    <xf numFmtId="0" fontId="27" fillId="0" borderId="50" xfId="0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wrapText="1"/>
      <protection locked="0"/>
    </xf>
    <xf numFmtId="3" fontId="35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37" fillId="0" borderId="81" xfId="0" applyFont="1" applyBorder="1" applyAlignment="1" applyProtection="1">
      <alignment wrapText="1"/>
      <protection locked="0"/>
    </xf>
    <xf numFmtId="0" fontId="37" fillId="0" borderId="68" xfId="0" applyFont="1" applyBorder="1" applyAlignment="1" applyProtection="1">
      <alignment wrapText="1"/>
      <protection locked="0"/>
    </xf>
    <xf numFmtId="0" fontId="37" fillId="0" borderId="67" xfId="0" applyFont="1" applyBorder="1" applyAlignment="1" applyProtection="1">
      <alignment wrapText="1"/>
      <protection locked="0"/>
    </xf>
    <xf numFmtId="0" fontId="37" fillId="0" borderId="28" xfId="0" applyFont="1" applyBorder="1" applyProtection="1">
      <protection locked="0"/>
    </xf>
    <xf numFmtId="0" fontId="27" fillId="0" borderId="87" xfId="0" applyFont="1" applyBorder="1" applyAlignment="1" applyProtection="1">
      <alignment wrapText="1"/>
      <protection locked="0"/>
    </xf>
    <xf numFmtId="0" fontId="25" fillId="0" borderId="5" xfId="0" applyFont="1" applyBorder="1" applyProtection="1">
      <protection locked="0"/>
    </xf>
    <xf numFmtId="0" fontId="25" fillId="0" borderId="37" xfId="0" applyFont="1" applyBorder="1" applyProtection="1">
      <protection locked="0"/>
    </xf>
    <xf numFmtId="0" fontId="25" fillId="0" borderId="38" xfId="0" applyFont="1" applyBorder="1" applyProtection="1">
      <protection locked="0"/>
    </xf>
    <xf numFmtId="3" fontId="25" fillId="0" borderId="37" xfId="0" applyNumberFormat="1" applyFont="1" applyBorder="1" applyProtection="1">
      <protection locked="0"/>
    </xf>
    <xf numFmtId="3" fontId="25" fillId="0" borderId="38" xfId="0" applyNumberFormat="1" applyFont="1" applyBorder="1" applyProtection="1"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0" fontId="27" fillId="0" borderId="9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5" fillId="0" borderId="51" xfId="0" applyFont="1" applyBorder="1" applyProtection="1">
      <protection locked="0"/>
    </xf>
    <xf numFmtId="3" fontId="25" fillId="0" borderId="17" xfId="0" applyNumberFormat="1" applyFont="1" applyBorder="1" applyProtection="1">
      <protection locked="0"/>
    </xf>
    <xf numFmtId="0" fontId="44" fillId="0" borderId="23" xfId="0" applyFont="1" applyBorder="1" applyProtection="1">
      <protection locked="0"/>
    </xf>
    <xf numFmtId="0" fontId="44" fillId="0" borderId="25" xfId="0" applyFont="1" applyBorder="1" applyProtection="1">
      <protection locked="0"/>
    </xf>
    <xf numFmtId="0" fontId="44" fillId="0" borderId="31" xfId="0" applyFont="1" applyBorder="1" applyProtection="1">
      <protection locked="0"/>
    </xf>
    <xf numFmtId="0" fontId="27" fillId="0" borderId="52" xfId="0" applyFont="1" applyBorder="1" applyAlignment="1" applyProtection="1">
      <alignment horizontal="center" wrapText="1"/>
      <protection locked="0"/>
    </xf>
    <xf numFmtId="49" fontId="27" fillId="0" borderId="73" xfId="0" applyNumberFormat="1" applyFont="1" applyBorder="1" applyAlignment="1" applyProtection="1">
      <alignment wrapText="1"/>
      <protection locked="0"/>
    </xf>
    <xf numFmtId="0" fontId="27" fillId="0" borderId="45" xfId="0" applyFont="1" applyBorder="1" applyProtection="1">
      <protection locked="0"/>
    </xf>
    <xf numFmtId="0" fontId="25" fillId="0" borderId="13" xfId="0" applyFont="1" applyBorder="1" applyAlignment="1" applyProtection="1">
      <alignment horizontal="center"/>
      <protection locked="0"/>
    </xf>
    <xf numFmtId="49" fontId="25" fillId="0" borderId="3" xfId="0" applyNumberFormat="1" applyFont="1" applyBorder="1" applyProtection="1">
      <protection locked="0"/>
    </xf>
    <xf numFmtId="0" fontId="25" fillId="2" borderId="13" xfId="0" applyFont="1" applyFill="1" applyBorder="1" applyProtection="1">
      <protection locked="0"/>
    </xf>
    <xf numFmtId="3" fontId="25" fillId="0" borderId="2" xfId="0" applyNumberFormat="1" applyFont="1" applyBorder="1" applyProtection="1">
      <protection locked="0"/>
    </xf>
    <xf numFmtId="0" fontId="25" fillId="0" borderId="71" xfId="0" applyFont="1" applyBorder="1" applyProtection="1">
      <protection locked="0"/>
    </xf>
    <xf numFmtId="0" fontId="25" fillId="0" borderId="13" xfId="0" applyFont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49" fontId="25" fillId="0" borderId="25" xfId="0" applyNumberFormat="1" applyFont="1" applyBorder="1" applyProtection="1">
      <protection locked="0"/>
    </xf>
    <xf numFmtId="0" fontId="25" fillId="2" borderId="31" xfId="0" applyFont="1" applyFill="1" applyBorder="1" applyProtection="1">
      <protection locked="0"/>
    </xf>
    <xf numFmtId="3" fontId="25" fillId="0" borderId="24" xfId="0" applyNumberFormat="1" applyFont="1" applyBorder="1" applyProtection="1"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45" fillId="2" borderId="11" xfId="0" applyFont="1" applyFill="1" applyBorder="1" applyProtection="1">
      <protection locked="0"/>
    </xf>
    <xf numFmtId="1" fontId="27" fillId="0" borderId="43" xfId="0" applyNumberFormat="1" applyFont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17" fontId="27" fillId="0" borderId="1" xfId="0" applyNumberFormat="1" applyFont="1" applyBorder="1" applyAlignment="1" applyProtection="1">
      <alignment wrapText="1"/>
      <protection locked="0"/>
    </xf>
    <xf numFmtId="17" fontId="27" fillId="0" borderId="3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17" fontId="27" fillId="0" borderId="23" xfId="0" applyNumberFormat="1" applyFont="1" applyBorder="1" applyAlignment="1" applyProtection="1">
      <alignment wrapText="1"/>
      <protection locked="0"/>
    </xf>
    <xf numFmtId="17" fontId="27" fillId="0" borderId="25" xfId="0" applyNumberFormat="1" applyFont="1" applyBorder="1" applyAlignment="1" applyProtection="1">
      <alignment wrapText="1"/>
      <protection locked="0"/>
    </xf>
    <xf numFmtId="17" fontId="27" fillId="0" borderId="4" xfId="0" applyNumberFormat="1" applyFont="1" applyBorder="1" applyAlignment="1" applyProtection="1">
      <alignment wrapText="1"/>
      <protection locked="0"/>
    </xf>
    <xf numFmtId="17" fontId="27" fillId="0" borderId="6" xfId="0" applyNumberFormat="1" applyFont="1" applyBorder="1" applyAlignment="1" applyProtection="1">
      <alignment wrapText="1"/>
      <protection locked="0"/>
    </xf>
    <xf numFmtId="0" fontId="27" fillId="0" borderId="29" xfId="0" applyFont="1" applyBorder="1" applyProtection="1">
      <protection locked="0"/>
    </xf>
    <xf numFmtId="49" fontId="27" fillId="0" borderId="43" xfId="0" applyNumberFormat="1" applyFont="1" applyBorder="1" applyAlignment="1" applyProtection="1">
      <alignment horizontal="right" wrapText="1"/>
      <protection locked="0"/>
    </xf>
    <xf numFmtId="3" fontId="27" fillId="0" borderId="35" xfId="0" applyNumberFormat="1" applyFont="1" applyBorder="1" applyAlignment="1" applyProtection="1">
      <alignment wrapText="1"/>
      <protection locked="0"/>
    </xf>
    <xf numFmtId="3" fontId="27" fillId="0" borderId="36" xfId="0" applyNumberFormat="1" applyFont="1" applyBorder="1" applyAlignment="1" applyProtection="1">
      <alignment wrapText="1"/>
      <protection locked="0"/>
    </xf>
    <xf numFmtId="0" fontId="27" fillId="0" borderId="35" xfId="0" applyFont="1" applyBorder="1" applyAlignment="1" applyProtection="1">
      <alignment horizontal="center"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27" fillId="0" borderId="53" xfId="0" applyFont="1" applyBorder="1" applyAlignment="1" applyProtection="1">
      <alignment vertical="top" wrapText="1"/>
      <protection locked="0"/>
    </xf>
    <xf numFmtId="0" fontId="27" fillId="0" borderId="24" xfId="0" applyFont="1" applyBorder="1" applyAlignment="1" applyProtection="1">
      <alignment vertical="top" wrapText="1"/>
      <protection locked="0"/>
    </xf>
    <xf numFmtId="0" fontId="25" fillId="0" borderId="53" xfId="0" applyFont="1" applyBorder="1" applyAlignment="1" applyProtection="1">
      <alignment wrapText="1"/>
      <protection locked="0"/>
    </xf>
    <xf numFmtId="49" fontId="27" fillId="0" borderId="53" xfId="0" applyNumberFormat="1" applyFont="1" applyBorder="1" applyAlignment="1" applyProtection="1">
      <alignment wrapText="1"/>
      <protection locked="0"/>
    </xf>
    <xf numFmtId="3" fontId="27" fillId="0" borderId="42" xfId="0" applyNumberFormat="1" applyFont="1" applyBorder="1" applyProtection="1"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0" fontId="27" fillId="0" borderId="71" xfId="0" applyFont="1" applyBorder="1" applyAlignment="1" applyProtection="1">
      <alignment wrapText="1" shrinkToFit="1"/>
      <protection locked="0"/>
    </xf>
    <xf numFmtId="0" fontId="27" fillId="0" borderId="72" xfId="0" applyFont="1" applyBorder="1" applyProtection="1">
      <protection locked="0"/>
    </xf>
    <xf numFmtId="0" fontId="27" fillId="0" borderId="48" xfId="0" applyFont="1" applyBorder="1" applyAlignment="1" applyProtection="1">
      <alignment wrapText="1"/>
      <protection locked="0"/>
    </xf>
    <xf numFmtId="0" fontId="27" fillId="0" borderId="46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vertical="center" wrapText="1"/>
      <protection locked="0"/>
    </xf>
    <xf numFmtId="3" fontId="27" fillId="0" borderId="48" xfId="0" applyNumberFormat="1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21" xfId="0" applyFont="1" applyBorder="1" applyAlignment="1" applyProtection="1">
      <alignment vertical="top"/>
      <protection locked="0"/>
    </xf>
    <xf numFmtId="0" fontId="27" fillId="0" borderId="88" xfId="0" applyFont="1" applyBorder="1" applyAlignment="1" applyProtection="1">
      <alignment vertical="top"/>
      <protection locked="0"/>
    </xf>
    <xf numFmtId="3" fontId="27" fillId="0" borderId="100" xfId="0" applyNumberFormat="1" applyFont="1" applyBorder="1" applyProtection="1">
      <protection locked="0"/>
    </xf>
    <xf numFmtId="3" fontId="27" fillId="0" borderId="92" xfId="0" applyNumberFormat="1" applyFont="1" applyBorder="1" applyProtection="1">
      <protection locked="0"/>
    </xf>
    <xf numFmtId="3" fontId="27" fillId="0" borderId="93" xfId="0" applyNumberFormat="1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27" fillId="6" borderId="94" xfId="0" applyNumberFormat="1" applyFont="1" applyFill="1" applyBorder="1" applyProtection="1">
      <protection locked="0"/>
    </xf>
    <xf numFmtId="3" fontId="27" fillId="6" borderId="95" xfId="0" applyNumberFormat="1" applyFont="1" applyFill="1" applyBorder="1" applyProtection="1">
      <protection locked="0"/>
    </xf>
    <xf numFmtId="3" fontId="27" fillId="6" borderId="96" xfId="0" applyNumberFormat="1" applyFont="1" applyFill="1" applyBorder="1" applyProtection="1">
      <protection locked="0"/>
    </xf>
    <xf numFmtId="3" fontId="27" fillId="6" borderId="23" xfId="0" applyNumberFormat="1" applyFont="1" applyFill="1" applyBorder="1" applyProtection="1">
      <protection locked="0"/>
    </xf>
    <xf numFmtId="3" fontId="27" fillId="6" borderId="4" xfId="0" applyNumberFormat="1" applyFont="1" applyFill="1" applyBorder="1" applyProtection="1">
      <protection locked="0"/>
    </xf>
    <xf numFmtId="0" fontId="37" fillId="0" borderId="67" xfId="0" applyFont="1" applyBorder="1" applyAlignment="1" applyProtection="1">
      <alignment horizontal="center"/>
      <protection locked="0"/>
    </xf>
    <xf numFmtId="0" fontId="27" fillId="0" borderId="70" xfId="0" applyFont="1" applyBorder="1" applyAlignment="1" applyProtection="1">
      <alignment horizontal="center" wrapText="1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70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41" fillId="0" borderId="7" xfId="0" applyFont="1" applyBorder="1" applyAlignment="1" applyProtection="1">
      <alignment wrapText="1"/>
      <protection locked="0"/>
    </xf>
    <xf numFmtId="0" fontId="41" fillId="0" borderId="21" xfId="0" applyFont="1" applyBorder="1" applyProtection="1">
      <protection locked="0"/>
    </xf>
    <xf numFmtId="0" fontId="41" fillId="0" borderId="78" xfId="0" applyFont="1" applyBorder="1" applyProtection="1">
      <protection locked="0"/>
    </xf>
    <xf numFmtId="0" fontId="25" fillId="0" borderId="48" xfId="0" applyFont="1" applyBorder="1" applyProtection="1">
      <protection locked="0"/>
    </xf>
    <xf numFmtId="0" fontId="46" fillId="7" borderId="31" xfId="4" applyFont="1" applyFill="1" applyBorder="1" applyAlignment="1" applyProtection="1">
      <alignment wrapText="1"/>
      <protection locked="0"/>
    </xf>
    <xf numFmtId="3" fontId="46" fillId="0" borderId="25" xfId="4" applyNumberFormat="1" applyFont="1" applyBorder="1" applyProtection="1">
      <protection locked="0"/>
    </xf>
    <xf numFmtId="0" fontId="46" fillId="0" borderId="23" xfId="4" applyFont="1" applyBorder="1" applyProtection="1">
      <protection locked="0"/>
    </xf>
    <xf numFmtId="0" fontId="46" fillId="0" borderId="25" xfId="4" applyFont="1" applyBorder="1" applyProtection="1">
      <protection locked="0"/>
    </xf>
    <xf numFmtId="0" fontId="46" fillId="0" borderId="24" xfId="4" applyFont="1" applyBorder="1" applyProtection="1">
      <protection locked="0"/>
    </xf>
    <xf numFmtId="0" fontId="46" fillId="0" borderId="31" xfId="4" applyFont="1" applyBorder="1" applyProtection="1">
      <protection locked="0"/>
    </xf>
    <xf numFmtId="0" fontId="46" fillId="0" borderId="23" xfId="4" applyFont="1" applyBorder="1" applyAlignment="1" applyProtection="1">
      <alignment wrapText="1"/>
      <protection locked="0"/>
    </xf>
    <xf numFmtId="49" fontId="27" fillId="0" borderId="24" xfId="3" applyNumberFormat="1" applyFont="1" applyBorder="1" applyAlignment="1" applyProtection="1">
      <alignment horizontal="center"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5" fillId="0" borderId="25" xfId="0" applyFont="1" applyBorder="1" applyAlignment="1" applyProtection="1">
      <alignment wrapText="1"/>
      <protection locked="0"/>
    </xf>
    <xf numFmtId="49" fontId="27" fillId="0" borderId="22" xfId="0" applyNumberFormat="1" applyFont="1" applyBorder="1" applyAlignment="1" applyProtection="1">
      <alignment wrapText="1"/>
      <protection locked="0"/>
    </xf>
    <xf numFmtId="3" fontId="27" fillId="0" borderId="20" xfId="0" applyNumberFormat="1" applyFont="1" applyBorder="1" applyAlignment="1" applyProtection="1">
      <alignment wrapText="1"/>
      <protection locked="0"/>
    </xf>
    <xf numFmtId="3" fontId="27" fillId="0" borderId="22" xfId="0" applyNumberFormat="1" applyFont="1" applyBorder="1" applyAlignment="1" applyProtection="1">
      <alignment wrapText="1"/>
      <protection locked="0"/>
    </xf>
    <xf numFmtId="3" fontId="27" fillId="0" borderId="24" xfId="0" applyNumberFormat="1" applyFont="1" applyBorder="1" applyProtection="1">
      <protection locked="0"/>
    </xf>
    <xf numFmtId="17" fontId="27" fillId="0" borderId="36" xfId="0" applyNumberFormat="1" applyFont="1" applyBorder="1" applyAlignment="1" applyProtection="1">
      <alignment wrapText="1"/>
      <protection locked="0"/>
    </xf>
    <xf numFmtId="0" fontId="47" fillId="0" borderId="31" xfId="0" applyFont="1" applyBorder="1" applyProtection="1">
      <protection locked="0"/>
    </xf>
    <xf numFmtId="0" fontId="47" fillId="0" borderId="23" xfId="0" applyFont="1" applyBorder="1" applyAlignment="1" applyProtection="1">
      <alignment wrapText="1"/>
      <protection locked="0"/>
    </xf>
    <xf numFmtId="0" fontId="47" fillId="0" borderId="24" xfId="0" applyFont="1" applyBorder="1" applyAlignment="1" applyProtection="1">
      <alignment wrapText="1"/>
      <protection locked="0"/>
    </xf>
    <xf numFmtId="49" fontId="47" fillId="0" borderId="24" xfId="0" applyNumberFormat="1" applyFont="1" applyBorder="1" applyAlignment="1" applyProtection="1">
      <alignment wrapText="1"/>
      <protection locked="0"/>
    </xf>
    <xf numFmtId="0" fontId="47" fillId="0" borderId="25" xfId="0" applyFont="1" applyBorder="1" applyAlignment="1" applyProtection="1">
      <alignment wrapText="1"/>
      <protection locked="0"/>
    </xf>
    <xf numFmtId="0" fontId="47" fillId="0" borderId="31" xfId="0" applyFont="1" applyBorder="1" applyAlignment="1" applyProtection="1">
      <alignment wrapText="1"/>
      <protection locked="0"/>
    </xf>
    <xf numFmtId="3" fontId="47" fillId="0" borderId="23" xfId="0" applyNumberFormat="1" applyFont="1" applyBorder="1" applyProtection="1">
      <protection locked="0"/>
    </xf>
    <xf numFmtId="3" fontId="47" fillId="0" borderId="25" xfId="0" applyNumberFormat="1" applyFont="1" applyBorder="1" applyProtection="1">
      <protection locked="0"/>
    </xf>
    <xf numFmtId="0" fontId="47" fillId="0" borderId="23" xfId="0" applyFont="1" applyBorder="1" applyProtection="1">
      <protection locked="0"/>
    </xf>
    <xf numFmtId="0" fontId="47" fillId="0" borderId="25" xfId="0" applyFont="1" applyBorder="1" applyProtection="1">
      <protection locked="0"/>
    </xf>
    <xf numFmtId="0" fontId="47" fillId="0" borderId="24" xfId="0" applyFont="1" applyBorder="1" applyProtection="1">
      <protection locked="0"/>
    </xf>
    <xf numFmtId="49" fontId="27" fillId="0" borderId="43" xfId="0" applyNumberFormat="1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3" fontId="27" fillId="0" borderId="52" xfId="0" applyNumberFormat="1" applyFont="1" applyBorder="1" applyProtection="1">
      <protection locked="0"/>
    </xf>
    <xf numFmtId="3" fontId="27" fillId="0" borderId="29" xfId="0" applyNumberFormat="1" applyFont="1" applyBorder="1" applyProtection="1">
      <protection locked="0"/>
    </xf>
    <xf numFmtId="0" fontId="37" fillId="0" borderId="27" xfId="0" applyFont="1" applyBorder="1" applyAlignment="1" applyProtection="1">
      <alignment horizontal="center"/>
      <protection locked="0"/>
    </xf>
    <xf numFmtId="0" fontId="37" fillId="0" borderId="28" xfId="0" applyFont="1" applyBorder="1" applyAlignment="1" applyProtection="1">
      <alignment wrapText="1"/>
      <protection locked="0"/>
    </xf>
    <xf numFmtId="3" fontId="37" fillId="0" borderId="28" xfId="0" applyNumberFormat="1" applyFont="1" applyBorder="1" applyProtection="1">
      <protection locked="0"/>
    </xf>
    <xf numFmtId="0" fontId="37" fillId="0" borderId="29" xfId="0" applyFont="1" applyBorder="1" applyProtection="1">
      <protection locked="0"/>
    </xf>
    <xf numFmtId="0" fontId="27" fillId="0" borderId="52" xfId="0" applyFont="1" applyBorder="1" applyAlignment="1" applyProtection="1">
      <alignment horizontal="left" wrapText="1"/>
      <protection locked="0"/>
    </xf>
    <xf numFmtId="0" fontId="25" fillId="0" borderId="31" xfId="0" applyFont="1" applyBorder="1" applyAlignment="1" applyProtection="1">
      <alignment wrapText="1"/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37" fillId="0" borderId="106" xfId="0" applyFont="1" applyBorder="1" applyAlignment="1" applyProtection="1">
      <alignment wrapText="1"/>
      <protection locked="0"/>
    </xf>
    <xf numFmtId="0" fontId="37" fillId="0" borderId="107" xfId="0" applyFont="1" applyBorder="1" applyAlignment="1" applyProtection="1">
      <alignment wrapText="1"/>
      <protection locked="0"/>
    </xf>
    <xf numFmtId="0" fontId="37" fillId="0" borderId="108" xfId="0" applyFont="1" applyBorder="1" applyProtection="1">
      <protection locked="0"/>
    </xf>
    <xf numFmtId="49" fontId="27" fillId="0" borderId="54" xfId="0" applyNumberFormat="1" applyFont="1" applyBorder="1" applyAlignment="1" applyProtection="1">
      <alignment wrapText="1"/>
      <protection locked="0"/>
    </xf>
    <xf numFmtId="0" fontId="27" fillId="0" borderId="43" xfId="0" applyFont="1" applyBorder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27" fillId="0" borderId="29" xfId="0" applyFont="1" applyBorder="1" applyAlignment="1" applyProtection="1">
      <alignment vertical="center" wrapText="1"/>
      <protection locked="0"/>
    </xf>
    <xf numFmtId="0" fontId="27" fillId="0" borderId="88" xfId="0" applyFont="1" applyBorder="1" applyProtection="1"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1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3" fontId="27" fillId="0" borderId="31" xfId="0" applyNumberFormat="1" applyFont="1" applyBorder="1" applyAlignment="1" applyProtection="1">
      <alignment horizontal="right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3" fontId="27" fillId="0" borderId="11" xfId="0" applyNumberFormat="1" applyFont="1" applyBorder="1" applyProtection="1">
      <protection locked="0"/>
    </xf>
    <xf numFmtId="14" fontId="27" fillId="0" borderId="23" xfId="0" applyNumberFormat="1" applyFont="1" applyBorder="1" applyProtection="1">
      <protection locked="0"/>
    </xf>
    <xf numFmtId="14" fontId="27" fillId="0" borderId="25" xfId="0" applyNumberFormat="1" applyFont="1" applyBorder="1" applyProtection="1">
      <protection locked="0"/>
    </xf>
    <xf numFmtId="0" fontId="27" fillId="0" borderId="35" xfId="0" applyFont="1" applyBorder="1" applyAlignment="1" applyProtection="1">
      <alignment wrapText="1" shrinkToFit="1"/>
      <protection locked="0"/>
    </xf>
    <xf numFmtId="49" fontId="27" fillId="0" borderId="2" xfId="0" applyNumberFormat="1" applyFont="1" applyBorder="1" applyAlignment="1" applyProtection="1">
      <alignment vertical="center" wrapText="1"/>
      <protection locked="0"/>
    </xf>
    <xf numFmtId="49" fontId="27" fillId="0" borderId="24" xfId="0" applyNumberFormat="1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vertical="center" wrapText="1"/>
      <protection locked="0"/>
    </xf>
    <xf numFmtId="0" fontId="27" fillId="0" borderId="85" xfId="0" applyFont="1" applyBorder="1" applyProtection="1">
      <protection locked="0"/>
    </xf>
    <xf numFmtId="0" fontId="27" fillId="0" borderId="34" xfId="0" applyFont="1" applyBorder="1" applyProtection="1">
      <protection locked="0"/>
    </xf>
    <xf numFmtId="0" fontId="45" fillId="0" borderId="31" xfId="0" applyFont="1" applyBorder="1" applyAlignment="1" applyProtection="1">
      <alignment horizontal="center" wrapText="1"/>
      <protection locked="0"/>
    </xf>
    <xf numFmtId="0" fontId="45" fillId="0" borderId="23" xfId="0" applyFont="1" applyBorder="1" applyAlignment="1" applyProtection="1">
      <alignment wrapText="1"/>
      <protection locked="0"/>
    </xf>
    <xf numFmtId="0" fontId="45" fillId="0" borderId="24" xfId="0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wrapText="1"/>
      <protection locked="0"/>
    </xf>
    <xf numFmtId="0" fontId="45" fillId="0" borderId="31" xfId="0" applyFont="1" applyBorder="1" applyAlignment="1" applyProtection="1">
      <alignment wrapText="1"/>
      <protection locked="0"/>
    </xf>
    <xf numFmtId="3" fontId="45" fillId="0" borderId="23" xfId="0" applyNumberFormat="1" applyFont="1" applyBorder="1" applyAlignment="1" applyProtection="1">
      <alignment wrapText="1"/>
      <protection locked="0"/>
    </xf>
    <xf numFmtId="3" fontId="45" fillId="0" borderId="25" xfId="0" applyNumberFormat="1" applyFont="1" applyBorder="1" applyAlignment="1" applyProtection="1">
      <alignment wrapText="1"/>
      <protection locked="0"/>
    </xf>
    <xf numFmtId="0" fontId="45" fillId="0" borderId="24" xfId="0" applyFont="1" applyBorder="1" applyProtection="1">
      <protection locked="0"/>
    </xf>
    <xf numFmtId="0" fontId="45" fillId="0" borderId="25" xfId="0" applyFont="1" applyBorder="1" applyProtection="1"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3" fontId="27" fillId="0" borderId="3" xfId="0" applyNumberFormat="1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vertical="center" wrapText="1"/>
      <protection locked="0"/>
    </xf>
    <xf numFmtId="0" fontId="45" fillId="0" borderId="13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wrapText="1"/>
      <protection locked="0"/>
    </xf>
    <xf numFmtId="0" fontId="45" fillId="0" borderId="2" xfId="0" applyFont="1" applyBorder="1" applyAlignment="1" applyProtection="1">
      <alignment wrapText="1"/>
      <protection locked="0"/>
    </xf>
    <xf numFmtId="0" fontId="45" fillId="0" borderId="72" xfId="0" applyFont="1" applyBorder="1" applyProtection="1">
      <protection locked="0"/>
    </xf>
    <xf numFmtId="3" fontId="45" fillId="0" borderId="2" xfId="0" applyNumberFormat="1" applyFont="1" applyBorder="1" applyProtection="1">
      <protection locked="0"/>
    </xf>
    <xf numFmtId="0" fontId="45" fillId="0" borderId="9" xfId="0" applyFont="1" applyBorder="1" applyProtection="1">
      <protection locked="0"/>
    </xf>
    <xf numFmtId="0" fontId="45" fillId="0" borderId="13" xfId="0" applyFont="1" applyBorder="1" applyProtection="1">
      <protection locked="0"/>
    </xf>
    <xf numFmtId="0" fontId="45" fillId="0" borderId="13" xfId="0" applyFont="1" applyBorder="1" applyAlignment="1" applyProtection="1">
      <alignment vertical="center" wrapText="1"/>
      <protection locked="0"/>
    </xf>
    <xf numFmtId="3" fontId="45" fillId="0" borderId="1" xfId="0" applyNumberFormat="1" applyFont="1" applyBorder="1" applyProtection="1">
      <protection locked="0"/>
    </xf>
    <xf numFmtId="3" fontId="45" fillId="0" borderId="3" xfId="0" applyNumberFormat="1" applyFont="1" applyBorder="1" applyProtection="1">
      <protection locked="0"/>
    </xf>
    <xf numFmtId="0" fontId="45" fillId="0" borderId="1" xfId="0" applyFont="1" applyBorder="1" applyProtection="1">
      <protection locked="0"/>
    </xf>
    <xf numFmtId="0" fontId="45" fillId="0" borderId="3" xfId="0" applyFont="1" applyBorder="1" applyProtection="1">
      <protection locked="0"/>
    </xf>
    <xf numFmtId="0" fontId="45" fillId="0" borderId="2" xfId="0" applyFont="1" applyBorder="1" applyProtection="1">
      <protection locked="0"/>
    </xf>
    <xf numFmtId="0" fontId="45" fillId="0" borderId="49" xfId="0" applyFont="1" applyBorder="1" applyProtection="1">
      <protection locked="0"/>
    </xf>
    <xf numFmtId="3" fontId="45" fillId="0" borderId="24" xfId="0" applyNumberFormat="1" applyFont="1" applyBorder="1" applyProtection="1">
      <protection locked="0"/>
    </xf>
    <xf numFmtId="0" fontId="45" fillId="0" borderId="41" xfId="0" applyFont="1" applyBorder="1" applyProtection="1">
      <protection locked="0"/>
    </xf>
    <xf numFmtId="0" fontId="45" fillId="0" borderId="31" xfId="0" applyFont="1" applyBorder="1" applyProtection="1">
      <protection locked="0"/>
    </xf>
    <xf numFmtId="3" fontId="45" fillId="0" borderId="23" xfId="0" applyNumberFormat="1" applyFont="1" applyBorder="1" applyProtection="1">
      <protection locked="0"/>
    </xf>
    <xf numFmtId="3" fontId="45" fillId="0" borderId="25" xfId="0" applyNumberFormat="1" applyFont="1" applyBorder="1" applyProtection="1">
      <protection locked="0"/>
    </xf>
    <xf numFmtId="0" fontId="45" fillId="0" borderId="23" xfId="0" applyFont="1" applyBorder="1" applyProtection="1">
      <protection locked="0"/>
    </xf>
    <xf numFmtId="3" fontId="27" fillId="0" borderId="17" xfId="0" applyNumberFormat="1" applyFont="1" applyBorder="1" applyProtection="1">
      <protection locked="0"/>
    </xf>
    <xf numFmtId="3" fontId="27" fillId="0" borderId="58" xfId="0" applyNumberFormat="1" applyFont="1" applyBorder="1" applyProtection="1">
      <protection locked="0"/>
    </xf>
    <xf numFmtId="0" fontId="45" fillId="0" borderId="31" xfId="0" applyFont="1" applyBorder="1" applyAlignment="1" applyProtection="1">
      <alignment horizontal="center"/>
      <protection locked="0"/>
    </xf>
    <xf numFmtId="49" fontId="45" fillId="0" borderId="31" xfId="0" applyNumberFormat="1" applyFont="1" applyBorder="1" applyAlignment="1" applyProtection="1">
      <alignment wrapText="1"/>
      <protection locked="0"/>
    </xf>
    <xf numFmtId="0" fontId="45" fillId="0" borderId="41" xfId="0" applyFont="1" applyBorder="1" applyAlignment="1" applyProtection="1">
      <alignment wrapText="1"/>
      <protection locked="0"/>
    </xf>
    <xf numFmtId="3" fontId="45" fillId="0" borderId="70" xfId="0" applyNumberFormat="1" applyFont="1" applyBorder="1" applyProtection="1">
      <protection locked="0"/>
    </xf>
    <xf numFmtId="3" fontId="27" fillId="0" borderId="50" xfId="0" applyNumberFormat="1" applyFont="1" applyBorder="1" applyProtection="1">
      <protection locked="0"/>
    </xf>
    <xf numFmtId="3" fontId="37" fillId="0" borderId="23" xfId="4" applyNumberFormat="1" applyFont="1" applyBorder="1" applyProtection="1">
      <protection locked="0"/>
    </xf>
    <xf numFmtId="0" fontId="25" fillId="0" borderId="47" xfId="0" applyFont="1" applyBorder="1" applyAlignment="1" applyProtection="1">
      <alignment wrapText="1"/>
      <protection locked="0"/>
    </xf>
    <xf numFmtId="3" fontId="25" fillId="0" borderId="48" xfId="0" applyNumberFormat="1" applyFont="1" applyBorder="1" applyProtection="1">
      <protection locked="0"/>
    </xf>
    <xf numFmtId="0" fontId="37" fillId="0" borderId="0" xfId="0" applyFont="1" applyProtection="1">
      <protection locked="0"/>
    </xf>
    <xf numFmtId="0" fontId="27" fillId="0" borderId="102" xfId="0" applyFont="1" applyBorder="1" applyProtection="1">
      <protection locked="0"/>
    </xf>
    <xf numFmtId="14" fontId="27" fillId="0" borderId="1" xfId="0" applyNumberFormat="1" applyFont="1" applyBorder="1" applyAlignment="1" applyProtection="1">
      <alignment wrapText="1"/>
      <protection locked="0"/>
    </xf>
    <xf numFmtId="43" fontId="27" fillId="0" borderId="3" xfId="3" applyFont="1" applyBorder="1" applyProtection="1">
      <protection locked="0"/>
    </xf>
    <xf numFmtId="43" fontId="27" fillId="0" borderId="25" xfId="3" applyFont="1" applyBorder="1" applyProtection="1">
      <protection locked="0"/>
    </xf>
    <xf numFmtId="3" fontId="27" fillId="0" borderId="9" xfId="0" applyNumberFormat="1" applyFont="1" applyBorder="1" applyProtection="1">
      <protection locked="0"/>
    </xf>
    <xf numFmtId="0" fontId="27" fillId="0" borderId="7" xfId="0" applyFont="1" applyBorder="1" applyProtection="1"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49" fontId="27" fillId="0" borderId="29" xfId="0" applyNumberFormat="1" applyFont="1" applyBorder="1" applyProtection="1">
      <protection locked="0"/>
    </xf>
    <xf numFmtId="0" fontId="27" fillId="0" borderId="28" xfId="0" applyFont="1" applyBorder="1" applyProtection="1">
      <protection locked="0"/>
    </xf>
    <xf numFmtId="0" fontId="27" fillId="0" borderId="57" xfId="0" applyFont="1" applyBorder="1" applyProtection="1">
      <protection locked="0"/>
    </xf>
    <xf numFmtId="3" fontId="25" fillId="0" borderId="6" xfId="0" applyNumberFormat="1" applyFont="1" applyBorder="1" applyProtection="1">
      <protection locked="0"/>
    </xf>
    <xf numFmtId="0" fontId="27" fillId="0" borderId="16" xfId="0" applyFont="1" applyBorder="1" applyAlignment="1" applyProtection="1">
      <alignment horizontal="center" wrapText="1"/>
      <protection locked="0"/>
    </xf>
    <xf numFmtId="3" fontId="27" fillId="0" borderId="87" xfId="0" applyNumberFormat="1" applyFont="1" applyBorder="1" applyAlignment="1" applyProtection="1">
      <alignment wrapText="1"/>
      <protection locked="0"/>
    </xf>
    <xf numFmtId="3" fontId="27" fillId="0" borderId="80" xfId="0" applyNumberFormat="1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horizontal="center"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horizontal="justify" vertical="top"/>
      <protection locked="0"/>
    </xf>
    <xf numFmtId="0" fontId="27" fillId="0" borderId="104" xfId="0" applyFont="1" applyBorder="1" applyAlignment="1" applyProtection="1">
      <alignment horizontal="justify" vertical="top"/>
      <protection locked="0"/>
    </xf>
    <xf numFmtId="0" fontId="27" fillId="0" borderId="54" xfId="0" applyFont="1" applyBorder="1" applyAlignment="1" applyProtection="1">
      <alignment horizontal="justify" vertical="top"/>
      <protection locked="0"/>
    </xf>
    <xf numFmtId="3" fontId="27" fillId="0" borderId="37" xfId="0" applyNumberFormat="1" applyFont="1" applyBorder="1" applyAlignment="1" applyProtection="1">
      <alignment horizontal="justify" vertical="top"/>
      <protection locked="0"/>
    </xf>
    <xf numFmtId="3" fontId="27" fillId="0" borderId="38" xfId="0" applyNumberFormat="1" applyFont="1" applyBorder="1" applyAlignment="1" applyProtection="1">
      <alignment horizontal="justify" vertical="top"/>
      <protection locked="0"/>
    </xf>
    <xf numFmtId="17" fontId="27" fillId="0" borderId="37" xfId="0" applyNumberFormat="1" applyFont="1" applyBorder="1" applyAlignment="1" applyProtection="1">
      <alignment horizontal="justify" vertical="top"/>
      <protection locked="0"/>
    </xf>
    <xf numFmtId="17" fontId="27" fillId="0" borderId="38" xfId="0" applyNumberFormat="1" applyFont="1" applyBorder="1" applyAlignment="1" applyProtection="1">
      <alignment horizontal="justify" vertical="top"/>
      <protection locked="0"/>
    </xf>
    <xf numFmtId="0" fontId="27" fillId="0" borderId="37" xfId="0" applyFont="1" applyBorder="1" applyAlignment="1" applyProtection="1">
      <alignment horizontal="justify" vertical="top"/>
      <protection locked="0"/>
    </xf>
    <xf numFmtId="0" fontId="27" fillId="0" borderId="38" xfId="0" applyFont="1" applyBorder="1" applyAlignment="1" applyProtection="1">
      <alignment horizontal="justify" vertical="top"/>
      <protection locked="0"/>
    </xf>
    <xf numFmtId="0" fontId="12" fillId="2" borderId="0" xfId="0" applyFont="1" applyFill="1" applyProtection="1">
      <protection locked="0"/>
    </xf>
    <xf numFmtId="0" fontId="37" fillId="0" borderId="60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justify" vertical="top"/>
      <protection locked="0"/>
    </xf>
    <xf numFmtId="0" fontId="27" fillId="0" borderId="2" xfId="0" applyFont="1" applyBorder="1" applyAlignment="1" applyProtection="1">
      <alignment horizontal="justify" vertical="top"/>
      <protection locked="0"/>
    </xf>
    <xf numFmtId="49" fontId="27" fillId="0" borderId="2" xfId="0" applyNumberFormat="1" applyFont="1" applyBorder="1" applyAlignment="1" applyProtection="1">
      <alignment horizontal="justify" vertical="top"/>
      <protection locked="0"/>
    </xf>
    <xf numFmtId="0" fontId="27" fillId="0" borderId="9" xfId="0" applyFont="1" applyBorder="1" applyAlignment="1" applyProtection="1">
      <alignment horizontal="justify" vertical="top"/>
      <protection locked="0"/>
    </xf>
    <xf numFmtId="0" fontId="27" fillId="0" borderId="13" xfId="0" applyFont="1" applyBorder="1" applyAlignment="1" applyProtection="1">
      <alignment horizontal="justify" vertical="top"/>
      <protection locked="0"/>
    </xf>
    <xf numFmtId="3" fontId="27" fillId="0" borderId="1" xfId="0" applyNumberFormat="1" applyFont="1" applyBorder="1" applyAlignment="1" applyProtection="1">
      <alignment horizontal="justify" vertical="top"/>
      <protection locked="0"/>
    </xf>
    <xf numFmtId="3" fontId="27" fillId="0" borderId="3" xfId="0" applyNumberFormat="1" applyFont="1" applyBorder="1" applyAlignment="1" applyProtection="1">
      <alignment horizontal="justify" vertical="top"/>
      <protection locked="0"/>
    </xf>
    <xf numFmtId="17" fontId="27" fillId="0" borderId="1" xfId="0" applyNumberFormat="1" applyFont="1" applyBorder="1" applyAlignment="1" applyProtection="1">
      <alignment horizontal="justify" vertical="top"/>
      <protection locked="0"/>
    </xf>
    <xf numFmtId="17" fontId="27" fillId="0" borderId="3" xfId="0" applyNumberFormat="1" applyFont="1" applyBorder="1" applyAlignment="1" applyProtection="1">
      <alignment horizontal="justify" vertical="top"/>
      <protection locked="0"/>
    </xf>
    <xf numFmtId="0" fontId="27" fillId="0" borderId="3" xfId="0" applyFont="1" applyBorder="1" applyAlignment="1" applyProtection="1">
      <alignment horizontal="justify" vertical="top"/>
      <protection locked="0"/>
    </xf>
    <xf numFmtId="0" fontId="27" fillId="0" borderId="51" xfId="0" applyFont="1" applyBorder="1" applyAlignment="1" applyProtection="1">
      <alignment wrapText="1" shrinkToFit="1" readingOrder="1"/>
      <protection locked="0"/>
    </xf>
    <xf numFmtId="0" fontId="27" fillId="0" borderId="24" xfId="0" applyFont="1" applyBorder="1" applyAlignment="1" applyProtection="1">
      <alignment shrinkToFi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49" xfId="0" applyFont="1" applyBorder="1" applyAlignment="1" applyProtection="1">
      <alignment wrapText="1"/>
      <protection locked="0"/>
    </xf>
    <xf numFmtId="0" fontId="49" fillId="0" borderId="31" xfId="0" applyFont="1" applyBorder="1" applyAlignment="1" applyProtection="1">
      <alignment vertical="center" wrapText="1"/>
      <protection locked="0"/>
    </xf>
    <xf numFmtId="0" fontId="37" fillId="0" borderId="110" xfId="0" applyFont="1" applyBorder="1" applyAlignment="1" applyProtection="1">
      <alignment wrapText="1"/>
      <protection locked="0"/>
    </xf>
    <xf numFmtId="0" fontId="37" fillId="0" borderId="111" xfId="0" applyFont="1" applyBorder="1" applyAlignment="1" applyProtection="1">
      <alignment wrapText="1"/>
      <protection locked="0"/>
    </xf>
    <xf numFmtId="49" fontId="27" fillId="0" borderId="38" xfId="0" applyNumberFormat="1" applyFont="1" applyBorder="1" applyAlignment="1" applyProtection="1">
      <alignment wrapText="1"/>
      <protection locked="0"/>
    </xf>
    <xf numFmtId="3" fontId="27" fillId="0" borderId="54" xfId="0" applyNumberFormat="1" applyFont="1" applyBorder="1" applyAlignment="1" applyProtection="1">
      <alignment wrapText="1"/>
      <protection locked="0"/>
    </xf>
    <xf numFmtId="3" fontId="27" fillId="0" borderId="104" xfId="0" applyNumberFormat="1" applyFont="1" applyBorder="1" applyAlignment="1" applyProtection="1">
      <alignment wrapText="1"/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32" xfId="0" applyFont="1" applyBorder="1" applyProtection="1">
      <protection locked="0"/>
    </xf>
    <xf numFmtId="0" fontId="27" fillId="0" borderId="33" xfId="0" applyFont="1" applyBorder="1" applyProtection="1">
      <protection locked="0"/>
    </xf>
    <xf numFmtId="0" fontId="27" fillId="0" borderId="10" xfId="0" applyFont="1" applyBorder="1" applyAlignment="1" applyProtection="1">
      <alignment wrapText="1"/>
      <protection locked="0"/>
    </xf>
    <xf numFmtId="3" fontId="27" fillId="0" borderId="10" xfId="0" applyNumberFormat="1" applyFont="1" applyBorder="1" applyProtection="1">
      <protection locked="0"/>
    </xf>
    <xf numFmtId="3" fontId="27" fillId="0" borderId="103" xfId="0" applyNumberFormat="1" applyFont="1" applyBorder="1" applyProtection="1">
      <protection locked="0"/>
    </xf>
    <xf numFmtId="0" fontId="27" fillId="0" borderId="30" xfId="0" applyFont="1" applyBorder="1" applyProtection="1"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47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0" fontId="37" fillId="0" borderId="113" xfId="0" applyFont="1" applyBorder="1" applyAlignment="1" applyProtection="1">
      <alignment wrapText="1"/>
      <protection locked="0"/>
    </xf>
    <xf numFmtId="49" fontId="37" fillId="0" borderId="113" xfId="0" applyNumberFormat="1" applyFont="1" applyBorder="1" applyProtection="1">
      <protection locked="0"/>
    </xf>
    <xf numFmtId="0" fontId="37" fillId="0" borderId="113" xfId="0" applyFont="1" applyBorder="1" applyProtection="1">
      <protection locked="0"/>
    </xf>
    <xf numFmtId="0" fontId="37" fillId="0" borderId="114" xfId="0" applyFont="1" applyBorder="1" applyProtection="1">
      <protection locked="0"/>
    </xf>
    <xf numFmtId="0" fontId="37" fillId="0" borderId="115" xfId="0" applyFont="1" applyBorder="1" applyProtection="1">
      <protection locked="0"/>
    </xf>
    <xf numFmtId="3" fontId="37" fillId="0" borderId="116" xfId="0" applyNumberFormat="1" applyFont="1" applyBorder="1" applyProtection="1">
      <protection locked="0"/>
    </xf>
    <xf numFmtId="0" fontId="37" fillId="0" borderId="116" xfId="0" applyFont="1" applyBorder="1" applyProtection="1">
      <protection locked="0"/>
    </xf>
    <xf numFmtId="0" fontId="36" fillId="0" borderId="68" xfId="0" applyFont="1" applyBorder="1" applyProtection="1">
      <protection locked="0"/>
    </xf>
    <xf numFmtId="0" fontId="36" fillId="0" borderId="69" xfId="0" applyFon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37" fillId="0" borderId="119" xfId="0" applyFont="1" applyBorder="1" applyProtection="1">
      <protection locked="0"/>
    </xf>
    <xf numFmtId="0" fontId="37" fillId="0" borderId="120" xfId="0" applyFont="1" applyBorder="1" applyProtection="1">
      <protection locked="0"/>
    </xf>
    <xf numFmtId="49" fontId="37" fillId="0" borderId="120" xfId="0" applyNumberFormat="1" applyFont="1" applyBorder="1" applyProtection="1">
      <protection locked="0"/>
    </xf>
    <xf numFmtId="0" fontId="37" fillId="0" borderId="121" xfId="0" applyFont="1" applyBorder="1" applyProtection="1">
      <protection locked="0"/>
    </xf>
    <xf numFmtId="0" fontId="37" fillId="0" borderId="118" xfId="0" applyFont="1" applyBorder="1" applyAlignment="1" applyProtection="1">
      <alignment wrapText="1"/>
      <protection locked="0"/>
    </xf>
    <xf numFmtId="0" fontId="37" fillId="0" borderId="118" xfId="0" applyFont="1" applyBorder="1" applyProtection="1">
      <protection locked="0"/>
    </xf>
    <xf numFmtId="3" fontId="37" fillId="0" borderId="119" xfId="0" applyNumberFormat="1" applyFont="1" applyBorder="1" applyProtection="1">
      <protection locked="0"/>
    </xf>
    <xf numFmtId="3" fontId="37" fillId="0" borderId="121" xfId="0" applyNumberFormat="1" applyFont="1" applyBorder="1" applyProtection="1">
      <protection locked="0"/>
    </xf>
    <xf numFmtId="0" fontId="37" fillId="0" borderId="122" xfId="0" applyFont="1" applyBorder="1" applyAlignment="1" applyProtection="1">
      <alignment horizontal="center"/>
      <protection locked="0"/>
    </xf>
    <xf numFmtId="0" fontId="37" fillId="0" borderId="118" xfId="0" applyFont="1" applyBorder="1" applyAlignment="1" applyProtection="1">
      <alignment horizontal="center"/>
      <protection locked="0"/>
    </xf>
    <xf numFmtId="0" fontId="0" fillId="0" borderId="123" xfId="0" applyBorder="1" applyAlignment="1" applyProtection="1">
      <alignment wrapText="1"/>
      <protection locked="0"/>
    </xf>
    <xf numFmtId="0" fontId="0" fillId="0" borderId="124" xfId="0" applyBorder="1" applyAlignment="1" applyProtection="1">
      <alignment wrapText="1"/>
      <protection locked="0"/>
    </xf>
    <xf numFmtId="3" fontId="0" fillId="0" borderId="123" xfId="0" applyNumberFormat="1" applyBorder="1" applyAlignment="1" applyProtection="1">
      <alignment wrapText="1"/>
      <protection locked="0"/>
    </xf>
    <xf numFmtId="0" fontId="37" fillId="0" borderId="126" xfId="0" applyFont="1" applyBorder="1" applyProtection="1">
      <protection locked="0"/>
    </xf>
    <xf numFmtId="0" fontId="37" fillId="0" borderId="128" xfId="0" applyFont="1" applyBorder="1" applyProtection="1">
      <protection locked="0"/>
    </xf>
    <xf numFmtId="0" fontId="0" fillId="0" borderId="46" xfId="0" applyBorder="1" applyAlignment="1" applyProtection="1">
      <alignment wrapText="1"/>
      <protection locked="0"/>
    </xf>
    <xf numFmtId="0" fontId="36" fillId="0" borderId="129" xfId="0" applyFont="1" applyBorder="1" applyProtection="1">
      <protection locked="0"/>
    </xf>
    <xf numFmtId="0" fontId="37" fillId="0" borderId="130" xfId="0" applyFont="1" applyBorder="1" applyProtection="1">
      <protection locked="0"/>
    </xf>
    <xf numFmtId="0" fontId="37" fillId="0" borderId="131" xfId="0" applyFont="1" applyBorder="1" applyProtection="1">
      <protection locked="0"/>
    </xf>
    <xf numFmtId="0" fontId="37" fillId="0" borderId="132" xfId="0" applyFont="1" applyBorder="1" applyProtection="1">
      <protection locked="0"/>
    </xf>
    <xf numFmtId="0" fontId="37" fillId="0" borderId="133" xfId="0" applyFont="1" applyBorder="1" applyProtection="1">
      <protection locked="0"/>
    </xf>
    <xf numFmtId="0" fontId="37" fillId="0" borderId="134" xfId="0" applyFont="1" applyBorder="1" applyProtection="1">
      <protection locked="0"/>
    </xf>
    <xf numFmtId="0" fontId="37" fillId="0" borderId="135" xfId="0" applyFont="1" applyBorder="1" applyProtection="1">
      <protection locked="0"/>
    </xf>
    <xf numFmtId="0" fontId="37" fillId="0" borderId="136" xfId="0" applyFont="1" applyBorder="1" applyProtection="1">
      <protection locked="0"/>
    </xf>
    <xf numFmtId="0" fontId="37" fillId="0" borderId="137" xfId="0" applyFont="1" applyBorder="1" applyProtection="1">
      <protection locked="0"/>
    </xf>
    <xf numFmtId="0" fontId="37" fillId="0" borderId="138" xfId="0" applyFont="1" applyBorder="1" applyProtection="1">
      <protection locked="0"/>
    </xf>
    <xf numFmtId="0" fontId="0" fillId="0" borderId="104" xfId="0" applyBorder="1" applyAlignment="1" applyProtection="1">
      <alignment wrapText="1"/>
      <protection locked="0"/>
    </xf>
    <xf numFmtId="0" fontId="0" fillId="0" borderId="101" xfId="0" applyBorder="1" applyAlignment="1" applyProtection="1">
      <alignment wrapText="1"/>
      <protection locked="0"/>
    </xf>
    <xf numFmtId="0" fontId="37" fillId="0" borderId="139" xfId="0" applyFont="1" applyBorder="1" applyProtection="1">
      <protection locked="0"/>
    </xf>
    <xf numFmtId="0" fontId="37" fillId="0" borderId="140" xfId="0" applyFont="1" applyBorder="1" applyProtection="1">
      <protection locked="0"/>
    </xf>
    <xf numFmtId="0" fontId="36" fillId="0" borderId="141" xfId="0" applyFont="1" applyBorder="1" applyProtection="1">
      <protection locked="0"/>
    </xf>
    <xf numFmtId="0" fontId="37" fillId="0" borderId="142" xfId="0" applyFont="1" applyBorder="1" applyProtection="1">
      <protection locked="0"/>
    </xf>
    <xf numFmtId="0" fontId="37" fillId="0" borderId="143" xfId="0" applyFont="1" applyBorder="1" applyProtection="1">
      <protection locked="0"/>
    </xf>
    <xf numFmtId="0" fontId="37" fillId="0" borderId="144" xfId="0" applyFont="1" applyBorder="1" applyProtection="1">
      <protection locked="0"/>
    </xf>
    <xf numFmtId="0" fontId="37" fillId="0" borderId="145" xfId="0" applyFont="1" applyBorder="1" applyProtection="1">
      <protection locked="0"/>
    </xf>
    <xf numFmtId="0" fontId="37" fillId="0" borderId="146" xfId="0" applyFont="1" applyBorder="1" applyProtection="1">
      <protection locked="0"/>
    </xf>
    <xf numFmtId="0" fontId="37" fillId="0" borderId="75" xfId="0" applyFont="1" applyBorder="1" applyProtection="1">
      <protection locked="0"/>
    </xf>
    <xf numFmtId="0" fontId="37" fillId="0" borderId="76" xfId="0" applyFont="1" applyBorder="1" applyProtection="1">
      <protection locked="0"/>
    </xf>
    <xf numFmtId="0" fontId="37" fillId="0" borderId="77" xfId="0" applyFont="1" applyBorder="1" applyProtection="1">
      <protection locked="0"/>
    </xf>
    <xf numFmtId="0" fontId="37" fillId="0" borderId="147" xfId="0" applyFont="1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37" fillId="0" borderId="148" xfId="0" applyFont="1" applyBorder="1" applyProtection="1">
      <protection locked="0"/>
    </xf>
    <xf numFmtId="0" fontId="37" fillId="0" borderId="139" xfId="0" applyFont="1" applyBorder="1" applyAlignment="1" applyProtection="1">
      <alignment wrapText="1"/>
      <protection locked="0"/>
    </xf>
    <xf numFmtId="0" fontId="37" fillId="0" borderId="141" xfId="0" applyFont="1" applyBorder="1" applyProtection="1">
      <protection locked="0"/>
    </xf>
    <xf numFmtId="0" fontId="37" fillId="0" borderId="112" xfId="0" applyFont="1" applyBorder="1" applyAlignment="1" applyProtection="1">
      <alignment wrapText="1"/>
      <protection locked="0"/>
    </xf>
    <xf numFmtId="0" fontId="37" fillId="0" borderId="150" xfId="0" applyFont="1" applyBorder="1" applyAlignment="1" applyProtection="1">
      <alignment wrapText="1"/>
      <protection locked="0"/>
    </xf>
    <xf numFmtId="0" fontId="37" fillId="0" borderId="151" xfId="0" applyFont="1" applyBorder="1" applyAlignment="1" applyProtection="1">
      <alignment wrapText="1"/>
      <protection locked="0"/>
    </xf>
    <xf numFmtId="0" fontId="37" fillId="0" borderId="149" xfId="0" applyFont="1" applyBorder="1" applyAlignment="1" applyProtection="1">
      <alignment wrapText="1"/>
      <protection locked="0"/>
    </xf>
    <xf numFmtId="0" fontId="37" fillId="0" borderId="51" xfId="0" applyFont="1" applyBorder="1" applyAlignment="1" applyProtection="1">
      <alignment wrapText="1"/>
      <protection locked="0"/>
    </xf>
    <xf numFmtId="0" fontId="37" fillId="0" borderId="85" xfId="0" applyFont="1" applyBorder="1" applyAlignment="1" applyProtection="1">
      <alignment wrapText="1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4" xfId="0" applyFont="1" applyBorder="1" applyAlignment="1" applyProtection="1">
      <alignment wrapText="1"/>
      <protection locked="0"/>
    </xf>
    <xf numFmtId="0" fontId="37" fillId="0" borderId="24" xfId="0" applyFont="1" applyBorder="1" applyAlignment="1" applyProtection="1">
      <alignment wrapText="1"/>
      <protection locked="0"/>
    </xf>
    <xf numFmtId="0" fontId="37" fillId="0" borderId="5" xfId="0" applyFont="1" applyBorder="1" applyAlignment="1" applyProtection="1">
      <alignment wrapText="1"/>
      <protection locked="0"/>
    </xf>
    <xf numFmtId="0" fontId="37" fillId="0" borderId="50" xfId="0" applyFont="1" applyBorder="1" applyAlignment="1" applyProtection="1">
      <alignment wrapText="1"/>
      <protection locked="0"/>
    </xf>
    <xf numFmtId="0" fontId="37" fillId="0" borderId="154" xfId="0" applyFont="1" applyBorder="1" applyProtection="1">
      <protection locked="0"/>
    </xf>
    <xf numFmtId="0" fontId="37" fillId="0" borderId="41" xfId="0" applyFont="1" applyBorder="1" applyAlignment="1" applyProtection="1">
      <alignment wrapText="1"/>
      <protection locked="0"/>
    </xf>
    <xf numFmtId="0" fontId="37" fillId="0" borderId="42" xfId="0" applyFont="1" applyBorder="1" applyAlignment="1" applyProtection="1">
      <alignment wrapText="1"/>
      <protection locked="0"/>
    </xf>
    <xf numFmtId="0" fontId="27" fillId="0" borderId="102" xfId="0" applyFont="1" applyBorder="1" applyAlignment="1" applyProtection="1">
      <alignment wrapText="1"/>
      <protection locked="0"/>
    </xf>
    <xf numFmtId="0" fontId="27" fillId="0" borderId="155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49" fontId="45" fillId="0" borderId="2" xfId="0" applyNumberFormat="1" applyFont="1" applyBorder="1" applyProtection="1">
      <protection locked="0"/>
    </xf>
    <xf numFmtId="0" fontId="45" fillId="0" borderId="13" xfId="0" applyFont="1" applyBorder="1" applyAlignment="1" applyProtection="1">
      <alignment wrapText="1"/>
      <protection locked="0"/>
    </xf>
    <xf numFmtId="3" fontId="45" fillId="0" borderId="33" xfId="0" applyNumberFormat="1" applyFont="1" applyBorder="1" applyProtection="1">
      <protection locked="0"/>
    </xf>
    <xf numFmtId="17" fontId="45" fillId="0" borderId="1" xfId="0" applyNumberFormat="1" applyFont="1" applyBorder="1" applyProtection="1">
      <protection locked="0"/>
    </xf>
    <xf numFmtId="17" fontId="45" fillId="0" borderId="3" xfId="0" applyNumberFormat="1" applyFont="1" applyBorder="1" applyProtection="1">
      <protection locked="0"/>
    </xf>
    <xf numFmtId="0" fontId="27" fillId="0" borderId="101" xfId="0" applyFont="1" applyBorder="1" applyProtection="1">
      <protection locked="0"/>
    </xf>
    <xf numFmtId="0" fontId="27" fillId="0" borderId="16" xfId="0" applyFont="1" applyBorder="1" applyAlignment="1" applyProtection="1">
      <alignment horizontal="right" wrapText="1" shrinkToFit="1"/>
      <protection locked="0"/>
    </xf>
    <xf numFmtId="0" fontId="27" fillId="0" borderId="45" xfId="0" applyFont="1" applyBorder="1" applyAlignment="1" applyProtection="1">
      <alignment wrapText="1" shrinkToFit="1" readingOrder="1"/>
      <protection locked="0"/>
    </xf>
    <xf numFmtId="0" fontId="27" fillId="0" borderId="73" xfId="0" applyFont="1" applyBorder="1" applyAlignment="1" applyProtection="1">
      <alignment shrinkToFit="1"/>
      <protection locked="0"/>
    </xf>
    <xf numFmtId="0" fontId="29" fillId="0" borderId="44" xfId="0" applyFont="1" applyBorder="1" applyAlignment="1" applyProtection="1">
      <alignment wrapText="1"/>
      <protection locked="0"/>
    </xf>
    <xf numFmtId="0" fontId="27" fillId="0" borderId="87" xfId="0" applyFont="1" applyBorder="1" applyAlignment="1" applyProtection="1">
      <alignment horizontal="center"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 shrinkToFit="1"/>
      <protection locked="0"/>
    </xf>
    <xf numFmtId="0" fontId="29" fillId="0" borderId="91" xfId="0" applyFont="1" applyBorder="1" applyAlignment="1" applyProtection="1">
      <alignment wrapText="1"/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27" fillId="0" borderId="32" xfId="0" applyFont="1" applyBorder="1" applyAlignment="1" applyProtection="1">
      <alignment wrapText="1"/>
      <protection locked="0"/>
    </xf>
    <xf numFmtId="0" fontId="45" fillId="0" borderId="51" xfId="0" applyFont="1" applyBorder="1" applyProtection="1">
      <protection locked="0"/>
    </xf>
    <xf numFmtId="17" fontId="45" fillId="0" borderId="23" xfId="0" applyNumberFormat="1" applyFont="1" applyBorder="1" applyProtection="1">
      <protection locked="0"/>
    </xf>
    <xf numFmtId="17" fontId="45" fillId="0" borderId="25" xfId="0" applyNumberFormat="1" applyFont="1" applyBorder="1" applyProtection="1">
      <protection locked="0"/>
    </xf>
    <xf numFmtId="0" fontId="27" fillId="2" borderId="156" xfId="0" applyFont="1" applyFill="1" applyBorder="1" applyAlignment="1" applyProtection="1">
      <alignment vertical="center" wrapText="1"/>
      <protection locked="0"/>
    </xf>
    <xf numFmtId="0" fontId="48" fillId="0" borderId="91" xfId="0" applyFont="1" applyBorder="1" applyProtection="1">
      <protection locked="0"/>
    </xf>
    <xf numFmtId="3" fontId="27" fillId="0" borderId="23" xfId="0" applyNumberFormat="1" applyFont="1" applyBorder="1" applyAlignment="1" applyProtection="1">
      <alignment vertical="center"/>
      <protection locked="0"/>
    </xf>
    <xf numFmtId="3" fontId="27" fillId="0" borderId="78" xfId="0" applyNumberFormat="1" applyFont="1" applyBorder="1" applyProtection="1">
      <protection locked="0"/>
    </xf>
    <xf numFmtId="3" fontId="27" fillId="0" borderId="79" xfId="0" applyNumberFormat="1" applyFont="1" applyBorder="1" applyProtection="1">
      <protection locked="0"/>
    </xf>
    <xf numFmtId="0" fontId="27" fillId="0" borderId="79" xfId="0" applyFont="1" applyBorder="1" applyProtection="1"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37" fillId="0" borderId="59" xfId="0" applyFont="1" applyBorder="1" applyProtection="1">
      <protection locked="0"/>
    </xf>
    <xf numFmtId="3" fontId="37" fillId="0" borderId="64" xfId="0" applyNumberFormat="1" applyFont="1" applyBorder="1" applyProtection="1">
      <protection locked="0"/>
    </xf>
    <xf numFmtId="0" fontId="37" fillId="0" borderId="64" xfId="0" applyFont="1" applyBorder="1" applyProtection="1">
      <protection locked="0"/>
    </xf>
    <xf numFmtId="0" fontId="12" fillId="0" borderId="23" xfId="0" applyFont="1" applyBorder="1" applyAlignment="1" applyProtection="1">
      <alignment wrapText="1"/>
      <protection locked="0"/>
    </xf>
    <xf numFmtId="0" fontId="12" fillId="0" borderId="24" xfId="0" applyFont="1" applyBorder="1" applyAlignment="1" applyProtection="1">
      <alignment wrapText="1"/>
      <protection locked="0"/>
    </xf>
    <xf numFmtId="0" fontId="12" fillId="0" borderId="25" xfId="0" applyFont="1" applyBorder="1" applyAlignment="1" applyProtection="1">
      <alignment wrapText="1"/>
      <protection locked="0"/>
    </xf>
    <xf numFmtId="0" fontId="12" fillId="0" borderId="31" xfId="0" applyFont="1" applyBorder="1" applyAlignment="1" applyProtection="1">
      <alignment wrapText="1"/>
      <protection locked="0"/>
    </xf>
    <xf numFmtId="3" fontId="12" fillId="0" borderId="23" xfId="0" applyNumberFormat="1" applyFont="1" applyBorder="1" applyAlignment="1" applyProtection="1">
      <alignment wrapText="1"/>
      <protection locked="0"/>
    </xf>
    <xf numFmtId="3" fontId="12" fillId="0" borderId="25" xfId="0" applyNumberFormat="1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17" xfId="0" applyFont="1" applyBorder="1" applyAlignment="1" applyProtection="1">
      <alignment wrapText="1"/>
      <protection locked="0"/>
    </xf>
    <xf numFmtId="0" fontId="12" fillId="0" borderId="47" xfId="0" applyFont="1" applyBorder="1" applyAlignment="1" applyProtection="1">
      <alignment wrapText="1"/>
      <protection locked="0"/>
    </xf>
    <xf numFmtId="3" fontId="12" fillId="0" borderId="47" xfId="0" applyNumberFormat="1" applyFont="1" applyBorder="1" applyAlignment="1" applyProtection="1">
      <alignment wrapText="1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50" fillId="0" borderId="13" xfId="0" applyFont="1" applyBorder="1" applyAlignment="1" applyProtection="1">
      <alignment horizontal="center"/>
      <protection locked="0"/>
    </xf>
    <xf numFmtId="0" fontId="50" fillId="0" borderId="1" xfId="0" applyFont="1" applyBorder="1" applyAlignment="1" applyProtection="1">
      <alignment wrapText="1" shrinkToFit="1"/>
      <protection locked="0"/>
    </xf>
    <xf numFmtId="0" fontId="50" fillId="0" borderId="2" xfId="0" applyFont="1" applyBorder="1" applyAlignment="1" applyProtection="1">
      <alignment wrapText="1"/>
      <protection locked="0"/>
    </xf>
    <xf numFmtId="0" fontId="50" fillId="0" borderId="2" xfId="0" applyFont="1" applyBorder="1" applyProtection="1">
      <protection locked="0"/>
    </xf>
    <xf numFmtId="0" fontId="51" fillId="0" borderId="24" xfId="0" applyFont="1" applyBorder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0" fontId="50" fillId="0" borderId="13" xfId="0" applyFont="1" applyBorder="1" applyAlignment="1" applyProtection="1">
      <alignment wrapText="1"/>
      <protection locked="0"/>
    </xf>
    <xf numFmtId="0" fontId="50" fillId="0" borderId="13" xfId="0" applyFont="1" applyBorder="1" applyProtection="1">
      <protection locked="0"/>
    </xf>
    <xf numFmtId="3" fontId="50" fillId="0" borderId="1" xfId="0" applyNumberFormat="1" applyFont="1" applyBorder="1" applyProtection="1">
      <protection locked="0"/>
    </xf>
    <xf numFmtId="3" fontId="50" fillId="0" borderId="3" xfId="0" applyNumberFormat="1" applyFont="1" applyBorder="1" applyProtection="1">
      <protection locked="0"/>
    </xf>
    <xf numFmtId="0" fontId="50" fillId="0" borderId="1" xfId="0" applyFont="1" applyBorder="1" applyProtection="1">
      <protection locked="0"/>
    </xf>
    <xf numFmtId="0" fontId="50" fillId="0" borderId="3" xfId="0" applyFont="1" applyBorder="1" applyProtection="1"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27" fillId="0" borderId="25" xfId="0" applyNumberFormat="1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3" fontId="27" fillId="0" borderId="30" xfId="0" applyNumberFormat="1" applyFont="1" applyBorder="1" applyProtection="1">
      <protection locked="0"/>
    </xf>
    <xf numFmtId="0" fontId="27" fillId="0" borderId="103" xfId="0" applyFont="1" applyBorder="1" applyProtection="1">
      <protection locked="0"/>
    </xf>
    <xf numFmtId="0" fontId="50" fillId="2" borderId="14" xfId="0" applyFont="1" applyFill="1" applyBorder="1" applyAlignment="1" applyProtection="1">
      <alignment horizontal="center" wrapText="1"/>
      <protection locked="0"/>
    </xf>
    <xf numFmtId="0" fontId="12" fillId="0" borderId="85" xfId="0" applyFont="1" applyBorder="1" applyAlignment="1" applyProtection="1">
      <alignment wrapText="1"/>
      <protection locked="0"/>
    </xf>
    <xf numFmtId="49" fontId="12" fillId="0" borderId="34" xfId="0" applyNumberFormat="1" applyFont="1" applyBorder="1" applyAlignment="1" applyProtection="1">
      <alignment wrapText="1"/>
      <protection locked="0"/>
    </xf>
    <xf numFmtId="0" fontId="50" fillId="0" borderId="14" xfId="0" applyFont="1" applyBorder="1" applyAlignment="1" applyProtection="1">
      <alignment wrapText="1"/>
      <protection locked="0"/>
    </xf>
    <xf numFmtId="3" fontId="50" fillId="0" borderId="4" xfId="0" applyNumberFormat="1" applyFont="1" applyBorder="1" applyProtection="1">
      <protection locked="0"/>
    </xf>
    <xf numFmtId="3" fontId="50" fillId="0" borderId="42" xfId="0" applyNumberFormat="1" applyFont="1" applyBorder="1" applyProtection="1">
      <protection locked="0"/>
    </xf>
    <xf numFmtId="0" fontId="50" fillId="0" borderId="4" xfId="0" applyFont="1" applyBorder="1" applyAlignment="1" applyProtection="1">
      <alignment wrapText="1"/>
      <protection locked="0"/>
    </xf>
    <xf numFmtId="0" fontId="50" fillId="0" borderId="6" xfId="0" applyFont="1" applyBorder="1" applyAlignment="1" applyProtection="1">
      <alignment wrapText="1"/>
      <protection locked="0"/>
    </xf>
    <xf numFmtId="0" fontId="50" fillId="0" borderId="42" xfId="0" applyFont="1" applyBorder="1" applyAlignment="1" applyProtection="1">
      <alignment wrapText="1"/>
      <protection locked="0"/>
    </xf>
    <xf numFmtId="0" fontId="27" fillId="0" borderId="101" xfId="0" applyFont="1" applyBorder="1" applyAlignment="1" applyProtection="1">
      <alignment wrapText="1"/>
      <protection locked="0"/>
    </xf>
    <xf numFmtId="0" fontId="27" fillId="2" borderId="54" xfId="0" applyFont="1" applyFill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3" fontId="12" fillId="0" borderId="1" xfId="0" applyNumberFormat="1" applyFont="1" applyBorder="1" applyAlignment="1" applyProtection="1">
      <alignment wrapText="1"/>
      <protection locked="0"/>
    </xf>
    <xf numFmtId="3" fontId="12" fillId="0" borderId="3" xfId="0" applyNumberFormat="1" applyFont="1" applyBorder="1" applyAlignment="1" applyProtection="1">
      <alignment wrapText="1"/>
      <protection locked="0"/>
    </xf>
    <xf numFmtId="17" fontId="12" fillId="0" borderId="1" xfId="0" applyNumberFormat="1" applyFont="1" applyBorder="1" applyAlignment="1" applyProtection="1">
      <alignment wrapText="1"/>
      <protection locked="0"/>
    </xf>
    <xf numFmtId="17" fontId="12" fillId="0" borderId="3" xfId="0" applyNumberFormat="1" applyFont="1" applyBorder="1" applyAlignment="1" applyProtection="1">
      <alignment wrapText="1"/>
      <protection locked="0"/>
    </xf>
    <xf numFmtId="17" fontId="12" fillId="0" borderId="23" xfId="0" applyNumberFormat="1" applyFont="1" applyBorder="1" applyAlignment="1" applyProtection="1">
      <alignment wrapText="1"/>
      <protection locked="0"/>
    </xf>
    <xf numFmtId="17" fontId="12" fillId="0" borderId="25" xfId="0" applyNumberFormat="1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22" xfId="0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wrapText="1"/>
      <protection locked="0"/>
    </xf>
    <xf numFmtId="3" fontId="12" fillId="0" borderId="20" xfId="0" applyNumberFormat="1" applyFont="1" applyBorder="1" applyAlignment="1" applyProtection="1">
      <alignment wrapText="1"/>
      <protection locked="0"/>
    </xf>
    <xf numFmtId="3" fontId="12" fillId="0" borderId="22" xfId="0" applyNumberFormat="1" applyFont="1" applyBorder="1" applyAlignment="1" applyProtection="1">
      <alignment wrapText="1"/>
      <protection locked="0"/>
    </xf>
    <xf numFmtId="17" fontId="12" fillId="0" borderId="20" xfId="0" applyNumberFormat="1" applyFont="1" applyBorder="1" applyAlignment="1" applyProtection="1">
      <alignment wrapText="1"/>
      <protection locked="0"/>
    </xf>
    <xf numFmtId="17" fontId="12" fillId="0" borderId="22" xfId="0" applyNumberFormat="1" applyFont="1" applyBorder="1" applyAlignment="1" applyProtection="1">
      <alignment wrapText="1"/>
      <protection locked="0"/>
    </xf>
    <xf numFmtId="0" fontId="27" fillId="0" borderId="7" xfId="0" applyFont="1" applyBorder="1" applyAlignment="1" applyProtection="1">
      <alignment wrapText="1"/>
      <protection locked="0"/>
    </xf>
    <xf numFmtId="0" fontId="27" fillId="0" borderId="89" xfId="0" applyFont="1" applyBorder="1" applyProtection="1"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31" xfId="0" applyFont="1" applyBorder="1" applyAlignment="1" applyProtection="1">
      <alignment horizontal="center" wrapText="1"/>
      <protection locked="0"/>
    </xf>
    <xf numFmtId="0" fontId="12" fillId="0" borderId="50" xfId="0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3" fontId="27" fillId="0" borderId="21" xfId="0" applyNumberFormat="1" applyFont="1" applyBorder="1" applyProtection="1">
      <protection locked="0"/>
    </xf>
    <xf numFmtId="0" fontId="27" fillId="2" borderId="11" xfId="0" applyFont="1" applyFill="1" applyBorder="1" applyAlignment="1" applyProtection="1">
      <alignment wrapText="1"/>
      <protection locked="0"/>
    </xf>
    <xf numFmtId="3" fontId="27" fillId="0" borderId="86" xfId="0" applyNumberFormat="1" applyFont="1" applyBorder="1" applyProtection="1">
      <protection locked="0"/>
    </xf>
    <xf numFmtId="0" fontId="27" fillId="0" borderId="26" xfId="0" applyFont="1" applyBorder="1" applyProtection="1">
      <protection locked="0"/>
    </xf>
    <xf numFmtId="49" fontId="27" fillId="0" borderId="32" xfId="0" applyNumberFormat="1" applyFont="1" applyBorder="1" applyProtection="1">
      <protection locked="0"/>
    </xf>
    <xf numFmtId="49" fontId="27" fillId="0" borderId="40" xfId="0" applyNumberFormat="1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45" fillId="0" borderId="74" xfId="0" applyFont="1" applyBorder="1" applyProtection="1">
      <protection locked="0"/>
    </xf>
    <xf numFmtId="0" fontId="52" fillId="0" borderId="31" xfId="0" applyFont="1" applyBorder="1" applyAlignment="1" applyProtection="1">
      <alignment vertical="center" wrapText="1"/>
      <protection locked="0"/>
    </xf>
    <xf numFmtId="0" fontId="53" fillId="0" borderId="41" xfId="0" applyFont="1" applyBorder="1" applyProtection="1">
      <protection locked="0"/>
    </xf>
    <xf numFmtId="0" fontId="53" fillId="0" borderId="31" xfId="0" applyFont="1" applyBorder="1" applyProtection="1">
      <protection locked="0"/>
    </xf>
    <xf numFmtId="0" fontId="53" fillId="0" borderId="55" xfId="0" applyFont="1" applyBorder="1" applyProtection="1">
      <protection locked="0"/>
    </xf>
    <xf numFmtId="3" fontId="53" fillId="0" borderId="23" xfId="0" applyNumberFormat="1" applyFont="1" applyBorder="1" applyProtection="1">
      <protection locked="0"/>
    </xf>
    <xf numFmtId="3" fontId="53" fillId="0" borderId="19" xfId="0" applyNumberFormat="1" applyFont="1" applyBorder="1" applyProtection="1">
      <protection locked="0"/>
    </xf>
    <xf numFmtId="0" fontId="53" fillId="0" borderId="23" xfId="0" applyFont="1" applyBorder="1" applyProtection="1">
      <protection locked="0"/>
    </xf>
    <xf numFmtId="0" fontId="53" fillId="0" borderId="25" xfId="0" applyFont="1" applyBorder="1" applyProtection="1">
      <protection locked="0"/>
    </xf>
    <xf numFmtId="0" fontId="53" fillId="0" borderId="51" xfId="0" applyFont="1" applyBorder="1" applyProtection="1">
      <protection locked="0"/>
    </xf>
    <xf numFmtId="0" fontId="53" fillId="0" borderId="24" xfId="0" applyFont="1" applyBorder="1" applyProtection="1">
      <protection locked="0"/>
    </xf>
    <xf numFmtId="0" fontId="53" fillId="0" borderId="18" xfId="0" applyFont="1" applyBorder="1" applyProtection="1">
      <protection locked="0"/>
    </xf>
    <xf numFmtId="0" fontId="53" fillId="0" borderId="19" xfId="0" applyFont="1" applyBorder="1" applyProtection="1">
      <protection locked="0"/>
    </xf>
    <xf numFmtId="0" fontId="53" fillId="0" borderId="23" xfId="0" applyFont="1" applyBorder="1" applyAlignment="1" applyProtection="1">
      <alignment wrapText="1"/>
      <protection locked="0"/>
    </xf>
    <xf numFmtId="0" fontId="27" fillId="0" borderId="102" xfId="0" applyFont="1" applyBorder="1" applyAlignment="1" applyProtection="1">
      <alignment wrapText="1" shrinkToFit="1" readingOrder="1"/>
      <protection locked="0"/>
    </xf>
    <xf numFmtId="0" fontId="27" fillId="0" borderId="18" xfId="0" applyFont="1" applyBorder="1" applyAlignment="1" applyProtection="1">
      <alignment shrinkToFit="1"/>
      <protection locked="0"/>
    </xf>
    <xf numFmtId="0" fontId="29" fillId="0" borderId="18" xfId="0" applyFont="1" applyBorder="1" applyAlignment="1" applyProtection="1">
      <alignment wrapText="1"/>
      <protection locked="0"/>
    </xf>
    <xf numFmtId="0" fontId="29" fillId="0" borderId="155" xfId="0" applyFont="1" applyBorder="1" applyAlignment="1" applyProtection="1">
      <alignment wrapText="1"/>
      <protection locked="0"/>
    </xf>
    <xf numFmtId="0" fontId="53" fillId="0" borderId="31" xfId="0" applyFont="1" applyBorder="1" applyAlignment="1" applyProtection="1">
      <alignment horizontal="right" wrapText="1" shrinkToFit="1"/>
      <protection locked="0"/>
    </xf>
    <xf numFmtId="0" fontId="53" fillId="0" borderId="23" xfId="0" applyFont="1" applyBorder="1" applyAlignment="1" applyProtection="1">
      <alignment horizontal="center" wrapText="1"/>
      <protection locked="0"/>
    </xf>
    <xf numFmtId="0" fontId="27" fillId="0" borderId="4" xfId="0" applyFont="1" applyBorder="1" applyAlignment="1" applyProtection="1">
      <alignment wrapText="1" shrinkToFit="1" readingOrder="1"/>
      <protection locked="0"/>
    </xf>
    <xf numFmtId="0" fontId="27" fillId="0" borderId="5" xfId="0" applyFont="1" applyBorder="1" applyAlignment="1" applyProtection="1">
      <alignment shrinkToFit="1"/>
      <protection locked="0"/>
    </xf>
    <xf numFmtId="0" fontId="29" fillId="0" borderId="6" xfId="0" applyFont="1" applyBorder="1" applyAlignment="1" applyProtection="1">
      <alignment wrapText="1"/>
      <protection locked="0"/>
    </xf>
    <xf numFmtId="0" fontId="53" fillId="0" borderId="14" xfId="0" applyFont="1" applyBorder="1" applyAlignment="1" applyProtection="1">
      <alignment horizontal="right" wrapText="1" shrinkToFit="1"/>
      <protection locked="0"/>
    </xf>
    <xf numFmtId="0" fontId="53" fillId="0" borderId="14" xfId="0" applyFont="1" applyBorder="1" applyProtection="1">
      <protection locked="0"/>
    </xf>
    <xf numFmtId="3" fontId="53" fillId="0" borderId="6" xfId="0" applyNumberFormat="1" applyFont="1" applyBorder="1" applyProtection="1">
      <protection locked="0"/>
    </xf>
    <xf numFmtId="0" fontId="53" fillId="0" borderId="4" xfId="0" applyFont="1" applyBorder="1" applyProtection="1">
      <protection locked="0"/>
    </xf>
    <xf numFmtId="0" fontId="53" fillId="0" borderId="6" xfId="0" applyFont="1" applyBorder="1" applyProtection="1">
      <protection locked="0"/>
    </xf>
    <xf numFmtId="0" fontId="53" fillId="0" borderId="85" xfId="0" applyFont="1" applyBorder="1" applyProtection="1">
      <protection locked="0"/>
    </xf>
    <xf numFmtId="0" fontId="53" fillId="0" borderId="5" xfId="0" applyFont="1" applyBorder="1" applyProtection="1">
      <protection locked="0"/>
    </xf>
    <xf numFmtId="0" fontId="45" fillId="0" borderId="71" xfId="0" applyFont="1" applyBorder="1" applyAlignment="1" applyProtection="1">
      <alignment wrapText="1" shrinkToFit="1" readingOrder="1"/>
      <protection locked="0"/>
    </xf>
    <xf numFmtId="0" fontId="45" fillId="0" borderId="2" xfId="0" applyFont="1" applyBorder="1" applyAlignment="1" applyProtection="1">
      <alignment shrinkToFit="1"/>
      <protection locked="0"/>
    </xf>
    <xf numFmtId="0" fontId="54" fillId="0" borderId="2" xfId="0" applyFont="1" applyBorder="1" applyAlignment="1" applyProtection="1">
      <alignment shrinkToFit="1"/>
      <protection locked="0"/>
    </xf>
    <xf numFmtId="0" fontId="54" fillId="0" borderId="72" xfId="0" applyFont="1" applyBorder="1" applyAlignment="1" applyProtection="1">
      <alignment shrinkToFit="1"/>
      <protection locked="0"/>
    </xf>
    <xf numFmtId="0" fontId="45" fillId="0" borderId="13" xfId="0" applyFont="1" applyBorder="1" applyAlignment="1" applyProtection="1">
      <alignment horizontal="right" wrapText="1" shrinkToFit="1"/>
      <protection locked="0"/>
    </xf>
    <xf numFmtId="0" fontId="45" fillId="0" borderId="71" xfId="0" applyFont="1" applyBorder="1" applyProtection="1"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27" fillId="0" borderId="48" xfId="0" applyFont="1" applyBorder="1" applyProtection="1">
      <protection locked="0"/>
    </xf>
    <xf numFmtId="0" fontId="12" fillId="0" borderId="51" xfId="0" applyFont="1" applyBorder="1" applyAlignment="1" applyProtection="1">
      <alignment wrapText="1"/>
      <protection locked="0"/>
    </xf>
    <xf numFmtId="0" fontId="12" fillId="0" borderId="49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3" fontId="12" fillId="0" borderId="20" xfId="0" applyNumberFormat="1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0" fontId="37" fillId="0" borderId="127" xfId="0" applyFont="1" applyBorder="1" applyProtection="1">
      <protection locked="0"/>
    </xf>
    <xf numFmtId="0" fontId="37" fillId="0" borderId="133" xfId="0" applyFont="1" applyBorder="1" applyAlignment="1" applyProtection="1">
      <alignment wrapText="1"/>
      <protection locked="0"/>
    </xf>
    <xf numFmtId="0" fontId="37" fillId="0" borderId="125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0" fontId="37" fillId="0" borderId="135" xfId="0" applyFont="1" applyBorder="1" applyAlignment="1" applyProtection="1">
      <alignment wrapText="1"/>
      <protection locked="0"/>
    </xf>
    <xf numFmtId="0" fontId="37" fillId="0" borderId="137" xfId="0" applyFont="1" applyBorder="1" applyAlignment="1" applyProtection="1">
      <alignment wrapText="1"/>
      <protection locked="0"/>
    </xf>
    <xf numFmtId="1" fontId="27" fillId="0" borderId="56" xfId="0" applyNumberFormat="1" applyFont="1" applyBorder="1" applyAlignment="1" applyProtection="1">
      <alignment wrapText="1"/>
      <protection locked="0"/>
    </xf>
    <xf numFmtId="14" fontId="27" fillId="0" borderId="35" xfId="0" applyNumberFormat="1" applyFont="1" applyBorder="1" applyAlignment="1" applyProtection="1">
      <alignment wrapText="1"/>
      <protection locked="0"/>
    </xf>
    <xf numFmtId="14" fontId="27" fillId="0" borderId="28" xfId="0" applyNumberFormat="1" applyFont="1" applyBorder="1" applyAlignment="1" applyProtection="1">
      <alignment wrapText="1"/>
      <protection locked="0"/>
    </xf>
    <xf numFmtId="0" fontId="37" fillId="0" borderId="90" xfId="0" applyFont="1" applyBorder="1" applyAlignment="1" applyProtection="1">
      <alignment wrapText="1"/>
      <protection locked="0"/>
    </xf>
    <xf numFmtId="3" fontId="37" fillId="0" borderId="90" xfId="0" applyNumberFormat="1" applyFont="1" applyBorder="1" applyProtection="1">
      <protection locked="0"/>
    </xf>
    <xf numFmtId="3" fontId="37" fillId="0" borderId="109" xfId="0" applyNumberFormat="1" applyFont="1" applyBorder="1" applyProtection="1">
      <protection locked="0"/>
    </xf>
    <xf numFmtId="0" fontId="37" fillId="0" borderId="106" xfId="0" applyFont="1" applyBorder="1" applyProtection="1">
      <protection locked="0"/>
    </xf>
    <xf numFmtId="0" fontId="37" fillId="0" borderId="107" xfId="0" applyFont="1" applyBorder="1" applyProtection="1">
      <protection locked="0"/>
    </xf>
    <xf numFmtId="0" fontId="37" fillId="0" borderId="152" xfId="0" applyFont="1" applyBorder="1" applyProtection="1">
      <protection locked="0"/>
    </xf>
    <xf numFmtId="0" fontId="37" fillId="0" borderId="153" xfId="0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3" fontId="27" fillId="0" borderId="13" xfId="0" applyNumberFormat="1" applyFont="1" applyBorder="1" applyAlignment="1" applyProtection="1">
      <alignment wrapText="1"/>
      <protection locked="0"/>
    </xf>
    <xf numFmtId="3" fontId="27" fillId="0" borderId="9" xfId="0" applyNumberFormat="1" applyFont="1" applyBorder="1" applyAlignment="1" applyProtection="1">
      <alignment wrapText="1"/>
      <protection locked="0"/>
    </xf>
    <xf numFmtId="49" fontId="45" fillId="0" borderId="25" xfId="0" applyNumberFormat="1" applyFont="1" applyBorder="1" applyAlignment="1" applyProtection="1">
      <alignment wrapText="1"/>
      <protection locked="0"/>
    </xf>
    <xf numFmtId="3" fontId="45" fillId="0" borderId="31" xfId="0" applyNumberFormat="1" applyFont="1" applyBorder="1" applyAlignment="1" applyProtection="1">
      <alignment wrapText="1"/>
      <protection locked="0"/>
    </xf>
    <xf numFmtId="3" fontId="45" fillId="0" borderId="41" xfId="0" applyNumberFormat="1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vertical="center" wrapText="1"/>
      <protection locked="0"/>
    </xf>
    <xf numFmtId="0" fontId="27" fillId="0" borderId="28" xfId="0" applyFont="1" applyBorder="1" applyAlignment="1" applyProtection="1">
      <alignment vertical="center"/>
      <protection locked="0"/>
    </xf>
    <xf numFmtId="3" fontId="27" fillId="0" borderId="52" xfId="0" applyNumberFormat="1" applyFont="1" applyBorder="1" applyAlignment="1" applyProtection="1">
      <alignment vertical="center"/>
      <protection locked="0"/>
    </xf>
    <xf numFmtId="3" fontId="27" fillId="0" borderId="29" xfId="0" applyNumberFormat="1" applyFont="1" applyBorder="1" applyAlignment="1" applyProtection="1">
      <alignment vertical="center"/>
      <protection locked="0"/>
    </xf>
    <xf numFmtId="49" fontId="27" fillId="0" borderId="35" xfId="0" applyNumberFormat="1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vertical="center"/>
      <protection locked="0"/>
    </xf>
    <xf numFmtId="0" fontId="27" fillId="0" borderId="43" xfId="0" applyFont="1" applyBorder="1" applyAlignment="1" applyProtection="1">
      <alignment vertical="center"/>
      <protection locked="0"/>
    </xf>
    <xf numFmtId="0" fontId="27" fillId="0" borderId="36" xfId="0" applyFont="1" applyBorder="1" applyAlignment="1" applyProtection="1">
      <alignment vertical="center"/>
      <protection locked="0"/>
    </xf>
    <xf numFmtId="0" fontId="27" fillId="0" borderId="78" xfId="0" applyFont="1" applyBorder="1" applyAlignment="1" applyProtection="1">
      <alignment wrapText="1"/>
      <protection locked="0"/>
    </xf>
    <xf numFmtId="3" fontId="27" fillId="0" borderId="52" xfId="0" applyNumberFormat="1" applyFont="1" applyBorder="1" applyAlignment="1" applyProtection="1">
      <alignment wrapText="1"/>
      <protection locked="0"/>
    </xf>
    <xf numFmtId="0" fontId="45" fillId="0" borderId="52" xfId="0" applyFont="1" applyBorder="1" applyAlignment="1" applyProtection="1">
      <alignment horizontal="center"/>
      <protection locked="0"/>
    </xf>
    <xf numFmtId="0" fontId="45" fillId="0" borderId="35" xfId="0" applyFont="1" applyBorder="1" applyProtection="1">
      <protection locked="0"/>
    </xf>
    <xf numFmtId="0" fontId="45" fillId="0" borderId="43" xfId="0" applyFont="1" applyBorder="1" applyProtection="1">
      <protection locked="0"/>
    </xf>
    <xf numFmtId="0" fontId="45" fillId="0" borderId="36" xfId="0" applyFont="1" applyBorder="1" applyProtection="1">
      <protection locked="0"/>
    </xf>
    <xf numFmtId="0" fontId="45" fillId="0" borderId="52" xfId="0" applyFont="1" applyBorder="1" applyAlignment="1" applyProtection="1">
      <alignment wrapText="1"/>
      <protection locked="0"/>
    </xf>
    <xf numFmtId="0" fontId="45" fillId="0" borderId="52" xfId="0" applyFont="1" applyBorder="1" applyProtection="1">
      <protection locked="0"/>
    </xf>
    <xf numFmtId="3" fontId="45" fillId="0" borderId="52" xfId="0" applyNumberFormat="1" applyFont="1" applyBorder="1" applyProtection="1">
      <protection locked="0"/>
    </xf>
    <xf numFmtId="3" fontId="45" fillId="0" borderId="29" xfId="0" applyNumberFormat="1" applyFont="1" applyBorder="1" applyProtection="1">
      <protection locked="0"/>
    </xf>
    <xf numFmtId="17" fontId="45" fillId="0" borderId="35" xfId="0" applyNumberFormat="1" applyFont="1" applyBorder="1" applyProtection="1">
      <protection locked="0"/>
    </xf>
    <xf numFmtId="17" fontId="45" fillId="0" borderId="36" xfId="0" applyNumberFormat="1" applyFont="1" applyBorder="1" applyProtection="1">
      <protection locked="0"/>
    </xf>
    <xf numFmtId="0" fontId="27" fillId="0" borderId="27" xfId="0" applyFont="1" applyBorder="1" applyAlignment="1" applyProtection="1">
      <alignment horizontal="center"/>
      <protection locked="0"/>
    </xf>
    <xf numFmtId="0" fontId="27" fillId="0" borderId="57" xfId="0" applyFont="1" applyBorder="1" applyAlignment="1" applyProtection="1">
      <alignment wrapText="1"/>
      <protection locked="0"/>
    </xf>
    <xf numFmtId="49" fontId="27" fillId="0" borderId="35" xfId="0" applyNumberFormat="1" applyFont="1" applyBorder="1" applyAlignment="1" applyProtection="1">
      <alignment wrapText="1"/>
      <protection locked="0"/>
    </xf>
    <xf numFmtId="49" fontId="27" fillId="0" borderId="36" xfId="0" applyNumberFormat="1" applyFont="1" applyBorder="1" applyAlignment="1" applyProtection="1">
      <alignment wrapText="1"/>
      <protection locked="0"/>
    </xf>
    <xf numFmtId="0" fontId="45" fillId="0" borderId="54" xfId="0" applyFont="1" applyBorder="1" applyAlignment="1" applyProtection="1">
      <alignment horizontal="center"/>
      <protection locked="0"/>
    </xf>
    <xf numFmtId="0" fontId="45" fillId="0" borderId="37" xfId="0" applyFont="1" applyBorder="1" applyProtection="1">
      <protection locked="0"/>
    </xf>
    <xf numFmtId="0" fontId="45" fillId="0" borderId="53" xfId="0" applyFont="1" applyBorder="1" applyProtection="1">
      <protection locked="0"/>
    </xf>
    <xf numFmtId="0" fontId="45" fillId="0" borderId="38" xfId="0" applyFont="1" applyBorder="1" applyProtection="1">
      <protection locked="0"/>
    </xf>
    <xf numFmtId="0" fontId="45" fillId="0" borderId="54" xfId="0" applyFont="1" applyBorder="1" applyAlignment="1" applyProtection="1">
      <alignment wrapText="1"/>
      <protection locked="0"/>
    </xf>
    <xf numFmtId="0" fontId="45" fillId="0" borderId="54" xfId="0" applyFont="1" applyBorder="1" applyProtection="1">
      <protection locked="0"/>
    </xf>
    <xf numFmtId="3" fontId="45" fillId="0" borderId="54" xfId="0" applyNumberFormat="1" applyFont="1" applyBorder="1" applyProtection="1">
      <protection locked="0"/>
    </xf>
    <xf numFmtId="3" fontId="45" fillId="0" borderId="104" xfId="0" applyNumberFormat="1" applyFont="1" applyBorder="1" applyProtection="1">
      <protection locked="0"/>
    </xf>
    <xf numFmtId="0" fontId="27" fillId="2" borderId="16" xfId="0" applyFont="1" applyFill="1" applyBorder="1" applyProtection="1">
      <protection locked="0"/>
    </xf>
    <xf numFmtId="3" fontId="27" fillId="0" borderId="16" xfId="0" applyNumberFormat="1" applyFont="1" applyBorder="1" applyProtection="1">
      <protection locked="0"/>
    </xf>
    <xf numFmtId="3" fontId="27" fillId="0" borderId="101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55" fillId="0" borderId="13" xfId="0" applyFont="1" applyBorder="1" applyAlignment="1" applyProtection="1">
      <alignment horizontal="center"/>
      <protection locked="0"/>
    </xf>
    <xf numFmtId="0" fontId="55" fillId="0" borderId="51" xfId="0" applyFont="1" applyBorder="1" applyAlignment="1" applyProtection="1">
      <alignment wrapText="1"/>
      <protection locked="0"/>
    </xf>
    <xf numFmtId="0" fontId="55" fillId="0" borderId="24" xfId="0" applyFont="1" applyBorder="1" applyProtection="1">
      <protection locked="0"/>
    </xf>
    <xf numFmtId="0" fontId="55" fillId="0" borderId="49" xfId="0" applyFont="1" applyBorder="1" applyAlignment="1" applyProtection="1">
      <alignment horizontal="center" wrapText="1"/>
      <protection locked="0"/>
    </xf>
    <xf numFmtId="0" fontId="55" fillId="0" borderId="13" xfId="0" applyFont="1" applyBorder="1" applyAlignment="1" applyProtection="1">
      <alignment wrapText="1"/>
      <protection locked="0"/>
    </xf>
    <xf numFmtId="0" fontId="55" fillId="0" borderId="13" xfId="0" applyFont="1" applyBorder="1" applyProtection="1">
      <protection locked="0"/>
    </xf>
    <xf numFmtId="0" fontId="55" fillId="0" borderId="13" xfId="0" applyFont="1" applyBorder="1" applyAlignment="1" applyProtection="1">
      <alignment horizontal="center" wrapText="1"/>
      <protection locked="0"/>
    </xf>
    <xf numFmtId="3" fontId="55" fillId="0" borderId="13" xfId="0" applyNumberFormat="1" applyFont="1" applyBorder="1" applyProtection="1">
      <protection locked="0"/>
    </xf>
    <xf numFmtId="0" fontId="55" fillId="0" borderId="1" xfId="0" applyFont="1" applyBorder="1" applyProtection="1">
      <protection locked="0"/>
    </xf>
    <xf numFmtId="0" fontId="55" fillId="0" borderId="3" xfId="0" applyFont="1" applyBorder="1" applyProtection="1">
      <protection locked="0"/>
    </xf>
    <xf numFmtId="0" fontId="55" fillId="0" borderId="2" xfId="0" applyFont="1" applyBorder="1" applyProtection="1">
      <protection locked="0"/>
    </xf>
    <xf numFmtId="0" fontId="55" fillId="2" borderId="14" xfId="0" applyFont="1" applyFill="1" applyBorder="1" applyAlignment="1" applyProtection="1">
      <alignment horizontal="center"/>
      <protection locked="0"/>
    </xf>
    <xf numFmtId="0" fontId="55" fillId="0" borderId="85" xfId="0" applyFont="1" applyBorder="1" applyAlignment="1" applyProtection="1">
      <alignment wrapText="1"/>
      <protection locked="0"/>
    </xf>
    <xf numFmtId="49" fontId="55" fillId="0" borderId="34" xfId="0" applyNumberFormat="1" applyFont="1" applyBorder="1" applyAlignment="1" applyProtection="1">
      <alignment wrapText="1"/>
      <protection locked="0"/>
    </xf>
    <xf numFmtId="0" fontId="55" fillId="0" borderId="14" xfId="0" applyFont="1" applyBorder="1" applyAlignment="1" applyProtection="1">
      <alignment wrapText="1"/>
      <protection locked="0"/>
    </xf>
    <xf numFmtId="3" fontId="55" fillId="0" borderId="14" xfId="0" applyNumberFormat="1" applyFont="1" applyBorder="1" applyProtection="1">
      <protection locked="0"/>
    </xf>
    <xf numFmtId="0" fontId="55" fillId="0" borderId="4" xfId="0" applyFont="1" applyBorder="1" applyAlignment="1" applyProtection="1">
      <alignment wrapText="1"/>
      <protection locked="0"/>
    </xf>
    <xf numFmtId="0" fontId="55" fillId="0" borderId="6" xfId="0" applyFont="1" applyBorder="1" applyAlignment="1" applyProtection="1">
      <alignment wrapText="1"/>
      <protection locked="0"/>
    </xf>
    <xf numFmtId="0" fontId="55" fillId="0" borderId="5" xfId="0" applyFont="1" applyBorder="1" applyAlignment="1" applyProtection="1">
      <alignment wrapText="1"/>
      <protection locked="0"/>
    </xf>
    <xf numFmtId="0" fontId="50" fillId="0" borderId="0" xfId="0" applyFont="1" applyProtection="1">
      <protection locked="0"/>
    </xf>
    <xf numFmtId="0" fontId="50" fillId="0" borderId="157" xfId="0" applyFont="1" applyBorder="1" applyAlignment="1">
      <alignment horizontal="center" wrapText="1"/>
    </xf>
    <xf numFmtId="0" fontId="50" fillId="0" borderId="158" xfId="0" applyFont="1" applyBorder="1" applyAlignment="1">
      <alignment wrapText="1"/>
    </xf>
    <xf numFmtId="0" fontId="56" fillId="6" borderId="158" xfId="0" applyFont="1" applyFill="1" applyBorder="1" applyAlignment="1">
      <alignment wrapText="1"/>
    </xf>
    <xf numFmtId="0" fontId="50" fillId="0" borderId="158" xfId="0" applyFont="1" applyBorder="1" applyAlignment="1">
      <alignment horizontal="right" wrapText="1"/>
    </xf>
    <xf numFmtId="14" fontId="50" fillId="0" borderId="158" xfId="0" applyNumberFormat="1" applyFont="1" applyBorder="1" applyAlignment="1">
      <alignment horizontal="right" wrapText="1"/>
    </xf>
    <xf numFmtId="0" fontId="50" fillId="0" borderId="159" xfId="0" applyFont="1" applyBorder="1" applyAlignment="1">
      <alignment wrapText="1"/>
    </xf>
    <xf numFmtId="0" fontId="35" fillId="0" borderId="13" xfId="0" applyFont="1" applyBorder="1" applyProtection="1">
      <protection locked="0"/>
    </xf>
    <xf numFmtId="0" fontId="35" fillId="0" borderId="13" xfId="0" applyFont="1" applyBorder="1" applyAlignment="1" applyProtection="1">
      <alignment wrapText="1"/>
      <protection locked="0"/>
    </xf>
    <xf numFmtId="0" fontId="35" fillId="0" borderId="31" xfId="0" applyFont="1" applyBorder="1" applyProtection="1">
      <protection locked="0"/>
    </xf>
    <xf numFmtId="0" fontId="35" fillId="0" borderId="16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35" fillId="0" borderId="23" xfId="0" applyFont="1" applyBorder="1" applyAlignment="1" applyProtection="1">
      <alignment wrapText="1"/>
      <protection locked="0"/>
    </xf>
    <xf numFmtId="0" fontId="35" fillId="0" borderId="24" xfId="0" applyFont="1" applyBorder="1" applyProtection="1">
      <protection locked="0"/>
    </xf>
    <xf numFmtId="0" fontId="35" fillId="0" borderId="25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35" fillId="0" borderId="25" xfId="0" applyNumberFormat="1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35" fillId="0" borderId="20" xfId="0" applyFont="1" applyBorder="1" applyAlignment="1" applyProtection="1">
      <alignment wrapText="1"/>
      <protection locked="0"/>
    </xf>
    <xf numFmtId="0" fontId="35" fillId="0" borderId="21" xfId="0" applyFont="1" applyBorder="1" applyProtection="1">
      <protection locked="0"/>
    </xf>
    <xf numFmtId="3" fontId="7" fillId="0" borderId="20" xfId="0" applyNumberFormat="1" applyFont="1" applyBorder="1" applyProtection="1">
      <protection locked="0"/>
    </xf>
    <xf numFmtId="3" fontId="35" fillId="0" borderId="22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35" fillId="0" borderId="23" xfId="0" applyFont="1" applyBorder="1" applyProtection="1">
      <protection locked="0"/>
    </xf>
    <xf numFmtId="0" fontId="57" fillId="0" borderId="13" xfId="0" applyFont="1" applyBorder="1" applyAlignment="1" applyProtection="1">
      <alignment horizontal="center"/>
      <protection locked="0"/>
    </xf>
    <xf numFmtId="0" fontId="57" fillId="0" borderId="8" xfId="0" applyFont="1" applyBorder="1" applyAlignment="1" applyProtection="1">
      <alignment wrapText="1"/>
      <protection locked="0"/>
    </xf>
    <xf numFmtId="0" fontId="57" fillId="0" borderId="2" xfId="0" applyFont="1" applyBorder="1" applyProtection="1">
      <protection locked="0"/>
    </xf>
    <xf numFmtId="0" fontId="57" fillId="0" borderId="7" xfId="0" applyFont="1" applyBorder="1" applyProtection="1">
      <protection locked="0"/>
    </xf>
    <xf numFmtId="0" fontId="57" fillId="0" borderId="71" xfId="0" applyFont="1" applyBorder="1" applyProtection="1">
      <protection locked="0"/>
    </xf>
    <xf numFmtId="0" fontId="57" fillId="0" borderId="9" xfId="0" applyFont="1" applyBorder="1" applyAlignment="1" applyProtection="1">
      <alignment wrapText="1"/>
      <protection locked="0"/>
    </xf>
    <xf numFmtId="0" fontId="57" fillId="0" borderId="13" xfId="0" applyFont="1" applyBorder="1" applyProtection="1">
      <protection locked="0"/>
    </xf>
    <xf numFmtId="0" fontId="57" fillId="2" borderId="13" xfId="0" applyFont="1" applyFill="1" applyBorder="1" applyProtection="1">
      <protection locked="0"/>
    </xf>
    <xf numFmtId="3" fontId="57" fillId="0" borderId="1" xfId="0" applyNumberFormat="1" applyFont="1" applyBorder="1" applyProtection="1">
      <protection locked="0"/>
    </xf>
    <xf numFmtId="3" fontId="57" fillId="0" borderId="3" xfId="0" applyNumberFormat="1" applyFont="1" applyBorder="1" applyProtection="1">
      <protection locked="0"/>
    </xf>
    <xf numFmtId="0" fontId="57" fillId="0" borderId="1" xfId="0" applyFont="1" applyBorder="1" applyProtection="1">
      <protection locked="0"/>
    </xf>
    <xf numFmtId="0" fontId="57" fillId="0" borderId="3" xfId="0" applyFont="1" applyBorder="1" applyProtection="1">
      <protection locked="0"/>
    </xf>
    <xf numFmtId="0" fontId="25" fillId="0" borderId="41" xfId="0" applyFont="1" applyBorder="1" applyAlignment="1" applyProtection="1">
      <alignment wrapText="1"/>
      <protection locked="0"/>
    </xf>
    <xf numFmtId="0" fontId="35" fillId="0" borderId="48" xfId="0" applyFont="1" applyBorder="1" applyProtection="1">
      <protection locked="0"/>
    </xf>
    <xf numFmtId="0" fontId="35" fillId="0" borderId="16" xfId="0" applyFont="1" applyBorder="1" applyAlignment="1" applyProtection="1">
      <alignment horizontal="center"/>
      <protection locked="0"/>
    </xf>
    <xf numFmtId="0" fontId="35" fillId="0" borderId="70" xfId="0" applyFont="1" applyBorder="1" applyAlignment="1" applyProtection="1">
      <alignment wrapText="1"/>
      <protection locked="0"/>
    </xf>
    <xf numFmtId="0" fontId="35" fillId="0" borderId="50" xfId="0" applyFont="1" applyBorder="1" applyProtection="1">
      <protection locked="0"/>
    </xf>
    <xf numFmtId="0" fontId="35" fillId="0" borderId="51" xfId="0" applyFont="1" applyBorder="1" applyProtection="1">
      <protection locked="0"/>
    </xf>
    <xf numFmtId="0" fontId="35" fillId="0" borderId="16" xfId="0" applyFont="1" applyBorder="1" applyAlignment="1" applyProtection="1">
      <alignment wrapText="1"/>
      <protection locked="0"/>
    </xf>
    <xf numFmtId="3" fontId="35" fillId="0" borderId="37" xfId="0" applyNumberFormat="1" applyFont="1" applyBorder="1" applyProtection="1">
      <protection locked="0"/>
    </xf>
    <xf numFmtId="0" fontId="35" fillId="0" borderId="53" xfId="0" applyFont="1" applyBorder="1" applyProtection="1">
      <protection locked="0"/>
    </xf>
    <xf numFmtId="0" fontId="35" fillId="0" borderId="2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35" xfId="0" applyFont="1" applyBorder="1" applyAlignment="1" applyProtection="1">
      <alignment wrapText="1"/>
      <protection locked="0"/>
    </xf>
    <xf numFmtId="0" fontId="35" fillId="0" borderId="43" xfId="0" applyFont="1" applyBorder="1" applyProtection="1">
      <protection locked="0"/>
    </xf>
    <xf numFmtId="0" fontId="35" fillId="0" borderId="36" xfId="0" applyFont="1" applyBorder="1" applyProtection="1">
      <protection locked="0"/>
    </xf>
    <xf numFmtId="0" fontId="35" fillId="0" borderId="52" xfId="0" applyFont="1" applyBorder="1" applyAlignment="1" applyProtection="1">
      <alignment wrapText="1"/>
      <protection locked="0"/>
    </xf>
    <xf numFmtId="0" fontId="35" fillId="0" borderId="52" xfId="0" applyFont="1" applyBorder="1" applyProtection="1">
      <protection locked="0"/>
    </xf>
    <xf numFmtId="3" fontId="35" fillId="0" borderId="35" xfId="0" applyNumberFormat="1" applyFont="1" applyBorder="1" applyProtection="1">
      <protection locked="0"/>
    </xf>
    <xf numFmtId="3" fontId="35" fillId="0" borderId="36" xfId="0" applyNumberFormat="1" applyFont="1" applyBorder="1" applyProtection="1">
      <protection locked="0"/>
    </xf>
    <xf numFmtId="0" fontId="35" fillId="0" borderId="35" xfId="0" applyFont="1" applyBorder="1" applyProtection="1">
      <protection locked="0"/>
    </xf>
    <xf numFmtId="0" fontId="35" fillId="0" borderId="24" xfId="0" applyFont="1" applyBorder="1" applyAlignment="1" applyProtection="1">
      <alignment horizontal="center"/>
      <protection locked="0"/>
    </xf>
    <xf numFmtId="0" fontId="35" fillId="0" borderId="57" xfId="0" applyFont="1" applyBorder="1" applyAlignment="1" applyProtection="1">
      <alignment wrapText="1"/>
      <protection locked="0"/>
    </xf>
    <xf numFmtId="0" fontId="35" fillId="0" borderId="43" xfId="0" applyFont="1" applyBorder="1" applyAlignment="1" applyProtection="1">
      <alignment wrapText="1"/>
      <protection locked="0"/>
    </xf>
    <xf numFmtId="3" fontId="35" fillId="0" borderId="52" xfId="0" applyNumberFormat="1" applyFont="1" applyBorder="1" applyProtection="1">
      <protection locked="0"/>
    </xf>
    <xf numFmtId="3" fontId="35" fillId="0" borderId="29" xfId="0" applyNumberFormat="1" applyFont="1" applyBorder="1" applyProtection="1">
      <protection locked="0"/>
    </xf>
    <xf numFmtId="3" fontId="35" fillId="0" borderId="1" xfId="0" applyNumberFormat="1" applyFont="1" applyBorder="1" applyProtection="1">
      <protection locked="0"/>
    </xf>
    <xf numFmtId="3" fontId="35" fillId="0" borderId="3" xfId="0" applyNumberFormat="1" applyFont="1" applyBorder="1" applyProtection="1">
      <protection locked="0"/>
    </xf>
    <xf numFmtId="0" fontId="35" fillId="0" borderId="1" xfId="0" applyFont="1" applyBorder="1" applyProtection="1">
      <protection locked="0"/>
    </xf>
    <xf numFmtId="0" fontId="35" fillId="0" borderId="17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35" fillId="0" borderId="31" xfId="0" applyFont="1" applyBorder="1" applyAlignment="1" applyProtection="1">
      <alignment wrapText="1"/>
      <protection locked="0"/>
    </xf>
    <xf numFmtId="0" fontId="35" fillId="0" borderId="19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13" xfId="0" applyFont="1" applyBorder="1" applyProtection="1">
      <protection locked="0"/>
    </xf>
    <xf numFmtId="0" fontId="7" fillId="0" borderId="8" xfId="0" applyFont="1" applyBorder="1" applyAlignment="1" applyProtection="1">
      <alignment wrapText="1"/>
      <protection locked="0"/>
    </xf>
    <xf numFmtId="0" fontId="58" fillId="0" borderId="24" xfId="0" applyFont="1" applyBorder="1" applyProtection="1">
      <protection locked="0"/>
    </xf>
    <xf numFmtId="3" fontId="7" fillId="0" borderId="71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35" fillId="0" borderId="25" xfId="0" applyFont="1" applyBorder="1" applyAlignment="1" applyProtection="1">
      <alignment wrapText="1"/>
      <protection locked="0"/>
    </xf>
    <xf numFmtId="0" fontId="57" fillId="0" borderId="13" xfId="0" applyFont="1" applyBorder="1" applyAlignment="1" applyProtection="1">
      <alignment horizontal="center" wrapText="1"/>
      <protection locked="0"/>
    </xf>
    <xf numFmtId="0" fontId="57" fillId="0" borderId="1" xfId="0" applyFont="1" applyBorder="1" applyAlignment="1" applyProtection="1">
      <alignment wrapText="1"/>
      <protection locked="0"/>
    </xf>
    <xf numFmtId="0" fontId="57" fillId="0" borderId="2" xfId="0" applyFont="1" applyBorder="1" applyAlignment="1" applyProtection="1">
      <alignment wrapText="1"/>
      <protection locked="0"/>
    </xf>
    <xf numFmtId="0" fontId="59" fillId="0" borderId="7" xfId="0" applyFont="1" applyBorder="1" applyAlignment="1" applyProtection="1">
      <alignment wrapText="1"/>
      <protection locked="0"/>
    </xf>
    <xf numFmtId="0" fontId="57" fillId="0" borderId="3" xfId="0" applyFont="1" applyBorder="1" applyAlignment="1" applyProtection="1">
      <alignment wrapText="1"/>
      <protection locked="0"/>
    </xf>
    <xf numFmtId="0" fontId="57" fillId="0" borderId="13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31" xfId="0" applyFont="1" applyBorder="1" applyProtection="1">
      <protection locked="0"/>
    </xf>
    <xf numFmtId="0" fontId="60" fillId="0" borderId="2" xfId="0" applyFont="1" applyBorder="1" applyAlignment="1" applyProtection="1">
      <alignment wrapText="1"/>
      <protection locked="0"/>
    </xf>
    <xf numFmtId="17" fontId="57" fillId="0" borderId="1" xfId="0" applyNumberFormat="1" applyFont="1" applyBorder="1" applyProtection="1">
      <protection locked="0"/>
    </xf>
    <xf numFmtId="17" fontId="57" fillId="0" borderId="3" xfId="0" applyNumberFormat="1" applyFont="1" applyBorder="1" applyProtection="1">
      <protection locked="0"/>
    </xf>
    <xf numFmtId="0" fontId="57" fillId="0" borderId="31" xfId="0" applyFont="1" applyBorder="1" applyAlignment="1" applyProtection="1">
      <alignment horizontal="center"/>
      <protection locked="0"/>
    </xf>
    <xf numFmtId="0" fontId="57" fillId="0" borderId="23" xfId="0" applyFont="1" applyBorder="1" applyAlignment="1" applyProtection="1">
      <alignment wrapText="1"/>
      <protection locked="0"/>
    </xf>
    <xf numFmtId="0" fontId="57" fillId="0" borderId="24" xfId="0" applyFont="1" applyBorder="1" applyAlignment="1" applyProtection="1">
      <alignment wrapText="1"/>
      <protection locked="0"/>
    </xf>
    <xf numFmtId="0" fontId="60" fillId="0" borderId="24" xfId="0" applyFont="1" applyBorder="1" applyAlignment="1" applyProtection="1">
      <alignment wrapText="1"/>
      <protection locked="0"/>
    </xf>
    <xf numFmtId="0" fontId="59" fillId="0" borderId="50" xfId="0" applyFont="1" applyBorder="1" applyAlignment="1" applyProtection="1">
      <alignment wrapText="1"/>
      <protection locked="0"/>
    </xf>
    <xf numFmtId="0" fontId="57" fillId="0" borderId="25" xfId="0" applyFont="1" applyBorder="1" applyAlignment="1" applyProtection="1">
      <alignment wrapText="1"/>
      <protection locked="0"/>
    </xf>
    <xf numFmtId="0" fontId="57" fillId="0" borderId="31" xfId="0" applyFont="1" applyBorder="1" applyAlignment="1" applyProtection="1">
      <alignment wrapText="1"/>
      <protection locked="0"/>
    </xf>
    <xf numFmtId="3" fontId="57" fillId="0" borderId="23" xfId="0" applyNumberFormat="1" applyFont="1" applyBorder="1" applyProtection="1">
      <protection locked="0"/>
    </xf>
    <xf numFmtId="3" fontId="57" fillId="0" borderId="25" xfId="0" applyNumberFormat="1" applyFont="1" applyBorder="1" applyProtection="1">
      <protection locked="0"/>
    </xf>
    <xf numFmtId="17" fontId="57" fillId="0" borderId="23" xfId="0" applyNumberFormat="1" applyFont="1" applyBorder="1" applyProtection="1">
      <protection locked="0"/>
    </xf>
    <xf numFmtId="17" fontId="57" fillId="0" borderId="25" xfId="0" applyNumberFormat="1" applyFont="1" applyBorder="1" applyProtection="1">
      <protection locked="0"/>
    </xf>
    <xf numFmtId="0" fontId="57" fillId="0" borderId="23" xfId="0" applyFont="1" applyBorder="1" applyProtection="1">
      <protection locked="0"/>
    </xf>
    <xf numFmtId="0" fontId="57" fillId="0" borderId="24" xfId="0" applyFont="1" applyBorder="1" applyProtection="1">
      <protection locked="0"/>
    </xf>
    <xf numFmtId="0" fontId="57" fillId="0" borderId="25" xfId="0" applyFont="1" applyBorder="1" applyProtection="1">
      <protection locked="0"/>
    </xf>
    <xf numFmtId="0" fontId="57" fillId="0" borderId="31" xfId="0" applyFont="1" applyBorder="1" applyProtection="1">
      <protection locked="0"/>
    </xf>
    <xf numFmtId="3" fontId="57" fillId="0" borderId="37" xfId="0" applyNumberFormat="1" applyFont="1" applyBorder="1" applyProtection="1">
      <protection locked="0"/>
    </xf>
    <xf numFmtId="3" fontId="57" fillId="0" borderId="38" xfId="0" applyNumberFormat="1" applyFont="1" applyBorder="1" applyProtection="1">
      <protection locked="0"/>
    </xf>
    <xf numFmtId="17" fontId="57" fillId="0" borderId="37" xfId="0" applyNumberFormat="1" applyFont="1" applyBorder="1" applyProtection="1">
      <protection locked="0"/>
    </xf>
    <xf numFmtId="17" fontId="57" fillId="0" borderId="38" xfId="0" applyNumberFormat="1" applyFont="1" applyBorder="1" applyProtection="1">
      <protection locked="0"/>
    </xf>
    <xf numFmtId="0" fontId="57" fillId="0" borderId="37" xfId="0" applyFont="1" applyBorder="1" applyProtection="1">
      <protection locked="0"/>
    </xf>
    <xf numFmtId="0" fontId="57" fillId="0" borderId="53" xfId="0" applyFont="1" applyBorder="1" applyProtection="1">
      <protection locked="0"/>
    </xf>
    <xf numFmtId="0" fontId="57" fillId="0" borderId="38" xfId="0" applyFont="1" applyBorder="1" applyProtection="1">
      <protection locked="0"/>
    </xf>
    <xf numFmtId="0" fontId="57" fillId="0" borderId="54" xfId="0" applyFont="1" applyBorder="1" applyProtection="1">
      <protection locked="0"/>
    </xf>
    <xf numFmtId="0" fontId="57" fillId="0" borderId="11" xfId="0" applyFont="1" applyBorder="1" applyAlignment="1" applyProtection="1">
      <alignment horizontal="center"/>
      <protection locked="0"/>
    </xf>
    <xf numFmtId="0" fontId="57" fillId="0" borderId="37" xfId="0" applyFont="1" applyBorder="1" applyAlignment="1" applyProtection="1">
      <alignment wrapText="1"/>
      <protection locked="0"/>
    </xf>
    <xf numFmtId="0" fontId="57" fillId="0" borderId="53" xfId="0" applyFont="1" applyBorder="1" applyAlignment="1" applyProtection="1">
      <alignment wrapText="1"/>
      <protection locked="0"/>
    </xf>
    <xf numFmtId="0" fontId="60" fillId="0" borderId="21" xfId="0" applyFont="1" applyBorder="1" applyAlignment="1" applyProtection="1">
      <alignment wrapText="1"/>
      <protection locked="0"/>
    </xf>
    <xf numFmtId="0" fontId="59" fillId="0" borderId="86" xfId="0" applyFont="1" applyBorder="1" applyAlignment="1" applyProtection="1">
      <alignment wrapText="1"/>
      <protection locked="0"/>
    </xf>
    <xf numFmtId="0" fontId="57" fillId="0" borderId="22" xfId="0" applyFont="1" applyBorder="1" applyAlignment="1" applyProtection="1">
      <alignment wrapText="1"/>
      <protection locked="0"/>
    </xf>
    <xf numFmtId="0" fontId="57" fillId="0" borderId="54" xfId="0" applyFont="1" applyBorder="1" applyAlignment="1" applyProtection="1">
      <alignment wrapText="1"/>
      <protection locked="0"/>
    </xf>
    <xf numFmtId="3" fontId="7" fillId="0" borderId="1" xfId="0" applyNumberFormat="1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3" fontId="35" fillId="0" borderId="23" xfId="0" applyNumberFormat="1" applyFont="1" applyBorder="1" applyProtection="1">
      <protection locked="0"/>
    </xf>
    <xf numFmtId="0" fontId="35" fillId="0" borderId="4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35" fillId="0" borderId="87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35" fillId="0" borderId="4" xfId="0" applyFont="1" applyBorder="1" applyAlignment="1" applyProtection="1">
      <alignment wrapText="1"/>
      <protection locked="0"/>
    </xf>
    <xf numFmtId="0" fontId="35" fillId="0" borderId="14" xfId="0" applyFont="1" applyBorder="1" applyProtection="1">
      <protection locked="0"/>
    </xf>
    <xf numFmtId="3" fontId="35" fillId="0" borderId="4" xfId="0" applyNumberFormat="1" applyFont="1" applyBorder="1" applyProtection="1">
      <protection locked="0"/>
    </xf>
    <xf numFmtId="3" fontId="35" fillId="0" borderId="6" xfId="0" applyNumberFormat="1" applyFont="1" applyBorder="1" applyProtection="1">
      <protection locked="0"/>
    </xf>
    <xf numFmtId="3" fontId="35" fillId="0" borderId="8" xfId="0" applyNumberFormat="1" applyFont="1" applyBorder="1" applyProtection="1">
      <protection locked="0"/>
    </xf>
    <xf numFmtId="0" fontId="35" fillId="0" borderId="9" xfId="0" applyFont="1" applyBorder="1" applyProtection="1">
      <protection locked="0"/>
    </xf>
    <xf numFmtId="0" fontId="35" fillId="0" borderId="8" xfId="0" applyFont="1" applyBorder="1" applyAlignment="1" applyProtection="1">
      <alignment wrapText="1"/>
      <protection locked="0"/>
    </xf>
    <xf numFmtId="0" fontId="35" fillId="0" borderId="101" xfId="0" applyFont="1" applyBorder="1" applyAlignment="1" applyProtection="1">
      <alignment wrapText="1"/>
      <protection locked="0"/>
    </xf>
    <xf numFmtId="0" fontId="35" fillId="0" borderId="11" xfId="0" applyFont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wrapText="1"/>
      <protection locked="0"/>
    </xf>
    <xf numFmtId="3" fontId="35" fillId="0" borderId="20" xfId="0" applyNumberFormat="1" applyFont="1" applyBorder="1" applyProtection="1">
      <protection locked="0"/>
    </xf>
    <xf numFmtId="0" fontId="35" fillId="0" borderId="88" xfId="0" applyFont="1" applyBorder="1" applyAlignment="1" applyProtection="1">
      <alignment wrapText="1"/>
      <protection locked="0"/>
    </xf>
    <xf numFmtId="0" fontId="35" fillId="0" borderId="86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25" fillId="0" borderId="9" xfId="0" applyFont="1" applyBorder="1" applyProtection="1">
      <protection locked="0"/>
    </xf>
    <xf numFmtId="0" fontId="25" fillId="0" borderId="7" xfId="0" applyFont="1" applyBorder="1" applyProtection="1">
      <protection locked="0"/>
    </xf>
    <xf numFmtId="0" fontId="57" fillId="0" borderId="8" xfId="0" applyFont="1" applyBorder="1" applyAlignment="1" applyProtection="1">
      <alignment horizontal="center" wrapText="1"/>
      <protection locked="0"/>
    </xf>
    <xf numFmtId="3" fontId="57" fillId="0" borderId="1" xfId="0" applyNumberFormat="1" applyFont="1" applyBorder="1" applyAlignment="1" applyProtection="1">
      <alignment wrapText="1"/>
      <protection locked="0"/>
    </xf>
    <xf numFmtId="3" fontId="57" fillId="0" borderId="3" xfId="0" applyNumberFormat="1" applyFont="1" applyBorder="1" applyAlignment="1" applyProtection="1">
      <alignment wrapText="1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 wrapText="1"/>
      <protection locked="0"/>
    </xf>
    <xf numFmtId="0" fontId="61" fillId="0" borderId="54" xfId="0" applyFont="1" applyBorder="1" applyAlignment="1" applyProtection="1">
      <alignment vertical="center" wrapText="1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0" fontId="61" fillId="0" borderId="37" xfId="0" applyFont="1" applyBorder="1" applyAlignment="1" applyProtection="1">
      <alignment vertical="center" wrapText="1"/>
      <protection locked="0"/>
    </xf>
    <xf numFmtId="0" fontId="35" fillId="0" borderId="37" xfId="0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vertical="center" wrapText="1"/>
      <protection locked="0"/>
    </xf>
    <xf numFmtId="49" fontId="27" fillId="0" borderId="53" xfId="0" applyNumberFormat="1" applyFont="1" applyBorder="1" applyAlignment="1" applyProtection="1">
      <alignment vertical="center"/>
      <protection locked="0"/>
    </xf>
    <xf numFmtId="0" fontId="57" fillId="0" borderId="54" xfId="0" applyFont="1" applyBorder="1" applyAlignment="1" applyProtection="1">
      <alignment horizontal="center" vertical="center" wrapText="1"/>
      <protection locked="0"/>
    </xf>
    <xf numFmtId="0" fontId="57" fillId="0" borderId="23" xfId="0" applyFont="1" applyBorder="1" applyAlignment="1" applyProtection="1">
      <alignment vertical="center" wrapText="1"/>
      <protection locked="0"/>
    </xf>
    <xf numFmtId="0" fontId="57" fillId="0" borderId="24" xfId="0" applyFont="1" applyBorder="1" applyAlignment="1" applyProtection="1">
      <alignment vertical="center" wrapText="1"/>
      <protection locked="0"/>
    </xf>
    <xf numFmtId="49" fontId="57" fillId="0" borderId="24" xfId="0" applyNumberFormat="1" applyFont="1" applyBorder="1" applyAlignment="1" applyProtection="1">
      <alignment vertical="center"/>
      <protection locked="0"/>
    </xf>
    <xf numFmtId="0" fontId="57" fillId="0" borderId="25" xfId="0" applyFont="1" applyBorder="1" applyAlignment="1" applyProtection="1">
      <alignment vertical="center" wrapText="1"/>
      <protection locked="0"/>
    </xf>
    <xf numFmtId="0" fontId="57" fillId="0" borderId="54" xfId="0" applyFont="1" applyBorder="1" applyAlignment="1" applyProtection="1">
      <alignment vertical="center" wrapText="1"/>
      <protection locked="0"/>
    </xf>
    <xf numFmtId="0" fontId="57" fillId="0" borderId="31" xfId="0" applyFont="1" applyBorder="1" applyAlignment="1" applyProtection="1">
      <alignment vertical="center" wrapText="1"/>
      <protection locked="0"/>
    </xf>
    <xf numFmtId="3" fontId="57" fillId="0" borderId="37" xfId="0" applyNumberFormat="1" applyFont="1" applyBorder="1" applyAlignment="1" applyProtection="1">
      <alignment vertical="center" wrapText="1"/>
      <protection locked="0"/>
    </xf>
    <xf numFmtId="3" fontId="57" fillId="0" borderId="25" xfId="0" applyNumberFormat="1" applyFont="1" applyBorder="1" applyAlignment="1" applyProtection="1">
      <alignment vertical="center" wrapText="1"/>
      <protection locked="0"/>
    </xf>
    <xf numFmtId="0" fontId="57" fillId="0" borderId="37" xfId="0" applyFont="1" applyBorder="1" applyAlignment="1" applyProtection="1">
      <alignment vertical="center" wrapText="1"/>
      <protection locked="0"/>
    </xf>
    <xf numFmtId="0" fontId="57" fillId="0" borderId="38" xfId="0" applyFont="1" applyBorder="1" applyAlignment="1" applyProtection="1">
      <alignment vertical="center" wrapText="1"/>
      <protection locked="0"/>
    </xf>
    <xf numFmtId="0" fontId="57" fillId="0" borderId="53" xfId="0" applyFont="1" applyBorder="1" applyAlignment="1" applyProtection="1">
      <alignment vertical="center" wrapText="1"/>
      <protection locked="0"/>
    </xf>
    <xf numFmtId="3" fontId="35" fillId="0" borderId="37" xfId="0" applyNumberFormat="1" applyFont="1" applyBorder="1" applyAlignment="1" applyProtection="1">
      <alignment vertical="center" wrapText="1"/>
      <protection locked="0"/>
    </xf>
    <xf numFmtId="3" fontId="35" fillId="0" borderId="38" xfId="0" applyNumberFormat="1" applyFont="1" applyBorder="1" applyAlignment="1" applyProtection="1">
      <alignment vertical="center" wrapText="1"/>
      <protection locked="0"/>
    </xf>
    <xf numFmtId="0" fontId="57" fillId="0" borderId="31" xfId="0" applyFont="1" applyBorder="1" applyAlignment="1" applyProtection="1">
      <alignment horizontal="center" vertical="center" wrapText="1"/>
      <protection locked="0"/>
    </xf>
    <xf numFmtId="49" fontId="57" fillId="0" borderId="24" xfId="0" applyNumberFormat="1" applyFont="1" applyBorder="1" applyAlignment="1" applyProtection="1">
      <alignment vertical="center" wrapText="1"/>
      <protection locked="0"/>
    </xf>
    <xf numFmtId="3" fontId="57" fillId="0" borderId="23" xfId="0" applyNumberFormat="1" applyFont="1" applyBorder="1" applyAlignment="1" applyProtection="1">
      <alignment vertical="center" wrapText="1"/>
      <protection locked="0"/>
    </xf>
    <xf numFmtId="0" fontId="61" fillId="0" borderId="16" xfId="0" applyFont="1" applyBorder="1" applyAlignment="1" applyProtection="1">
      <alignment horizontal="center" vertical="center" wrapText="1"/>
      <protection locked="0"/>
    </xf>
    <xf numFmtId="3" fontId="61" fillId="0" borderId="37" xfId="0" applyNumberFormat="1" applyFont="1" applyBorder="1" applyAlignment="1" applyProtection="1">
      <alignment vertical="center" wrapText="1"/>
      <protection locked="0"/>
    </xf>
    <xf numFmtId="0" fontId="61" fillId="0" borderId="38" xfId="0" applyFont="1" applyBorder="1" applyAlignment="1" applyProtection="1">
      <alignment vertical="center" wrapText="1"/>
      <protection locked="0"/>
    </xf>
    <xf numFmtId="0" fontId="61" fillId="0" borderId="53" xfId="0" applyFont="1" applyBorder="1" applyAlignment="1" applyProtection="1">
      <alignment vertical="center" wrapText="1"/>
      <protection locked="0"/>
    </xf>
    <xf numFmtId="49" fontId="61" fillId="0" borderId="47" xfId="0" applyNumberFormat="1" applyFont="1" applyBorder="1" applyAlignment="1" applyProtection="1">
      <alignment vertical="center"/>
      <protection locked="0"/>
    </xf>
    <xf numFmtId="3" fontId="61" fillId="0" borderId="38" xfId="0" applyNumberFormat="1" applyFont="1" applyBorder="1" applyAlignment="1" applyProtection="1">
      <alignment vertical="center" wrapText="1"/>
      <protection locked="0"/>
    </xf>
    <xf numFmtId="0" fontId="62" fillId="0" borderId="54" xfId="0" applyFont="1" applyBorder="1" applyAlignment="1" applyProtection="1">
      <alignment vertical="center" wrapText="1"/>
      <protection locked="0"/>
    </xf>
    <xf numFmtId="0" fontId="35" fillId="0" borderId="23" xfId="0" applyFont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vertical="center" wrapText="1"/>
      <protection locked="0"/>
    </xf>
    <xf numFmtId="17" fontId="35" fillId="0" borderId="23" xfId="0" applyNumberFormat="1" applyFont="1" applyBorder="1" applyProtection="1">
      <protection locked="0"/>
    </xf>
    <xf numFmtId="17" fontId="35" fillId="0" borderId="25" xfId="0" applyNumberFormat="1" applyFont="1" applyBorder="1" applyProtection="1">
      <protection locked="0"/>
    </xf>
    <xf numFmtId="0" fontId="57" fillId="0" borderId="16" xfId="0" applyFont="1" applyBorder="1" applyAlignment="1" applyProtection="1">
      <alignment horizontal="center"/>
      <protection locked="0"/>
    </xf>
    <xf numFmtId="0" fontId="57" fillId="0" borderId="20" xfId="0" applyFont="1" applyBorder="1" applyAlignment="1" applyProtection="1">
      <alignment wrapText="1"/>
      <protection locked="0"/>
    </xf>
    <xf numFmtId="0" fontId="57" fillId="0" borderId="21" xfId="0" applyFont="1" applyBorder="1" applyAlignment="1" applyProtection="1">
      <alignment wrapText="1"/>
      <protection locked="0"/>
    </xf>
    <xf numFmtId="49" fontId="57" fillId="0" borderId="21" xfId="0" applyNumberFormat="1" applyFont="1" applyBorder="1" applyAlignment="1" applyProtection="1">
      <alignment wrapText="1"/>
      <protection locked="0"/>
    </xf>
    <xf numFmtId="0" fontId="57" fillId="0" borderId="16" xfId="0" applyFont="1" applyBorder="1" applyAlignment="1" applyProtection="1">
      <alignment wrapText="1"/>
      <protection locked="0"/>
    </xf>
    <xf numFmtId="0" fontId="57" fillId="0" borderId="11" xfId="0" applyFont="1" applyBorder="1" applyAlignment="1" applyProtection="1">
      <alignment wrapText="1"/>
      <protection locked="0"/>
    </xf>
    <xf numFmtId="3" fontId="57" fillId="0" borderId="87" xfId="0" applyNumberFormat="1" applyFont="1" applyBorder="1" applyProtection="1">
      <protection locked="0"/>
    </xf>
    <xf numFmtId="3" fontId="57" fillId="0" borderId="80" xfId="0" applyNumberFormat="1" applyFont="1" applyBorder="1" applyProtection="1">
      <protection locked="0"/>
    </xf>
    <xf numFmtId="0" fontId="57" fillId="0" borderId="87" xfId="0" applyFont="1" applyBorder="1" applyProtection="1">
      <protection locked="0"/>
    </xf>
    <xf numFmtId="0" fontId="57" fillId="0" borderId="80" xfId="0" applyFont="1" applyBorder="1" applyProtection="1">
      <protection locked="0"/>
    </xf>
    <xf numFmtId="0" fontId="57" fillId="0" borderId="73" xfId="0" applyFont="1" applyBorder="1" applyProtection="1">
      <protection locked="0"/>
    </xf>
    <xf numFmtId="0" fontId="57" fillId="0" borderId="16" xfId="0" applyFont="1" applyBorder="1" applyProtection="1">
      <protection locked="0"/>
    </xf>
    <xf numFmtId="0" fontId="57" fillId="0" borderId="87" xfId="0" applyFont="1" applyBorder="1" applyAlignment="1" applyProtection="1">
      <alignment wrapText="1"/>
      <protection locked="0"/>
    </xf>
    <xf numFmtId="43" fontId="35" fillId="0" borderId="25" xfId="3" applyFont="1" applyBorder="1" applyProtection="1">
      <protection locked="0"/>
    </xf>
    <xf numFmtId="0" fontId="57" fillId="0" borderId="14" xfId="0" applyFont="1" applyBorder="1" applyAlignment="1" applyProtection="1">
      <alignment horizontal="center"/>
      <protection locked="0"/>
    </xf>
    <xf numFmtId="0" fontId="57" fillId="0" borderId="4" xfId="0" applyFont="1" applyBorder="1" applyProtection="1">
      <protection locked="0"/>
    </xf>
    <xf numFmtId="0" fontId="57" fillId="0" borderId="5" xfId="0" applyFont="1" applyBorder="1" applyProtection="1">
      <protection locked="0"/>
    </xf>
    <xf numFmtId="0" fontId="57" fillId="0" borderId="6" xfId="0" applyFont="1" applyBorder="1" applyAlignment="1" applyProtection="1">
      <alignment wrapText="1"/>
      <protection locked="0"/>
    </xf>
    <xf numFmtId="0" fontId="57" fillId="0" borderId="14" xfId="0" applyFont="1" applyBorder="1" applyAlignment="1" applyProtection="1">
      <alignment wrapText="1"/>
      <protection locked="0"/>
    </xf>
    <xf numFmtId="0" fontId="57" fillId="0" borderId="14" xfId="0" applyFont="1" applyBorder="1" applyProtection="1">
      <protection locked="0"/>
    </xf>
    <xf numFmtId="43" fontId="57" fillId="0" borderId="25" xfId="3" applyFont="1" applyBorder="1" applyProtection="1">
      <protection locked="0"/>
    </xf>
    <xf numFmtId="0" fontId="57" fillId="0" borderId="70" xfId="0" applyFont="1" applyBorder="1" applyAlignment="1" applyProtection="1">
      <alignment wrapText="1"/>
      <protection locked="0"/>
    </xf>
    <xf numFmtId="49" fontId="35" fillId="0" borderId="1" xfId="0" applyNumberFormat="1" applyFont="1" applyBorder="1" applyProtection="1">
      <protection locked="0"/>
    </xf>
    <xf numFmtId="49" fontId="35" fillId="0" borderId="3" xfId="0" applyNumberFormat="1" applyFont="1" applyBorder="1" applyProtection="1">
      <protection locked="0"/>
    </xf>
    <xf numFmtId="49" fontId="35" fillId="0" borderId="23" xfId="0" applyNumberFormat="1" applyFont="1" applyBorder="1" applyProtection="1">
      <protection locked="0"/>
    </xf>
    <xf numFmtId="49" fontId="35" fillId="0" borderId="25" xfId="0" applyNumberFormat="1" applyFont="1" applyBorder="1" applyProtection="1">
      <protection locked="0"/>
    </xf>
    <xf numFmtId="17" fontId="27" fillId="0" borderId="20" xfId="0" applyNumberFormat="1" applyFont="1" applyBorder="1" applyAlignment="1" applyProtection="1">
      <alignment wrapText="1"/>
      <protection locked="0"/>
    </xf>
    <xf numFmtId="17" fontId="27" fillId="0" borderId="22" xfId="0" applyNumberFormat="1" applyFont="1" applyBorder="1" applyAlignment="1" applyProtection="1">
      <alignment wrapText="1"/>
      <protection locked="0"/>
    </xf>
    <xf numFmtId="0" fontId="35" fillId="0" borderId="37" xfId="0" applyFont="1" applyBorder="1" applyAlignment="1" applyProtection="1">
      <alignment wrapText="1"/>
      <protection locked="0"/>
    </xf>
    <xf numFmtId="0" fontId="35" fillId="0" borderId="53" xfId="0" applyFont="1" applyBorder="1" applyAlignment="1" applyProtection="1">
      <alignment wrapText="1"/>
      <protection locked="0"/>
    </xf>
    <xf numFmtId="0" fontId="63" fillId="0" borderId="31" xfId="0" applyFont="1" applyBorder="1" applyAlignment="1" applyProtection="1">
      <alignment wrapText="1"/>
      <protection locked="0"/>
    </xf>
    <xf numFmtId="3" fontId="35" fillId="0" borderId="38" xfId="0" applyNumberFormat="1" applyFont="1" applyBorder="1" applyProtection="1">
      <protection locked="0"/>
    </xf>
    <xf numFmtId="0" fontId="35" fillId="0" borderId="41" xfId="0" applyFont="1" applyBorder="1" applyProtection="1">
      <protection locked="0"/>
    </xf>
    <xf numFmtId="0" fontId="35" fillId="0" borderId="73" xfId="0" applyFont="1" applyBorder="1" applyProtection="1">
      <protection locked="0"/>
    </xf>
    <xf numFmtId="0" fontId="35" fillId="0" borderId="80" xfId="0" applyFont="1" applyBorder="1" applyProtection="1">
      <protection locked="0"/>
    </xf>
    <xf numFmtId="0" fontId="35" fillId="0" borderId="101" xfId="0" applyFont="1" applyBorder="1" applyProtection="1">
      <protection locked="0"/>
    </xf>
    <xf numFmtId="49" fontId="57" fillId="0" borderId="24" xfId="0" applyNumberFormat="1" applyFont="1" applyBorder="1" applyAlignment="1" applyProtection="1">
      <alignment wrapText="1"/>
      <protection locked="0"/>
    </xf>
    <xf numFmtId="0" fontId="35" fillId="0" borderId="89" xfId="0" applyFont="1" applyBorder="1" applyProtection="1">
      <protection locked="0"/>
    </xf>
    <xf numFmtId="0" fontId="35" fillId="0" borderId="21" xfId="0" applyFont="1" applyBorder="1" applyAlignment="1" applyProtection="1">
      <alignment wrapText="1"/>
      <protection locked="0"/>
    </xf>
    <xf numFmtId="49" fontId="35" fillId="0" borderId="21" xfId="0" applyNumberFormat="1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wrapText="1"/>
      <protection locked="0"/>
    </xf>
    <xf numFmtId="0" fontId="57" fillId="0" borderId="23" xfId="0" applyFont="1" applyBorder="1" applyAlignment="1" applyProtection="1">
      <alignment horizontal="center" vertical="center" wrapText="1"/>
      <protection locked="0"/>
    </xf>
    <xf numFmtId="0" fontId="57" fillId="0" borderId="24" xfId="0" applyFont="1" applyBorder="1" applyAlignment="1" applyProtection="1">
      <alignment horizontal="center" vertical="center" wrapText="1"/>
      <protection locked="0"/>
    </xf>
    <xf numFmtId="3" fontId="57" fillId="0" borderId="24" xfId="0" applyNumberFormat="1" applyFont="1" applyBorder="1" applyAlignment="1" applyProtection="1">
      <alignment vertical="center"/>
      <protection locked="0"/>
    </xf>
    <xf numFmtId="3" fontId="57" fillId="0" borderId="25" xfId="0" applyNumberFormat="1" applyFont="1" applyBorder="1" applyAlignment="1" applyProtection="1">
      <alignment vertical="center"/>
      <protection locked="0"/>
    </xf>
    <xf numFmtId="0" fontId="57" fillId="0" borderId="70" xfId="0" applyFont="1" applyBorder="1" applyProtection="1">
      <protection locked="0"/>
    </xf>
    <xf numFmtId="0" fontId="57" fillId="0" borderId="31" xfId="0" applyFont="1" applyBorder="1" applyAlignment="1" applyProtection="1">
      <alignment vertical="center"/>
      <protection locked="0"/>
    </xf>
    <xf numFmtId="0" fontId="57" fillId="0" borderId="41" xfId="0" applyFont="1" applyBorder="1" applyProtection="1">
      <protection locked="0"/>
    </xf>
    <xf numFmtId="3" fontId="57" fillId="0" borderId="24" xfId="0" applyNumberFormat="1" applyFont="1" applyBorder="1" applyProtection="1">
      <protection locked="0"/>
    </xf>
    <xf numFmtId="0" fontId="57" fillId="2" borderId="31" xfId="0" applyFont="1" applyFill="1" applyBorder="1" applyProtection="1">
      <protection locked="0"/>
    </xf>
    <xf numFmtId="0" fontId="35" fillId="0" borderId="58" xfId="0" applyFont="1" applyBorder="1" applyProtection="1">
      <protection locked="0"/>
    </xf>
    <xf numFmtId="1" fontId="35" fillId="0" borderId="53" xfId="0" applyNumberFormat="1" applyFont="1" applyBorder="1" applyProtection="1">
      <protection locked="0"/>
    </xf>
    <xf numFmtId="49" fontId="35" fillId="0" borderId="53" xfId="0" applyNumberFormat="1" applyFont="1" applyBorder="1" applyProtection="1">
      <protection locked="0"/>
    </xf>
    <xf numFmtId="3" fontId="35" fillId="0" borderId="70" xfId="0" applyNumberFormat="1" applyFont="1" applyBorder="1" applyProtection="1">
      <protection locked="0"/>
    </xf>
    <xf numFmtId="0" fontId="35" fillId="0" borderId="15" xfId="0" applyFont="1" applyBorder="1" applyProtection="1">
      <protection locked="0"/>
    </xf>
    <xf numFmtId="1" fontId="35" fillId="0" borderId="21" xfId="0" applyNumberFormat="1" applyFont="1" applyBorder="1" applyProtection="1">
      <protection locked="0"/>
    </xf>
    <xf numFmtId="49" fontId="35" fillId="0" borderId="21" xfId="0" applyNumberFormat="1" applyFont="1" applyBorder="1" applyProtection="1">
      <protection locked="0"/>
    </xf>
    <xf numFmtId="3" fontId="35" fillId="0" borderId="0" xfId="0" applyNumberFormat="1" applyFont="1" applyProtection="1"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 applyProtection="1">
      <alignment vertical="center" wrapText="1"/>
      <protection locked="0"/>
    </xf>
    <xf numFmtId="49" fontId="35" fillId="0" borderId="24" xfId="0" applyNumberFormat="1" applyFont="1" applyBorder="1" applyAlignment="1" applyProtection="1">
      <alignment vertical="center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3" fontId="35" fillId="0" borderId="1" xfId="0" applyNumberFormat="1" applyFont="1" applyBorder="1" applyAlignment="1" applyProtection="1">
      <alignment vertical="center" wrapText="1"/>
      <protection locked="0"/>
    </xf>
    <xf numFmtId="3" fontId="35" fillId="0" borderId="3" xfId="0" applyNumberFormat="1" applyFont="1" applyBorder="1" applyAlignment="1" applyProtection="1">
      <alignment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0" fontId="35" fillId="0" borderId="53" xfId="0" applyFont="1" applyBorder="1" applyAlignment="1" applyProtection="1">
      <alignment vertical="center" wrapText="1"/>
      <protection locked="0"/>
    </xf>
    <xf numFmtId="0" fontId="64" fillId="0" borderId="13" xfId="0" applyFont="1" applyBorder="1" applyProtection="1">
      <protection locked="0"/>
    </xf>
    <xf numFmtId="3" fontId="64" fillId="0" borderId="1" xfId="0" applyNumberFormat="1" applyFont="1" applyBorder="1" applyProtection="1">
      <protection locked="0"/>
    </xf>
    <xf numFmtId="3" fontId="64" fillId="0" borderId="3" xfId="0" applyNumberFormat="1" applyFont="1" applyBorder="1" applyProtection="1">
      <protection locked="0"/>
    </xf>
    <xf numFmtId="0" fontId="64" fillId="0" borderId="31" xfId="0" applyFont="1" applyBorder="1" applyProtection="1">
      <protection locked="0"/>
    </xf>
    <xf numFmtId="3" fontId="64" fillId="0" borderId="23" xfId="0" applyNumberFormat="1" applyFont="1" applyBorder="1" applyProtection="1">
      <protection locked="0"/>
    </xf>
    <xf numFmtId="3" fontId="64" fillId="0" borderId="25" xfId="0" applyNumberFormat="1" applyFont="1" applyBorder="1" applyProtection="1">
      <protection locked="0"/>
    </xf>
    <xf numFmtId="0" fontId="8" fillId="2" borderId="13" xfId="0" applyFont="1" applyFill="1" applyBorder="1" applyAlignment="1">
      <alignment horizontal="center" vertical="center" wrapText="1"/>
    </xf>
    <xf numFmtId="0" fontId="65" fillId="0" borderId="71" xfId="0" applyFont="1" applyBorder="1" applyAlignment="1" applyProtection="1">
      <alignment wrapText="1"/>
      <protection locked="0"/>
    </xf>
    <xf numFmtId="0" fontId="65" fillId="0" borderId="2" xfId="0" applyFont="1" applyBorder="1" applyProtection="1">
      <protection locked="0"/>
    </xf>
    <xf numFmtId="0" fontId="65" fillId="0" borderId="3" xfId="0" applyFont="1" applyBorder="1" applyProtection="1">
      <protection locked="0"/>
    </xf>
    <xf numFmtId="0" fontId="65" fillId="0" borderId="13" xfId="0" applyFont="1" applyBorder="1" applyProtection="1">
      <protection locked="0"/>
    </xf>
    <xf numFmtId="3" fontId="65" fillId="0" borderId="1" xfId="0" applyNumberFormat="1" applyFont="1" applyBorder="1" applyProtection="1">
      <protection locked="0"/>
    </xf>
    <xf numFmtId="0" fontId="65" fillId="0" borderId="1" xfId="0" applyFont="1" applyBorder="1" applyProtection="1"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65" fillId="0" borderId="31" xfId="0" applyFont="1" applyBorder="1" applyProtection="1">
      <protection locked="0"/>
    </xf>
    <xf numFmtId="3" fontId="65" fillId="0" borderId="23" xfId="0" applyNumberFormat="1" applyFont="1" applyBorder="1" applyProtection="1">
      <protection locked="0"/>
    </xf>
    <xf numFmtId="0" fontId="65" fillId="0" borderId="23" xfId="0" applyFont="1" applyBorder="1" applyProtection="1">
      <protection locked="0"/>
    </xf>
    <xf numFmtId="0" fontId="65" fillId="0" borderId="25" xfId="0" applyFont="1" applyBorder="1" applyProtection="1">
      <protection locked="0"/>
    </xf>
    <xf numFmtId="0" fontId="35" fillId="0" borderId="24" xfId="0" applyFont="1" applyBorder="1" applyAlignment="1" applyProtection="1">
      <alignment wrapText="1"/>
      <protection locked="0"/>
    </xf>
    <xf numFmtId="0" fontId="65" fillId="0" borderId="14" xfId="0" applyFont="1" applyBorder="1" applyAlignment="1" applyProtection="1">
      <alignment wrapText="1"/>
      <protection locked="0"/>
    </xf>
    <xf numFmtId="3" fontId="65" fillId="0" borderId="4" xfId="0" applyNumberFormat="1" applyFont="1" applyBorder="1" applyProtection="1">
      <protection locked="0"/>
    </xf>
    <xf numFmtId="0" fontId="65" fillId="0" borderId="4" xfId="0" applyFont="1" applyBorder="1" applyProtection="1">
      <protection locked="0"/>
    </xf>
    <xf numFmtId="0" fontId="65" fillId="0" borderId="6" xfId="0" applyFont="1" applyBorder="1" applyProtection="1">
      <protection locked="0"/>
    </xf>
    <xf numFmtId="0" fontId="65" fillId="0" borderId="35" xfId="0" applyFont="1" applyBorder="1" applyAlignment="1" applyProtection="1">
      <alignment wrapText="1"/>
      <protection locked="0"/>
    </xf>
    <xf numFmtId="0" fontId="65" fillId="0" borderId="14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13" xfId="0" applyFont="1" applyBorder="1" applyAlignment="1" applyProtection="1">
      <alignment wrapText="1"/>
      <protection locked="0"/>
    </xf>
    <xf numFmtId="0" fontId="8" fillId="0" borderId="13" xfId="0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3" fontId="8" fillId="0" borderId="3" xfId="0" applyNumberFormat="1" applyFont="1" applyBorder="1" applyProtection="1">
      <protection locked="0"/>
    </xf>
    <xf numFmtId="14" fontId="8" fillId="0" borderId="1" xfId="0" applyNumberFormat="1" applyFont="1" applyBorder="1" applyProtection="1">
      <protection locked="0"/>
    </xf>
    <xf numFmtId="14" fontId="8" fillId="0" borderId="3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64" fillId="0" borderId="13" xfId="0" applyFont="1" applyBorder="1" applyAlignment="1" applyProtection="1">
      <alignment wrapText="1"/>
      <protection locked="0"/>
    </xf>
    <xf numFmtId="14" fontId="50" fillId="0" borderId="1" xfId="0" applyNumberFormat="1" applyFont="1" applyBorder="1" applyProtection="1">
      <protection locked="0"/>
    </xf>
    <xf numFmtId="14" fontId="65" fillId="0" borderId="3" xfId="0" applyNumberFormat="1" applyFont="1" applyBorder="1" applyProtection="1">
      <protection locked="0"/>
    </xf>
    <xf numFmtId="0" fontId="65" fillId="0" borderId="1" xfId="0" applyFont="1" applyBorder="1" applyAlignment="1" applyProtection="1">
      <alignment wrapText="1"/>
      <protection locked="0"/>
    </xf>
    <xf numFmtId="0" fontId="50" fillId="0" borderId="3" xfId="0" applyFont="1" applyBorder="1" applyAlignment="1" applyProtection="1">
      <alignment wrapText="1"/>
      <protection locked="0"/>
    </xf>
    <xf numFmtId="14" fontId="50" fillId="0" borderId="23" xfId="0" applyNumberFormat="1" applyFont="1" applyBorder="1" applyProtection="1">
      <protection locked="0"/>
    </xf>
    <xf numFmtId="14" fontId="65" fillId="0" borderId="25" xfId="0" applyNumberFormat="1" applyFont="1" applyBorder="1" applyProtection="1">
      <protection locked="0"/>
    </xf>
    <xf numFmtId="0" fontId="66" fillId="0" borderId="1" xfId="0" applyFont="1" applyBorder="1" applyProtection="1">
      <protection locked="0"/>
    </xf>
    <xf numFmtId="0" fontId="66" fillId="0" borderId="23" xfId="0" applyFont="1" applyBorder="1" applyProtection="1">
      <protection locked="0"/>
    </xf>
    <xf numFmtId="0" fontId="66" fillId="0" borderId="4" xfId="0" applyFont="1" applyBorder="1" applyProtection="1">
      <protection locked="0"/>
    </xf>
    <xf numFmtId="0" fontId="67" fillId="0" borderId="31" xfId="0" applyFont="1" applyBorder="1" applyAlignment="1" applyProtection="1">
      <alignment horizontal="center"/>
      <protection locked="0"/>
    </xf>
    <xf numFmtId="0" fontId="67" fillId="0" borderId="23" xfId="0" applyFont="1" applyBorder="1" applyAlignment="1" applyProtection="1">
      <alignment wrapText="1"/>
      <protection locked="0"/>
    </xf>
    <xf numFmtId="0" fontId="67" fillId="0" borderId="24" xfId="0" applyFont="1" applyBorder="1" applyProtection="1">
      <protection locked="0"/>
    </xf>
    <xf numFmtId="0" fontId="67" fillId="0" borderId="25" xfId="0" applyFont="1" applyBorder="1" applyProtection="1">
      <protection locked="0"/>
    </xf>
    <xf numFmtId="0" fontId="67" fillId="0" borderId="31" xfId="0" applyFont="1" applyBorder="1" applyAlignment="1" applyProtection="1">
      <alignment wrapText="1"/>
      <protection locked="0"/>
    </xf>
    <xf numFmtId="0" fontId="67" fillId="0" borderId="31" xfId="0" applyFont="1" applyBorder="1" applyProtection="1">
      <protection locked="0"/>
    </xf>
    <xf numFmtId="3" fontId="67" fillId="0" borderId="23" xfId="0" applyNumberFormat="1" applyFont="1" applyBorder="1" applyProtection="1">
      <protection locked="0"/>
    </xf>
    <xf numFmtId="3" fontId="67" fillId="0" borderId="25" xfId="0" applyNumberFormat="1" applyFont="1" applyBorder="1" applyProtection="1">
      <protection locked="0"/>
    </xf>
    <xf numFmtId="0" fontId="67" fillId="0" borderId="23" xfId="0" applyFont="1" applyBorder="1" applyProtection="1">
      <protection locked="0"/>
    </xf>
    <xf numFmtId="49" fontId="65" fillId="0" borderId="1" xfId="0" applyNumberFormat="1" applyFont="1" applyBorder="1" applyAlignment="1" applyProtection="1">
      <alignment wrapText="1"/>
      <protection locked="0"/>
    </xf>
    <xf numFmtId="49" fontId="65" fillId="0" borderId="3" xfId="0" applyNumberFormat="1" applyFont="1" applyBorder="1" applyAlignment="1" applyProtection="1">
      <alignment wrapText="1"/>
      <protection locked="0"/>
    </xf>
    <xf numFmtId="0" fontId="68" fillId="6" borderId="29" xfId="0" applyFont="1" applyFill="1" applyBorder="1" applyAlignment="1">
      <alignment vertical="center"/>
    </xf>
    <xf numFmtId="0" fontId="68" fillId="6" borderId="52" xfId="0" applyFont="1" applyFill="1" applyBorder="1" applyAlignment="1">
      <alignment horizontal="center" vertical="center"/>
    </xf>
    <xf numFmtId="0" fontId="67" fillId="0" borderId="13" xfId="0" applyFont="1" applyBorder="1" applyAlignment="1" applyProtection="1">
      <alignment horizontal="center"/>
      <protection locked="0"/>
    </xf>
    <xf numFmtId="0" fontId="67" fillId="0" borderId="1" xfId="0" applyFont="1" applyBorder="1" applyAlignment="1" applyProtection="1">
      <alignment wrapText="1"/>
      <protection locked="0"/>
    </xf>
    <xf numFmtId="0" fontId="67" fillId="0" borderId="2" xfId="0" applyFont="1" applyBorder="1" applyAlignment="1" applyProtection="1">
      <alignment wrapText="1"/>
      <protection locked="0"/>
    </xf>
    <xf numFmtId="0" fontId="67" fillId="0" borderId="3" xfId="0" applyFont="1" applyBorder="1" applyAlignment="1" applyProtection="1">
      <alignment wrapText="1"/>
      <protection locked="0"/>
    </xf>
    <xf numFmtId="0" fontId="67" fillId="0" borderId="13" xfId="0" applyFont="1" applyBorder="1" applyAlignment="1" applyProtection="1">
      <alignment wrapText="1"/>
      <protection locked="0"/>
    </xf>
    <xf numFmtId="0" fontId="67" fillId="0" borderId="0" xfId="0" applyFont="1" applyProtection="1">
      <protection locked="0"/>
    </xf>
    <xf numFmtId="3" fontId="67" fillId="0" borderId="1" xfId="0" applyNumberFormat="1" applyFont="1" applyBorder="1" applyProtection="1">
      <protection locked="0"/>
    </xf>
    <xf numFmtId="3" fontId="67" fillId="0" borderId="3" xfId="0" applyNumberFormat="1" applyFont="1" applyBorder="1" applyProtection="1">
      <protection locked="0"/>
    </xf>
    <xf numFmtId="0" fontId="67" fillId="0" borderId="1" xfId="0" applyFont="1" applyBorder="1" applyProtection="1">
      <protection locked="0"/>
    </xf>
    <xf numFmtId="0" fontId="67" fillId="0" borderId="3" xfId="0" applyFont="1" applyBorder="1" applyProtection="1">
      <protection locked="0"/>
    </xf>
    <xf numFmtId="0" fontId="67" fillId="0" borderId="13" xfId="0" applyFont="1" applyBorder="1" applyProtection="1">
      <protection locked="0"/>
    </xf>
    <xf numFmtId="0" fontId="67" fillId="0" borderId="31" xfId="0" applyFont="1" applyBorder="1" applyAlignment="1" applyProtection="1">
      <alignment horizontal="center" vertical="center"/>
      <protection locked="0"/>
    </xf>
    <xf numFmtId="0" fontId="67" fillId="0" borderId="4" xfId="0" applyFont="1" applyBorder="1" applyAlignment="1" applyProtection="1">
      <alignment horizontal="center" vertical="center" wrapText="1"/>
      <protection locked="0"/>
    </xf>
    <xf numFmtId="0" fontId="67" fillId="2" borderId="21" xfId="0" applyFont="1" applyFill="1" applyBorder="1" applyAlignment="1" applyProtection="1">
      <alignment horizontal="center" vertical="center" wrapText="1"/>
      <protection locked="0"/>
    </xf>
    <xf numFmtId="0" fontId="67" fillId="2" borderId="21" xfId="0" applyFont="1" applyFill="1" applyBorder="1" applyAlignment="1" applyProtection="1">
      <alignment vertical="center" wrapText="1"/>
      <protection locked="0"/>
    </xf>
    <xf numFmtId="49" fontId="67" fillId="2" borderId="21" xfId="0" applyNumberFormat="1" applyFont="1" applyFill="1" applyBorder="1" applyAlignment="1" applyProtection="1">
      <alignment vertical="center" wrapText="1"/>
      <protection locked="0"/>
    </xf>
    <xf numFmtId="0" fontId="67" fillId="2" borderId="22" xfId="0" applyFont="1" applyFill="1" applyBorder="1" applyAlignment="1" applyProtection="1">
      <alignment vertical="center" wrapText="1"/>
      <protection locked="0"/>
    </xf>
    <xf numFmtId="0" fontId="67" fillId="2" borderId="14" xfId="0" applyFont="1" applyFill="1" applyBorder="1" applyAlignment="1" applyProtection="1">
      <alignment vertical="center" wrapText="1"/>
      <protection locked="0"/>
    </xf>
    <xf numFmtId="0" fontId="67" fillId="2" borderId="11" xfId="0" applyFont="1" applyFill="1" applyBorder="1" applyAlignment="1" applyProtection="1">
      <alignment vertical="center"/>
      <protection locked="0"/>
    </xf>
    <xf numFmtId="0" fontId="67" fillId="2" borderId="52" xfId="0" applyFont="1" applyFill="1" applyBorder="1" applyAlignment="1" applyProtection="1">
      <alignment vertical="center" wrapText="1"/>
      <protection locked="0"/>
    </xf>
    <xf numFmtId="3" fontId="67" fillId="2" borderId="4" xfId="0" applyNumberFormat="1" applyFont="1" applyFill="1" applyBorder="1" applyAlignment="1" applyProtection="1">
      <alignment vertical="center"/>
      <protection locked="0"/>
    </xf>
    <xf numFmtId="3" fontId="67" fillId="2" borderId="3" xfId="0" applyNumberFormat="1" applyFont="1" applyFill="1" applyBorder="1" applyAlignment="1" applyProtection="1">
      <alignment vertical="center"/>
      <protection locked="0"/>
    </xf>
    <xf numFmtId="0" fontId="67" fillId="2" borderId="35" xfId="0" applyFont="1" applyFill="1" applyBorder="1" applyAlignment="1" applyProtection="1">
      <alignment vertical="center"/>
      <protection locked="0"/>
    </xf>
    <xf numFmtId="0" fontId="67" fillId="2" borderId="36" xfId="0" applyFont="1" applyFill="1" applyBorder="1" applyAlignment="1" applyProtection="1">
      <alignment vertical="center"/>
      <protection locked="0"/>
    </xf>
    <xf numFmtId="0" fontId="67" fillId="2" borderId="35" xfId="0" applyFont="1" applyFill="1" applyBorder="1" applyAlignment="1" applyProtection="1">
      <alignment horizontal="center" vertical="center"/>
      <protection locked="0"/>
    </xf>
    <xf numFmtId="0" fontId="67" fillId="2" borderId="43" xfId="0" applyFont="1" applyFill="1" applyBorder="1" applyAlignment="1" applyProtection="1">
      <alignment horizontal="center" vertical="center"/>
      <protection locked="0"/>
    </xf>
    <xf numFmtId="0" fontId="67" fillId="2" borderId="36" xfId="0" applyFont="1" applyFill="1" applyBorder="1" applyAlignment="1" applyProtection="1">
      <alignment horizontal="center" vertical="center"/>
      <protection locked="0"/>
    </xf>
    <xf numFmtId="0" fontId="67" fillId="2" borderId="52" xfId="0" applyFont="1" applyFill="1" applyBorder="1" applyAlignment="1" applyProtection="1">
      <alignment horizontal="center" vertical="center"/>
      <protection locked="0"/>
    </xf>
    <xf numFmtId="0" fontId="67" fillId="0" borderId="55" xfId="0" applyFont="1" applyBorder="1" applyAlignment="1" applyProtection="1">
      <alignment horizontal="center" vertical="center"/>
      <protection locked="0"/>
    </xf>
    <xf numFmtId="0" fontId="67" fillId="0" borderId="12" xfId="0" applyFont="1" applyBorder="1" applyAlignment="1" applyProtection="1">
      <alignment horizontal="center" vertical="center" wrapText="1"/>
      <protection locked="0"/>
    </xf>
    <xf numFmtId="0" fontId="67" fillId="2" borderId="35" xfId="0" applyFont="1" applyFill="1" applyBorder="1" applyAlignment="1" applyProtection="1">
      <alignment horizontal="center" vertical="center" wrapText="1"/>
      <protection locked="0"/>
    </xf>
    <xf numFmtId="0" fontId="67" fillId="2" borderId="43" xfId="0" applyFont="1" applyFill="1" applyBorder="1" applyAlignment="1" applyProtection="1">
      <alignment vertical="center" wrapText="1"/>
      <protection locked="0"/>
    </xf>
    <xf numFmtId="49" fontId="67" fillId="2" borderId="43" xfId="0" applyNumberFormat="1" applyFont="1" applyFill="1" applyBorder="1" applyAlignment="1" applyProtection="1">
      <alignment vertical="center" wrapText="1"/>
      <protection locked="0"/>
    </xf>
    <xf numFmtId="0" fontId="67" fillId="2" borderId="36" xfId="0" applyFont="1" applyFill="1" applyBorder="1" applyAlignment="1" applyProtection="1">
      <alignment vertical="center" wrapText="1"/>
      <protection locked="0"/>
    </xf>
    <xf numFmtId="0" fontId="67" fillId="2" borderId="52" xfId="0" applyFont="1" applyFill="1" applyBorder="1" applyAlignment="1" applyProtection="1">
      <alignment vertical="center"/>
      <protection locked="0"/>
    </xf>
    <xf numFmtId="3" fontId="67" fillId="2" borderId="35" xfId="0" applyNumberFormat="1" applyFont="1" applyFill="1" applyBorder="1" applyAlignment="1" applyProtection="1">
      <alignment vertical="center"/>
      <protection locked="0"/>
    </xf>
    <xf numFmtId="3" fontId="67" fillId="2" borderId="36" xfId="0" applyNumberFormat="1" applyFont="1" applyFill="1" applyBorder="1" applyAlignment="1" applyProtection="1">
      <alignment vertical="center"/>
      <protection locked="0"/>
    </xf>
    <xf numFmtId="0" fontId="67" fillId="2" borderId="43" xfId="0" applyFont="1" applyFill="1" applyBorder="1" applyAlignment="1" applyProtection="1">
      <alignment vertical="center"/>
      <protection locked="0"/>
    </xf>
    <xf numFmtId="0" fontId="67" fillId="0" borderId="36" xfId="0" applyFont="1" applyBorder="1" applyAlignment="1" applyProtection="1">
      <alignment vertical="center"/>
      <protection locked="0"/>
    </xf>
    <xf numFmtId="0" fontId="66" fillId="0" borderId="35" xfId="0" applyFont="1" applyBorder="1" applyAlignment="1" applyProtection="1">
      <alignment wrapText="1"/>
      <protection locked="0"/>
    </xf>
    <xf numFmtId="0" fontId="67" fillId="2" borderId="4" xfId="0" applyFont="1" applyFill="1" applyBorder="1" applyAlignment="1" applyProtection="1">
      <alignment vertical="center" wrapText="1" shrinkToFit="1"/>
      <protection locked="0"/>
    </xf>
    <xf numFmtId="0" fontId="67" fillId="2" borderId="6" xfId="0" applyFont="1" applyFill="1" applyBorder="1" applyAlignment="1" applyProtection="1">
      <alignment vertical="center"/>
      <protection locked="0"/>
    </xf>
    <xf numFmtId="0" fontId="67" fillId="2" borderId="35" xfId="0" applyFont="1" applyFill="1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horizontal="center"/>
      <protection locked="0"/>
    </xf>
    <xf numFmtId="0" fontId="27" fillId="2" borderId="54" xfId="0" applyFont="1" applyFill="1" applyBorder="1" applyAlignment="1" applyProtection="1">
      <alignment horizontal="center"/>
      <protection locked="0"/>
    </xf>
    <xf numFmtId="0" fontId="27" fillId="2" borderId="31" xfId="0" applyFont="1" applyFill="1" applyBorder="1" applyAlignment="1" applyProtection="1">
      <alignment horizontal="center"/>
      <protection locked="0"/>
    </xf>
    <xf numFmtId="0" fontId="35" fillId="2" borderId="16" xfId="0" applyFont="1" applyFill="1" applyBorder="1" applyAlignment="1" applyProtection="1">
      <alignment horizontal="center"/>
      <protection locked="0"/>
    </xf>
    <xf numFmtId="0" fontId="66" fillId="2" borderId="23" xfId="0" applyFont="1" applyFill="1" applyBorder="1" applyProtection="1">
      <protection locked="0"/>
    </xf>
    <xf numFmtId="0" fontId="66" fillId="2" borderId="24" xfId="0" applyFont="1" applyFill="1" applyBorder="1" applyProtection="1">
      <protection locked="0"/>
    </xf>
    <xf numFmtId="0" fontId="66" fillId="2" borderId="41" xfId="0" applyFont="1" applyFill="1" applyBorder="1" applyProtection="1">
      <protection locked="0"/>
    </xf>
    <xf numFmtId="0" fontId="66" fillId="2" borderId="31" xfId="0" applyFont="1" applyFill="1" applyBorder="1" applyProtection="1">
      <protection locked="0"/>
    </xf>
    <xf numFmtId="0" fontId="37" fillId="8" borderId="90" xfId="0" applyFont="1" applyFill="1" applyBorder="1" applyProtection="1">
      <protection locked="0"/>
    </xf>
    <xf numFmtId="0" fontId="37" fillId="8" borderId="81" xfId="0" applyFont="1" applyFill="1" applyBorder="1" applyProtection="1">
      <protection locked="0"/>
    </xf>
    <xf numFmtId="0" fontId="37" fillId="8" borderId="60" xfId="0" applyFont="1" applyFill="1" applyBorder="1" applyProtection="1">
      <protection locked="0"/>
    </xf>
    <xf numFmtId="0" fontId="37" fillId="8" borderId="67" xfId="0" applyFont="1" applyFill="1" applyBorder="1" applyProtection="1">
      <protection locked="0"/>
    </xf>
    <xf numFmtId="0" fontId="37" fillId="8" borderId="118" xfId="0" applyFont="1" applyFill="1" applyBorder="1" applyProtection="1">
      <protection locked="0"/>
    </xf>
    <xf numFmtId="0" fontId="0" fillId="8" borderId="54" xfId="0" applyFill="1" applyBorder="1" applyAlignment="1" applyProtection="1">
      <alignment wrapText="1"/>
      <protection locked="0"/>
    </xf>
    <xf numFmtId="0" fontId="37" fillId="8" borderId="68" xfId="0" applyFont="1" applyFill="1" applyBorder="1" applyProtection="1">
      <protection locked="0"/>
    </xf>
    <xf numFmtId="0" fontId="69" fillId="0" borderId="14" xfId="0" applyFont="1" applyBorder="1" applyAlignment="1" applyProtection="1">
      <alignment horizontal="center" vertical="center"/>
      <protection locked="0"/>
    </xf>
    <xf numFmtId="0" fontId="69" fillId="0" borderId="4" xfId="0" applyFont="1" applyBorder="1" applyAlignment="1" applyProtection="1">
      <alignment horizontal="center" vertical="center" wrapText="1"/>
      <protection locked="0"/>
    </xf>
    <xf numFmtId="0" fontId="69" fillId="0" borderId="73" xfId="0" applyFont="1" applyBorder="1" applyAlignment="1" applyProtection="1">
      <alignment horizontal="center" vertical="center" wrapText="1"/>
      <protection locked="0"/>
    </xf>
    <xf numFmtId="0" fontId="69" fillId="0" borderId="73" xfId="0" applyFont="1" applyBorder="1" applyAlignment="1" applyProtection="1">
      <alignment vertical="center" wrapText="1"/>
      <protection locked="0"/>
    </xf>
    <xf numFmtId="49" fontId="69" fillId="0" borderId="73" xfId="0" applyNumberFormat="1" applyFont="1" applyBorder="1" applyAlignment="1" applyProtection="1">
      <alignment vertical="center" wrapText="1"/>
      <protection locked="0"/>
    </xf>
    <xf numFmtId="0" fontId="69" fillId="0" borderId="80" xfId="0" applyFont="1" applyBorder="1" applyAlignment="1" applyProtection="1">
      <alignment vertical="center" wrapText="1"/>
      <protection locked="0"/>
    </xf>
    <xf numFmtId="0" fontId="69" fillId="0" borderId="16" xfId="0" applyFont="1" applyBorder="1" applyAlignment="1" applyProtection="1">
      <alignment vertical="center" wrapText="1"/>
      <protection locked="0"/>
    </xf>
    <xf numFmtId="0" fontId="69" fillId="0" borderId="16" xfId="0" applyFont="1" applyBorder="1" applyAlignment="1" applyProtection="1">
      <alignment vertical="center"/>
      <protection locked="0"/>
    </xf>
    <xf numFmtId="0" fontId="69" fillId="0" borderId="16" xfId="0" applyFont="1" applyBorder="1" applyAlignment="1" applyProtection="1">
      <alignment vertical="center" wrapText="1" shrinkToFit="1"/>
      <protection locked="0"/>
    </xf>
    <xf numFmtId="3" fontId="69" fillId="0" borderId="87" xfId="0" applyNumberFormat="1" applyFont="1" applyBorder="1" applyAlignment="1" applyProtection="1">
      <alignment vertical="center"/>
      <protection locked="0"/>
    </xf>
    <xf numFmtId="3" fontId="69" fillId="0" borderId="80" xfId="0" applyNumberFormat="1" applyFont="1" applyBorder="1" applyAlignment="1" applyProtection="1">
      <alignment vertical="center"/>
      <protection locked="0"/>
    </xf>
    <xf numFmtId="0" fontId="69" fillId="0" borderId="87" xfId="0" applyFont="1" applyBorder="1" applyAlignment="1" applyProtection="1">
      <alignment vertical="center"/>
      <protection locked="0"/>
    </xf>
    <xf numFmtId="0" fontId="69" fillId="0" borderId="80" xfId="0" applyFont="1" applyBorder="1" applyAlignment="1" applyProtection="1">
      <alignment vertical="center"/>
      <protection locked="0"/>
    </xf>
    <xf numFmtId="0" fontId="69" fillId="0" borderId="87" xfId="0" applyFont="1" applyBorder="1" applyAlignment="1" applyProtection="1">
      <alignment horizontal="center" vertical="center"/>
      <protection locked="0"/>
    </xf>
    <xf numFmtId="0" fontId="69" fillId="0" borderId="73" xfId="0" applyFont="1" applyBorder="1" applyAlignment="1" applyProtection="1">
      <alignment horizontal="center" vertical="center"/>
      <protection locked="0"/>
    </xf>
    <xf numFmtId="0" fontId="69" fillId="0" borderId="80" xfId="0" applyFont="1" applyBorder="1" applyAlignment="1" applyProtection="1">
      <alignment horizontal="center" vertical="center"/>
      <protection locked="0"/>
    </xf>
    <xf numFmtId="0" fontId="69" fillId="0" borderId="16" xfId="0" applyFont="1" applyBorder="1" applyAlignment="1" applyProtection="1">
      <alignment horizontal="center" vertical="center"/>
      <protection locked="0"/>
    </xf>
    <xf numFmtId="0" fontId="69" fillId="0" borderId="35" xfId="0" applyFont="1" applyBorder="1" applyAlignment="1" applyProtection="1">
      <alignment vertical="center" wrapText="1" shrinkToFit="1"/>
      <protection locked="0"/>
    </xf>
    <xf numFmtId="0" fontId="69" fillId="0" borderId="31" xfId="0" applyFont="1" applyBorder="1" applyAlignment="1" applyProtection="1">
      <alignment horizontal="center"/>
      <protection locked="0"/>
    </xf>
    <xf numFmtId="0" fontId="69" fillId="0" borderId="12" xfId="0" applyFont="1" applyBorder="1" applyAlignment="1" applyProtection="1">
      <alignment horizontal="center" vertical="center" wrapText="1"/>
      <protection locked="0"/>
    </xf>
    <xf numFmtId="0" fontId="69" fillId="0" borderId="35" xfId="0" applyFont="1" applyBorder="1" applyAlignment="1" applyProtection="1">
      <alignment horizontal="center" vertical="center" wrapText="1"/>
      <protection locked="0"/>
    </xf>
    <xf numFmtId="0" fontId="69" fillId="0" borderId="43" xfId="0" applyFont="1" applyBorder="1" applyAlignment="1" applyProtection="1">
      <alignment vertical="center" wrapText="1"/>
      <protection locked="0"/>
    </xf>
    <xf numFmtId="49" fontId="69" fillId="0" borderId="43" xfId="0" applyNumberFormat="1" applyFont="1" applyBorder="1" applyAlignment="1" applyProtection="1">
      <alignment vertical="center" wrapText="1"/>
      <protection locked="0"/>
    </xf>
    <xf numFmtId="0" fontId="69" fillId="0" borderId="36" xfId="0" applyFont="1" applyBorder="1" applyAlignment="1" applyProtection="1">
      <alignment vertical="center" wrapText="1"/>
      <protection locked="0"/>
    </xf>
    <xf numFmtId="0" fontId="69" fillId="0" borderId="52" xfId="0" applyFont="1" applyBorder="1" applyAlignment="1" applyProtection="1">
      <alignment vertical="center" wrapText="1"/>
      <protection locked="0"/>
    </xf>
    <xf numFmtId="0" fontId="69" fillId="0" borderId="52" xfId="0" applyFont="1" applyBorder="1" applyAlignment="1" applyProtection="1">
      <alignment vertical="center"/>
      <protection locked="0"/>
    </xf>
    <xf numFmtId="3" fontId="69" fillId="0" borderId="35" xfId="0" applyNumberFormat="1" applyFont="1" applyBorder="1" applyAlignment="1" applyProtection="1">
      <alignment vertical="center"/>
      <protection locked="0"/>
    </xf>
    <xf numFmtId="3" fontId="69" fillId="0" borderId="36" xfId="0" applyNumberFormat="1" applyFont="1" applyBorder="1" applyAlignment="1" applyProtection="1">
      <alignment vertical="center"/>
      <protection locked="0"/>
    </xf>
    <xf numFmtId="0" fontId="69" fillId="0" borderId="35" xfId="0" applyFont="1" applyBorder="1" applyAlignment="1" applyProtection="1">
      <alignment vertical="center"/>
      <protection locked="0"/>
    </xf>
    <xf numFmtId="0" fontId="69" fillId="0" borderId="36" xfId="0" applyFont="1" applyBorder="1" applyAlignment="1" applyProtection="1">
      <alignment vertical="center"/>
      <protection locked="0"/>
    </xf>
    <xf numFmtId="0" fontId="69" fillId="0" borderId="43" xfId="0" applyFont="1" applyBorder="1" applyAlignment="1" applyProtection="1">
      <alignment vertical="center"/>
      <protection locked="0"/>
    </xf>
    <xf numFmtId="0" fontId="69" fillId="0" borderId="52" xfId="0" applyFont="1" applyBorder="1" applyAlignment="1" applyProtection="1">
      <alignment horizontal="center" vertical="center"/>
      <protection locked="0"/>
    </xf>
    <xf numFmtId="0" fontId="69" fillId="0" borderId="14" xfId="0" applyFont="1" applyBorder="1" applyAlignment="1" applyProtection="1">
      <alignment horizontal="center"/>
      <protection locked="0"/>
    </xf>
    <xf numFmtId="0" fontId="69" fillId="0" borderId="21" xfId="0" applyFont="1" applyBorder="1" applyAlignment="1" applyProtection="1">
      <alignment horizontal="center" vertical="center" wrapText="1"/>
      <protection locked="0"/>
    </xf>
    <xf numFmtId="0" fontId="69" fillId="0" borderId="21" xfId="0" applyFont="1" applyBorder="1" applyAlignment="1" applyProtection="1">
      <alignment vertical="center" wrapText="1"/>
      <protection locked="0"/>
    </xf>
    <xf numFmtId="49" fontId="69" fillId="0" borderId="21" xfId="0" applyNumberFormat="1" applyFont="1" applyBorder="1" applyAlignment="1" applyProtection="1">
      <alignment vertical="center" wrapText="1"/>
      <protection locked="0"/>
    </xf>
    <xf numFmtId="0" fontId="69" fillId="0" borderId="22" xfId="0" applyFont="1" applyBorder="1" applyAlignment="1" applyProtection="1">
      <alignment vertical="center" wrapText="1"/>
      <protection locked="0"/>
    </xf>
    <xf numFmtId="0" fontId="69" fillId="0" borderId="11" xfId="0" applyFont="1" applyBorder="1" applyAlignment="1" applyProtection="1">
      <alignment vertical="center" wrapText="1"/>
      <protection locked="0"/>
    </xf>
    <xf numFmtId="14" fontId="57" fillId="0" borderId="1" xfId="0" applyNumberFormat="1" applyFont="1" applyBorder="1" applyProtection="1">
      <protection locked="0"/>
    </xf>
    <xf numFmtId="14" fontId="57" fillId="0" borderId="3" xfId="0" applyNumberFormat="1" applyFont="1" applyBorder="1" applyProtection="1"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35" fillId="0" borderId="17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7" fillId="0" borderId="25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4" xfId="0" applyFont="1" applyBorder="1" applyAlignment="1" applyProtection="1">
      <alignment wrapText="1"/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7" fillId="0" borderId="15" xfId="0" applyFont="1" applyBorder="1" applyProtection="1">
      <protection locked="0"/>
    </xf>
    <xf numFmtId="0" fontId="27" fillId="0" borderId="0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71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7" fillId="0" borderId="85" xfId="0" applyFont="1" applyBorder="1" applyProtection="1"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13" xfId="0" applyFont="1" applyFill="1" applyBorder="1" applyProtection="1"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0" fontId="35" fillId="0" borderId="16" xfId="0" applyFont="1" applyBorder="1" applyAlignment="1" applyProtection="1">
      <alignment horizontal="center" wrapText="1"/>
      <protection locked="0"/>
    </xf>
    <xf numFmtId="3" fontId="7" fillId="0" borderId="23" xfId="0" applyNumberFormat="1" applyFont="1" applyBorder="1" applyAlignment="1" applyProtection="1">
      <alignment wrapText="1"/>
      <protection locked="0"/>
    </xf>
    <xf numFmtId="3" fontId="7" fillId="0" borderId="25" xfId="0" applyNumberFormat="1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3" fontId="35" fillId="0" borderId="13" xfId="0" applyNumberFormat="1" applyFont="1" applyBorder="1" applyProtection="1">
      <protection locked="0"/>
    </xf>
    <xf numFmtId="3" fontId="35" fillId="0" borderId="9" xfId="0" applyNumberFormat="1" applyFont="1" applyBorder="1" applyProtection="1">
      <protection locked="0"/>
    </xf>
    <xf numFmtId="0" fontId="7" fillId="0" borderId="13" xfId="0" applyFont="1" applyFill="1" applyBorder="1" applyAlignment="1" applyProtection="1">
      <alignment wrapText="1"/>
      <protection locked="0"/>
    </xf>
    <xf numFmtId="3" fontId="7" fillId="0" borderId="13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35" fillId="0" borderId="52" xfId="0" applyFont="1" applyBorder="1" applyAlignment="1" applyProtection="1">
      <alignment horizontal="center"/>
      <protection locked="0"/>
    </xf>
    <xf numFmtId="3" fontId="7" fillId="0" borderId="31" xfId="0" applyNumberFormat="1" applyFont="1" applyBorder="1" applyProtection="1">
      <protection locked="0"/>
    </xf>
    <xf numFmtId="3" fontId="7" fillId="0" borderId="41" xfId="0" applyNumberFormat="1" applyFont="1" applyBorder="1" applyProtection="1">
      <protection locked="0"/>
    </xf>
    <xf numFmtId="0" fontId="35" fillId="0" borderId="13" xfId="0" applyFont="1" applyBorder="1" applyAlignment="1" applyProtection="1">
      <alignment horizontal="center"/>
      <protection locked="0"/>
    </xf>
    <xf numFmtId="3" fontId="7" fillId="0" borderId="14" xfId="0" applyNumberFormat="1" applyFont="1" applyBorder="1" applyProtection="1">
      <protection locked="0"/>
    </xf>
    <xf numFmtId="3" fontId="7" fillId="0" borderId="42" xfId="0" applyNumberFormat="1" applyFont="1" applyBorder="1" applyProtection="1">
      <protection locked="0"/>
    </xf>
    <xf numFmtId="49" fontId="27" fillId="0" borderId="51" xfId="0" applyNumberFormat="1" applyFont="1" applyBorder="1" applyProtection="1">
      <protection locked="0"/>
    </xf>
    <xf numFmtId="49" fontId="35" fillId="0" borderId="49" xfId="0" applyNumberFormat="1" applyFont="1" applyBorder="1" applyProtection="1">
      <protection locked="0"/>
    </xf>
    <xf numFmtId="3" fontId="7" fillId="0" borderId="24" xfId="0" applyNumberFormat="1" applyFont="1" applyBorder="1" applyAlignment="1" applyProtection="1">
      <alignment wrapText="1"/>
      <protection locked="0"/>
    </xf>
    <xf numFmtId="17" fontId="7" fillId="0" borderId="24" xfId="0" applyNumberFormat="1" applyFont="1" applyBorder="1" applyAlignment="1" applyProtection="1">
      <alignment wrapText="1"/>
      <protection locked="0"/>
    </xf>
    <xf numFmtId="0" fontId="68" fillId="6" borderId="29" xfId="0" applyFont="1" applyFill="1" applyBorder="1" applyAlignment="1">
      <alignment vertical="center" wrapText="1"/>
    </xf>
    <xf numFmtId="3" fontId="35" fillId="0" borderId="38" xfId="0" applyNumberFormat="1" applyFont="1" applyBorder="1" applyAlignment="1" applyProtection="1">
      <alignment vertical="center"/>
      <protection locked="0"/>
    </xf>
    <xf numFmtId="0" fontId="35" fillId="0" borderId="16" xfId="0" applyFont="1" applyBorder="1" applyAlignment="1" applyProtection="1">
      <alignment vertical="center" wrapText="1"/>
      <protection locked="0"/>
    </xf>
    <xf numFmtId="3" fontId="35" fillId="0" borderId="87" xfId="0" applyNumberFormat="1" applyFont="1" applyBorder="1" applyAlignment="1" applyProtection="1">
      <alignment vertical="center" wrapText="1"/>
      <protection locked="0"/>
    </xf>
    <xf numFmtId="0" fontId="35" fillId="0" borderId="87" xfId="0" applyFont="1" applyBorder="1" applyAlignment="1" applyProtection="1">
      <alignment vertical="center" wrapText="1"/>
      <protection locked="0"/>
    </xf>
    <xf numFmtId="0" fontId="35" fillId="0" borderId="80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/>
      <protection locked="0"/>
    </xf>
    <xf numFmtId="0" fontId="27" fillId="0" borderId="50" xfId="0" applyFont="1" applyBorder="1" applyAlignment="1" applyProtection="1">
      <alignment vertical="center" wrapText="1"/>
      <protection locked="0"/>
    </xf>
    <xf numFmtId="3" fontId="35" fillId="0" borderId="23" xfId="0" applyNumberFormat="1" applyFont="1" applyBorder="1" applyAlignment="1" applyProtection="1">
      <alignment vertical="center" wrapText="1"/>
      <protection locked="0"/>
    </xf>
    <xf numFmtId="3" fontId="35" fillId="0" borderId="25" xfId="0" applyNumberFormat="1" applyFont="1" applyBorder="1" applyAlignment="1" applyProtection="1">
      <alignment vertical="center"/>
      <protection locked="0"/>
    </xf>
    <xf numFmtId="0" fontId="35" fillId="0" borderId="53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vertical="center"/>
      <protection locked="0"/>
    </xf>
    <xf numFmtId="0" fontId="35" fillId="0" borderId="87" xfId="0" applyFont="1" applyBorder="1" applyAlignment="1" applyProtection="1">
      <alignment horizontal="center" vertical="center" wrapText="1"/>
      <protection locked="0"/>
    </xf>
    <xf numFmtId="0" fontId="35" fillId="0" borderId="80" xfId="0" applyFont="1" applyBorder="1" applyAlignment="1" applyProtection="1">
      <alignment horizontal="center" vertical="center" wrapText="1"/>
      <protection locked="0"/>
    </xf>
    <xf numFmtId="0" fontId="35" fillId="0" borderId="101" xfId="0" applyFont="1" applyBorder="1" applyAlignment="1" applyProtection="1">
      <alignment vertical="center" wrapText="1"/>
      <protection locked="0"/>
    </xf>
    <xf numFmtId="0" fontId="57" fillId="0" borderId="10" xfId="0" applyFont="1" applyBorder="1" applyAlignment="1" applyProtection="1">
      <alignment horizontal="center"/>
      <protection locked="0"/>
    </xf>
    <xf numFmtId="0" fontId="45" fillId="2" borderId="31" xfId="0" applyFont="1" applyFill="1" applyBorder="1" applyProtection="1">
      <protection locked="0"/>
    </xf>
    <xf numFmtId="0" fontId="35" fillId="0" borderId="5" xfId="0" applyFont="1" applyBorder="1" applyAlignment="1" applyProtection="1">
      <alignment wrapText="1"/>
      <protection locked="0"/>
    </xf>
    <xf numFmtId="0" fontId="35" fillId="0" borderId="5" xfId="0" applyFont="1" applyBorder="1" applyProtection="1">
      <protection locked="0"/>
    </xf>
    <xf numFmtId="0" fontId="57" fillId="0" borderId="21" xfId="0" applyFont="1" applyBorder="1" applyProtection="1">
      <protection locked="0"/>
    </xf>
    <xf numFmtId="0" fontId="35" fillId="2" borderId="11" xfId="0" applyFont="1" applyFill="1" applyBorder="1" applyProtection="1">
      <protection locked="0"/>
    </xf>
    <xf numFmtId="3" fontId="35" fillId="0" borderId="3" xfId="0" applyNumberFormat="1" applyFont="1" applyBorder="1" applyAlignment="1" applyProtection="1">
      <alignment wrapText="1"/>
      <protection locked="0"/>
    </xf>
    <xf numFmtId="49" fontId="35" fillId="0" borderId="53" xfId="0" applyNumberFormat="1" applyFont="1" applyBorder="1" applyAlignment="1" applyProtection="1">
      <alignment wrapText="1"/>
      <protection locked="0"/>
    </xf>
    <xf numFmtId="0" fontId="35" fillId="0" borderId="38" xfId="0" applyFont="1" applyBorder="1" applyAlignment="1" applyProtection="1">
      <alignment wrapText="1"/>
      <protection locked="0"/>
    </xf>
    <xf numFmtId="0" fontId="35" fillId="0" borderId="54" xfId="0" applyFont="1" applyBorder="1" applyAlignment="1" applyProtection="1">
      <alignment wrapText="1"/>
      <protection locked="0"/>
    </xf>
    <xf numFmtId="0" fontId="35" fillId="0" borderId="54" xfId="0" applyFont="1" applyBorder="1" applyAlignment="1" applyProtection="1">
      <alignment horizontal="center"/>
      <protection locked="0"/>
    </xf>
    <xf numFmtId="49" fontId="57" fillId="0" borderId="23" xfId="0" applyNumberFormat="1" applyFont="1" applyBorder="1" applyProtection="1">
      <protection locked="0"/>
    </xf>
    <xf numFmtId="49" fontId="57" fillId="0" borderId="25" xfId="0" applyNumberFormat="1" applyFont="1" applyBorder="1" applyProtection="1">
      <protection locked="0"/>
    </xf>
    <xf numFmtId="49" fontId="35" fillId="0" borderId="87" xfId="0" applyNumberFormat="1" applyFont="1" applyBorder="1" applyProtection="1">
      <protection locked="0"/>
    </xf>
    <xf numFmtId="49" fontId="35" fillId="0" borderId="80" xfId="0" applyNumberFormat="1" applyFont="1" applyBorder="1" applyProtection="1">
      <protection locked="0"/>
    </xf>
    <xf numFmtId="49" fontId="27" fillId="0" borderId="35" xfId="0" applyNumberFormat="1" applyFont="1" applyBorder="1" applyProtection="1">
      <protection locked="0"/>
    </xf>
    <xf numFmtId="0" fontId="35" fillId="0" borderId="102" xfId="0" applyFont="1" applyBorder="1" applyProtection="1">
      <protection locked="0"/>
    </xf>
    <xf numFmtId="0" fontId="25" fillId="0" borderId="54" xfId="0" applyFont="1" applyBorder="1" applyProtection="1"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Protection="1">
      <protection locked="0"/>
    </xf>
    <xf numFmtId="49" fontId="7" fillId="0" borderId="22" xfId="0" applyNumberFormat="1" applyFont="1" applyBorder="1" applyProtection="1"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11" xfId="0" applyFont="1" applyBorder="1" applyProtection="1">
      <protection locked="0"/>
    </xf>
    <xf numFmtId="3" fontId="7" fillId="0" borderId="22" xfId="0" applyNumberFormat="1" applyFont="1" applyBorder="1" applyProtection="1">
      <protection locked="0"/>
    </xf>
    <xf numFmtId="0" fontId="7" fillId="0" borderId="78" xfId="0" applyFont="1" applyBorder="1" applyProtection="1">
      <protection locked="0"/>
    </xf>
    <xf numFmtId="0" fontId="7" fillId="0" borderId="88" xfId="0" applyFont="1" applyBorder="1" applyProtection="1"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7" fillId="2" borderId="31" xfId="0" applyFont="1" applyFill="1" applyBorder="1" applyProtection="1">
      <protection locked="0"/>
    </xf>
    <xf numFmtId="3" fontId="7" fillId="0" borderId="24" xfId="0" applyNumberFormat="1" applyFont="1" applyBorder="1" applyProtection="1">
      <protection locked="0"/>
    </xf>
    <xf numFmtId="0" fontId="7" fillId="0" borderId="53" xfId="0" applyFont="1" applyBorder="1" applyProtection="1">
      <protection locked="0"/>
    </xf>
    <xf numFmtId="49" fontId="7" fillId="0" borderId="38" xfId="0" applyNumberFormat="1" applyFont="1" applyBorder="1" applyProtection="1">
      <protection locked="0"/>
    </xf>
    <xf numFmtId="49" fontId="57" fillId="0" borderId="2" xfId="3" applyNumberFormat="1" applyFont="1" applyBorder="1" applyAlignment="1" applyProtection="1">
      <alignment horizontal="center" wrapText="1"/>
      <protection locked="0"/>
    </xf>
    <xf numFmtId="49" fontId="57" fillId="0" borderId="3" xfId="0" applyNumberFormat="1" applyFont="1" applyBorder="1" applyAlignment="1" applyProtection="1">
      <alignment wrapText="1"/>
      <protection locked="0"/>
    </xf>
    <xf numFmtId="0" fontId="57" fillId="2" borderId="13" xfId="0" applyFont="1" applyFill="1" applyBorder="1" applyAlignment="1" applyProtection="1">
      <alignment wrapText="1"/>
      <protection locked="0"/>
    </xf>
    <xf numFmtId="17" fontId="57" fillId="0" borderId="1" xfId="0" applyNumberFormat="1" applyFont="1" applyBorder="1" applyAlignment="1" applyProtection="1">
      <alignment wrapText="1"/>
      <protection locked="0"/>
    </xf>
    <xf numFmtId="17" fontId="57" fillId="0" borderId="3" xfId="0" applyNumberFormat="1" applyFont="1" applyBorder="1" applyAlignment="1" applyProtection="1">
      <alignment wrapText="1"/>
      <protection locked="0"/>
    </xf>
    <xf numFmtId="3" fontId="35" fillId="0" borderId="23" xfId="0" applyNumberFormat="1" applyFont="1" applyBorder="1" applyAlignment="1" applyProtection="1">
      <alignment wrapText="1"/>
      <protection locked="0"/>
    </xf>
    <xf numFmtId="3" fontId="35" fillId="0" borderId="25" xfId="0" applyNumberFormat="1" applyFont="1" applyBorder="1" applyAlignment="1" applyProtection="1">
      <alignment wrapText="1"/>
      <protection locked="0"/>
    </xf>
    <xf numFmtId="0" fontId="57" fillId="0" borderId="31" xfId="0" applyFont="1" applyBorder="1" applyAlignment="1" applyProtection="1">
      <alignment horizontal="center" wrapText="1"/>
      <protection locked="0"/>
    </xf>
    <xf numFmtId="49" fontId="57" fillId="0" borderId="24" xfId="3" applyNumberFormat="1" applyFont="1" applyBorder="1" applyAlignment="1" applyProtection="1">
      <alignment horizontal="center" wrapText="1"/>
      <protection locked="0"/>
    </xf>
    <xf numFmtId="49" fontId="57" fillId="0" borderId="25" xfId="0" applyNumberFormat="1" applyFont="1" applyBorder="1" applyAlignment="1" applyProtection="1">
      <alignment wrapText="1"/>
      <protection locked="0"/>
    </xf>
    <xf numFmtId="49" fontId="7" fillId="0" borderId="72" xfId="3" applyNumberFormat="1" applyFont="1" applyBorder="1" applyAlignment="1" applyProtection="1">
      <alignment horizontal="center"/>
      <protection locked="0"/>
    </xf>
    <xf numFmtId="49" fontId="7" fillId="0" borderId="52" xfId="0" applyNumberFormat="1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7" fontId="27" fillId="0" borderId="42" xfId="0" applyNumberFormat="1" applyFont="1" applyBorder="1" applyProtection="1">
      <protection locked="0"/>
    </xf>
    <xf numFmtId="3" fontId="35" fillId="0" borderId="24" xfId="0" applyNumberFormat="1" applyFont="1" applyBorder="1" applyProtection="1">
      <protection locked="0"/>
    </xf>
  </cellXfs>
  <cellStyles count="7">
    <cellStyle name="Čárka" xfId="3" builtinId="3"/>
    <cellStyle name="Hypertextový odkaz" xfId="1" builtinId="8"/>
    <cellStyle name="Hypertextový odkaz 2" xfId="6"/>
    <cellStyle name="Normální" xfId="0" builtinId="0"/>
    <cellStyle name="Normální 2" xfId="4"/>
    <cellStyle name="Procenta" xfId="2" builtinId="5"/>
    <cellStyle name="Procenta 2" xf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7" t="s">
        <v>0</v>
      </c>
    </row>
    <row r="2" spans="1:14" ht="14.25" customHeight="1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25" customHeight="1">
      <c r="A3" s="46" t="s">
        <v>86</v>
      </c>
      <c r="B3" s="45"/>
      <c r="C3" s="45"/>
      <c r="D3" s="47"/>
      <c r="E3" s="47"/>
      <c r="F3" s="47"/>
      <c r="G3" s="47"/>
      <c r="H3" s="47"/>
      <c r="I3" s="47"/>
      <c r="J3" s="8"/>
      <c r="K3" s="8"/>
      <c r="L3" s="8"/>
      <c r="M3" s="8"/>
      <c r="N3" s="8"/>
    </row>
    <row r="4" spans="1:14" ht="14.25" customHeight="1">
      <c r="A4" s="47" t="s">
        <v>87</v>
      </c>
      <c r="B4" s="45"/>
      <c r="C4" s="45"/>
      <c r="D4" s="47"/>
      <c r="E4" s="47"/>
      <c r="F4" s="47"/>
      <c r="G4" s="47"/>
      <c r="H4" s="47"/>
      <c r="I4" s="47"/>
      <c r="J4" s="8"/>
      <c r="K4" s="8"/>
      <c r="L4" s="8"/>
      <c r="M4" s="8"/>
      <c r="N4" s="8"/>
    </row>
    <row r="5" spans="1:14" ht="14.25" customHeight="1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.25" customHeight="1">
      <c r="A6" s="9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>
      <c r="A7" s="8" t="s">
        <v>77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>
      <c r="A8" s="8" t="s">
        <v>65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>
      <c r="A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.25" customHeight="1">
      <c r="A10" s="11" t="s">
        <v>55</v>
      </c>
      <c r="B10" s="12" t="s">
        <v>56</v>
      </c>
      <c r="C10" s="13" t="s">
        <v>57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.25" customHeight="1">
      <c r="A11" s="14" t="s">
        <v>72</v>
      </c>
      <c r="B11" s="8" t="s">
        <v>73</v>
      </c>
      <c r="C11" s="15" t="s">
        <v>76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.25" customHeight="1">
      <c r="A12" s="16" t="s">
        <v>58</v>
      </c>
      <c r="B12" s="17" t="s">
        <v>70</v>
      </c>
      <c r="C12" s="18" t="s">
        <v>74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.25" customHeight="1">
      <c r="A13" s="16" t="s">
        <v>59</v>
      </c>
      <c r="B13" s="17" t="s">
        <v>70</v>
      </c>
      <c r="C13" s="18" t="s">
        <v>74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.25" customHeight="1">
      <c r="A14" s="16" t="s">
        <v>61</v>
      </c>
      <c r="B14" s="17" t="s">
        <v>70</v>
      </c>
      <c r="C14" s="18" t="s">
        <v>74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4.25" customHeight="1">
      <c r="A15" s="16" t="s">
        <v>62</v>
      </c>
      <c r="B15" s="17" t="s">
        <v>70</v>
      </c>
      <c r="C15" s="18" t="s">
        <v>74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.25" customHeight="1">
      <c r="A16" s="16" t="s">
        <v>63</v>
      </c>
      <c r="B16" s="17" t="s">
        <v>70</v>
      </c>
      <c r="C16" s="18" t="s">
        <v>74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25" customHeight="1">
      <c r="A17" s="19" t="s">
        <v>60</v>
      </c>
      <c r="B17" s="20" t="s">
        <v>71</v>
      </c>
      <c r="C17" s="21" t="s">
        <v>75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.25" customHeight="1">
      <c r="A18" s="19" t="s">
        <v>64</v>
      </c>
      <c r="B18" s="20" t="s">
        <v>71</v>
      </c>
      <c r="C18" s="21" t="s">
        <v>75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25" customHeight="1">
      <c r="A19" s="19" t="s">
        <v>66</v>
      </c>
      <c r="B19" s="20" t="s">
        <v>71</v>
      </c>
      <c r="C19" s="21" t="s">
        <v>75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.25" customHeight="1">
      <c r="A20" s="19" t="s">
        <v>67</v>
      </c>
      <c r="B20" s="20" t="s">
        <v>71</v>
      </c>
      <c r="C20" s="21" t="s">
        <v>75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.25" customHeight="1">
      <c r="A21" s="19" t="s">
        <v>68</v>
      </c>
      <c r="B21" s="20" t="s">
        <v>71</v>
      </c>
      <c r="C21" s="21" t="s">
        <v>75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.25" customHeight="1">
      <c r="A22" s="19" t="s">
        <v>82</v>
      </c>
      <c r="B22" s="20" t="s">
        <v>71</v>
      </c>
      <c r="C22" s="21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 customHeight="1">
      <c r="A23" s="19" t="s">
        <v>83</v>
      </c>
      <c r="B23" s="20" t="s">
        <v>71</v>
      </c>
      <c r="C23" s="21" t="s">
        <v>75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4.25" customHeight="1">
      <c r="A24" s="22" t="s">
        <v>69</v>
      </c>
      <c r="B24" s="23" t="s">
        <v>71</v>
      </c>
      <c r="C24" s="24" t="s">
        <v>75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4.25" customHeight="1">
      <c r="B25" s="8"/>
      <c r="C25" s="2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</row>
    <row r="27" spans="1:14">
      <c r="A27" s="9" t="s">
        <v>1</v>
      </c>
    </row>
    <row r="28" spans="1:14">
      <c r="A28" s="8" t="s">
        <v>2</v>
      </c>
    </row>
    <row r="29" spans="1:14">
      <c r="A29" s="8" t="s">
        <v>88</v>
      </c>
    </row>
    <row r="30" spans="1:14">
      <c r="A30" s="8"/>
    </row>
    <row r="31" spans="1:14" ht="130.94999999999999" customHeight="1">
      <c r="A31" s="8"/>
    </row>
    <row r="32" spans="1:14" ht="38.25" customHeight="1">
      <c r="A32" s="10"/>
    </row>
    <row r="33" spans="1:12">
      <c r="A33" s="10"/>
    </row>
    <row r="34" spans="1:12">
      <c r="A34" s="44" t="s">
        <v>81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 t="s">
        <v>84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7" spans="1:12">
      <c r="A37" s="26" t="s">
        <v>3</v>
      </c>
    </row>
    <row r="38" spans="1:12">
      <c r="A38" t="s">
        <v>79</v>
      </c>
    </row>
    <row r="40" spans="1:12">
      <c r="A40" s="9" t="s">
        <v>4</v>
      </c>
    </row>
    <row r="41" spans="1:12">
      <c r="A41" s="8" t="s">
        <v>80</v>
      </c>
    </row>
    <row r="42" spans="1:12">
      <c r="A42" s="27" t="s">
        <v>51</v>
      </c>
    </row>
    <row r="43" spans="1:12">
      <c r="B43" s="10"/>
      <c r="C43" s="10"/>
      <c r="D43" s="10"/>
      <c r="E43" s="10"/>
      <c r="F43" s="10"/>
      <c r="G43" s="10"/>
    </row>
    <row r="44" spans="1:12">
      <c r="A44" s="28"/>
      <c r="B44" s="10"/>
      <c r="C44" s="10"/>
      <c r="D44" s="10"/>
      <c r="E44" s="10"/>
      <c r="F44" s="10"/>
      <c r="G44" s="10"/>
    </row>
    <row r="45" spans="1:12">
      <c r="B45" s="10"/>
      <c r="C45" s="10"/>
      <c r="D45" s="10"/>
      <c r="E45" s="10"/>
      <c r="F45" s="10"/>
      <c r="G45" s="10"/>
    </row>
    <row r="46" spans="1:12">
      <c r="A46" s="10"/>
      <c r="B46" s="10"/>
      <c r="C46" s="10"/>
      <c r="D46" s="10"/>
      <c r="E46" s="10"/>
      <c r="F46" s="10"/>
      <c r="G46" s="10"/>
    </row>
    <row r="47" spans="1:12">
      <c r="A47" s="10"/>
      <c r="B47" s="10"/>
      <c r="C47" s="10"/>
      <c r="D47" s="10"/>
      <c r="E47" s="10"/>
      <c r="F47" s="10"/>
      <c r="G47" s="10"/>
    </row>
    <row r="48" spans="1:12">
      <c r="A48" s="10"/>
      <c r="B48" s="10"/>
      <c r="C48" s="10"/>
      <c r="D48" s="10"/>
      <c r="E48" s="10"/>
      <c r="F48" s="10"/>
      <c r="G48" s="10"/>
    </row>
    <row r="49" spans="1:7">
      <c r="A49" s="10"/>
      <c r="B49" s="10"/>
      <c r="C49" s="10"/>
      <c r="D49" s="10"/>
      <c r="E49" s="10"/>
      <c r="F49" s="10"/>
      <c r="G49" s="10"/>
    </row>
    <row r="50" spans="1:7">
      <c r="A50" s="10"/>
      <c r="B50" s="10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5"/>
  <sheetViews>
    <sheetView tabSelected="1" topLeftCell="A113" zoomScaleNormal="100" workbookViewId="0">
      <selection activeCell="L121" sqref="L121:M121"/>
    </sheetView>
  </sheetViews>
  <sheetFormatPr defaultColWidth="9.33203125" defaultRowHeight="14.4"/>
  <cols>
    <col min="1" max="1" width="7.33203125" style="65" customWidth="1"/>
    <col min="2" max="2" width="9.33203125" style="59" customWidth="1"/>
    <col min="3" max="3" width="9.33203125" style="59"/>
    <col min="4" max="4" width="9.44140625" style="59" bestFit="1" customWidth="1"/>
    <col min="5" max="5" width="11.33203125" style="59" bestFit="1" customWidth="1"/>
    <col min="6" max="6" width="12.88671875" style="59" bestFit="1" customWidth="1"/>
    <col min="7" max="7" width="21" style="59" customWidth="1"/>
    <col min="8" max="9" width="12.88671875" style="59" customWidth="1"/>
    <col min="10" max="10" width="11.6640625" style="59" customWidth="1"/>
    <col min="11" max="11" width="42.33203125" style="65" customWidth="1"/>
    <col min="12" max="13" width="13.109375" style="77" customWidth="1"/>
    <col min="14" max="15" width="10.109375" style="65" bestFit="1" customWidth="1"/>
    <col min="16" max="16" width="13.6640625" style="65" customWidth="1"/>
    <col min="17" max="17" width="13.33203125" style="65" customWidth="1"/>
    <col min="18" max="18" width="10.33203125" style="65" customWidth="1"/>
    <col min="19" max="19" width="9.33203125" style="65"/>
    <col min="20" max="16384" width="9.33203125" style="1"/>
  </cols>
  <sheetData>
    <row r="1" spans="1:19" ht="18.600000000000001" thickBot="1">
      <c r="A1" s="1540" t="s">
        <v>5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1"/>
      <c r="N1" s="1541"/>
      <c r="O1" s="1541"/>
      <c r="P1" s="1541"/>
      <c r="Q1" s="1541"/>
      <c r="R1" s="1541"/>
      <c r="S1" s="1542"/>
    </row>
    <row r="2" spans="1:19" ht="27.45" customHeight="1">
      <c r="A2" s="1543" t="s">
        <v>6</v>
      </c>
      <c r="B2" s="1545" t="s">
        <v>7</v>
      </c>
      <c r="C2" s="1546"/>
      <c r="D2" s="1546"/>
      <c r="E2" s="1546"/>
      <c r="F2" s="1547"/>
      <c r="G2" s="1543" t="s">
        <v>8</v>
      </c>
      <c r="H2" s="1551" t="s">
        <v>9</v>
      </c>
      <c r="I2" s="1553" t="s">
        <v>50</v>
      </c>
      <c r="J2" s="1543" t="s">
        <v>10</v>
      </c>
      <c r="K2" s="1543" t="s">
        <v>11</v>
      </c>
      <c r="L2" s="1549" t="s">
        <v>12</v>
      </c>
      <c r="M2" s="1550"/>
      <c r="N2" s="1536" t="s">
        <v>13</v>
      </c>
      <c r="O2" s="1537"/>
      <c r="P2" s="1538" t="s">
        <v>14</v>
      </c>
      <c r="Q2" s="1539"/>
      <c r="R2" s="1536" t="s">
        <v>15</v>
      </c>
      <c r="S2" s="1537"/>
    </row>
    <row r="3" spans="1:19" ht="111" thickBot="1">
      <c r="A3" s="1544"/>
      <c r="B3" s="29" t="s">
        <v>16</v>
      </c>
      <c r="C3" s="30" t="s">
        <v>17</v>
      </c>
      <c r="D3" s="30" t="s">
        <v>18</v>
      </c>
      <c r="E3" s="30" t="s">
        <v>19</v>
      </c>
      <c r="F3" s="31" t="s">
        <v>20</v>
      </c>
      <c r="G3" s="1548"/>
      <c r="H3" s="1552"/>
      <c r="I3" s="1554"/>
      <c r="J3" s="1548"/>
      <c r="K3" s="1548"/>
      <c r="L3" s="32" t="s">
        <v>21</v>
      </c>
      <c r="M3" s="33" t="s">
        <v>54</v>
      </c>
      <c r="N3" s="50" t="s">
        <v>22</v>
      </c>
      <c r="O3" s="51" t="s">
        <v>23</v>
      </c>
      <c r="P3" s="34" t="s">
        <v>24</v>
      </c>
      <c r="Q3" s="35" t="s">
        <v>25</v>
      </c>
      <c r="R3" s="36" t="s">
        <v>26</v>
      </c>
      <c r="S3" s="51" t="s">
        <v>27</v>
      </c>
    </row>
    <row r="4" spans="1:19" ht="61.2" thickBot="1">
      <c r="A4" s="1281">
        <v>1</v>
      </c>
      <c r="B4" s="1282" t="s">
        <v>909</v>
      </c>
      <c r="C4" s="1283" t="s">
        <v>910</v>
      </c>
      <c r="D4" s="1283">
        <v>71003941</v>
      </c>
      <c r="E4" s="1283">
        <v>107517027</v>
      </c>
      <c r="F4" s="1284">
        <v>600052834</v>
      </c>
      <c r="G4" s="1285" t="s">
        <v>905</v>
      </c>
      <c r="H4" s="1285" t="s">
        <v>62</v>
      </c>
      <c r="I4" s="1285" t="s">
        <v>90</v>
      </c>
      <c r="J4" s="1285" t="s">
        <v>906</v>
      </c>
      <c r="K4" s="1285" t="s">
        <v>907</v>
      </c>
      <c r="L4" s="1286">
        <v>15000000</v>
      </c>
      <c r="M4" s="1078">
        <f t="shared" ref="M4:M5" si="0">L4*0.7</f>
        <v>10500000</v>
      </c>
      <c r="N4" s="1287">
        <v>2027</v>
      </c>
      <c r="O4" s="1284">
        <v>2027</v>
      </c>
      <c r="P4" s="1287" t="s">
        <v>908</v>
      </c>
      <c r="Q4" s="1284"/>
      <c r="R4" s="1285"/>
      <c r="S4" s="1285" t="s">
        <v>111</v>
      </c>
    </row>
    <row r="5" spans="1:19" ht="61.2" thickBot="1">
      <c r="A5" s="1288">
        <v>2</v>
      </c>
      <c r="B5" s="1282" t="s">
        <v>909</v>
      </c>
      <c r="C5" s="1283" t="s">
        <v>910</v>
      </c>
      <c r="D5" s="1283">
        <v>71003941</v>
      </c>
      <c r="E5" s="1283">
        <v>107517027</v>
      </c>
      <c r="F5" s="1284">
        <v>600052834</v>
      </c>
      <c r="G5" s="1289" t="s">
        <v>1333</v>
      </c>
      <c r="H5" s="1285" t="s">
        <v>62</v>
      </c>
      <c r="I5" s="1285" t="s">
        <v>90</v>
      </c>
      <c r="J5" s="1285" t="s">
        <v>906</v>
      </c>
      <c r="K5" s="1289" t="s">
        <v>1333</v>
      </c>
      <c r="L5" s="1290">
        <v>2267163.44</v>
      </c>
      <c r="M5" s="1078">
        <f t="shared" si="0"/>
        <v>1587014.4079999998</v>
      </c>
      <c r="N5" s="1291">
        <v>2026</v>
      </c>
      <c r="O5" s="1292">
        <v>2026</v>
      </c>
      <c r="P5" s="1291"/>
      <c r="Q5" s="1292"/>
      <c r="R5" s="1289"/>
      <c r="S5" s="1289" t="s">
        <v>111</v>
      </c>
    </row>
    <row r="6" spans="1:19" s="3" customFormat="1" ht="63" thickBot="1">
      <c r="A6" s="1040">
        <v>1</v>
      </c>
      <c r="B6" s="1100" t="s">
        <v>92</v>
      </c>
      <c r="C6" s="1101" t="s">
        <v>93</v>
      </c>
      <c r="D6" s="1042">
        <v>10966331</v>
      </c>
      <c r="E6" s="1042">
        <v>181121441</v>
      </c>
      <c r="F6" s="1051">
        <v>691015130</v>
      </c>
      <c r="G6" s="1104" t="s">
        <v>94</v>
      </c>
      <c r="H6" s="1100" t="s">
        <v>89</v>
      </c>
      <c r="I6" s="1046" t="s">
        <v>90</v>
      </c>
      <c r="J6" s="1046" t="s">
        <v>95</v>
      </c>
      <c r="K6" s="1104" t="s">
        <v>96</v>
      </c>
      <c r="L6" s="1048">
        <v>35000000</v>
      </c>
      <c r="M6" s="1049">
        <f>L6*0.7</f>
        <v>24500000</v>
      </c>
      <c r="N6" s="1431">
        <v>44713</v>
      </c>
      <c r="O6" s="1432">
        <v>45657</v>
      </c>
      <c r="P6" s="1050">
        <v>48</v>
      </c>
      <c r="Q6" s="1051"/>
      <c r="R6" s="1104" t="s">
        <v>1335</v>
      </c>
      <c r="S6" s="1104" t="s">
        <v>1335</v>
      </c>
    </row>
    <row r="7" spans="1:19" s="3" customFormat="1" ht="94.95" customHeight="1" thickBot="1">
      <c r="A7" s="1300">
        <v>1</v>
      </c>
      <c r="B7" s="1301" t="s">
        <v>92</v>
      </c>
      <c r="C7" s="1302" t="s">
        <v>93</v>
      </c>
      <c r="D7" s="1303">
        <v>10966331</v>
      </c>
      <c r="E7" s="1303">
        <v>181121441</v>
      </c>
      <c r="F7" s="1304">
        <v>691015130</v>
      </c>
      <c r="G7" s="1305" t="s">
        <v>94</v>
      </c>
      <c r="H7" s="1301" t="s">
        <v>89</v>
      </c>
      <c r="I7" s="1306" t="s">
        <v>90</v>
      </c>
      <c r="J7" s="1306" t="s">
        <v>95</v>
      </c>
      <c r="K7" s="1305" t="s">
        <v>1336</v>
      </c>
      <c r="L7" s="1307">
        <v>15000000</v>
      </c>
      <c r="M7" s="1308">
        <v>12500000</v>
      </c>
      <c r="N7" s="1309">
        <v>44713</v>
      </c>
      <c r="O7" s="1310">
        <v>46752</v>
      </c>
      <c r="P7" s="1311">
        <v>24</v>
      </c>
      <c r="Q7" s="1304"/>
      <c r="R7" s="1305" t="s">
        <v>911</v>
      </c>
      <c r="S7" s="1305" t="s">
        <v>1337</v>
      </c>
    </row>
    <row r="8" spans="1:19" s="120" customFormat="1" ht="61.8" thickBot="1">
      <c r="A8" s="69">
        <v>2</v>
      </c>
      <c r="B8" s="123" t="s">
        <v>92</v>
      </c>
      <c r="C8" s="124" t="s">
        <v>93</v>
      </c>
      <c r="D8" s="125">
        <v>10966331</v>
      </c>
      <c r="E8" s="125">
        <v>181121441</v>
      </c>
      <c r="F8" s="126">
        <v>691015130</v>
      </c>
      <c r="G8" s="128" t="s">
        <v>912</v>
      </c>
      <c r="H8" s="123" t="s">
        <v>89</v>
      </c>
      <c r="I8" s="127" t="s">
        <v>90</v>
      </c>
      <c r="J8" s="127" t="s">
        <v>95</v>
      </c>
      <c r="K8" s="128" t="s">
        <v>913</v>
      </c>
      <c r="L8" s="183">
        <v>1000000</v>
      </c>
      <c r="M8" s="130">
        <f>L8*0.7</f>
        <v>700000</v>
      </c>
      <c r="N8" s="576">
        <v>45474</v>
      </c>
      <c r="O8" s="577">
        <v>45536</v>
      </c>
      <c r="P8" s="344">
        <v>0</v>
      </c>
      <c r="Q8" s="187"/>
      <c r="R8" s="182" t="s">
        <v>97</v>
      </c>
      <c r="S8" s="283"/>
    </row>
    <row r="9" spans="1:19" s="431" customFormat="1" ht="61.8" thickBot="1">
      <c r="A9" s="69">
        <v>3</v>
      </c>
      <c r="B9" s="123" t="s">
        <v>92</v>
      </c>
      <c r="C9" s="124" t="s">
        <v>93</v>
      </c>
      <c r="D9" s="125">
        <v>10966331</v>
      </c>
      <c r="E9" s="125">
        <v>181121441</v>
      </c>
      <c r="F9" s="126">
        <v>691015130</v>
      </c>
      <c r="G9" s="128" t="s">
        <v>1064</v>
      </c>
      <c r="H9" s="123" t="s">
        <v>89</v>
      </c>
      <c r="I9" s="127" t="s">
        <v>90</v>
      </c>
      <c r="J9" s="127" t="s">
        <v>95</v>
      </c>
      <c r="K9" s="128" t="s">
        <v>1065</v>
      </c>
      <c r="L9" s="183">
        <v>1500000</v>
      </c>
      <c r="M9" s="184">
        <v>1425000</v>
      </c>
      <c r="N9" s="576">
        <v>45566</v>
      </c>
      <c r="O9" s="577">
        <v>45688</v>
      </c>
      <c r="P9" s="344">
        <v>24</v>
      </c>
      <c r="Q9" s="187"/>
      <c r="R9" s="182" t="s">
        <v>1066</v>
      </c>
      <c r="S9" s="128" t="s">
        <v>1067</v>
      </c>
    </row>
    <row r="10" spans="1:19" s="3" customFormat="1" ht="32.4" thickBot="1">
      <c r="A10" s="83">
        <v>1</v>
      </c>
      <c r="B10" s="123" t="s">
        <v>105</v>
      </c>
      <c r="C10" s="124" t="s">
        <v>106</v>
      </c>
      <c r="D10" s="124">
        <v>86594265</v>
      </c>
      <c r="E10" s="124">
        <v>107516918</v>
      </c>
      <c r="F10" s="132">
        <v>600053148</v>
      </c>
      <c r="G10" s="128" t="s">
        <v>107</v>
      </c>
      <c r="H10" s="128" t="s">
        <v>89</v>
      </c>
      <c r="I10" s="128" t="s">
        <v>90</v>
      </c>
      <c r="J10" s="128" t="s">
        <v>108</v>
      </c>
      <c r="K10" s="127" t="s">
        <v>109</v>
      </c>
      <c r="L10" s="129">
        <v>50000000</v>
      </c>
      <c r="M10" s="130">
        <f t="shared" ref="M10:M18" si="1">L10*0.7</f>
        <v>35000000</v>
      </c>
      <c r="N10" s="131">
        <v>2023</v>
      </c>
      <c r="O10" s="126">
        <v>2027</v>
      </c>
      <c r="P10" s="123" t="s">
        <v>110</v>
      </c>
      <c r="Q10" s="126"/>
      <c r="R10" s="128" t="s">
        <v>91</v>
      </c>
      <c r="S10" s="127" t="s">
        <v>111</v>
      </c>
    </row>
    <row r="11" spans="1:19" ht="52.8" thickBot="1">
      <c r="A11" s="83">
        <v>1</v>
      </c>
      <c r="B11" s="123" t="s">
        <v>116</v>
      </c>
      <c r="C11" s="124" t="s">
        <v>117</v>
      </c>
      <c r="D11" s="124">
        <v>70989559</v>
      </c>
      <c r="E11" s="124">
        <v>107517060</v>
      </c>
      <c r="F11" s="132">
        <v>600053156</v>
      </c>
      <c r="G11" s="128" t="s">
        <v>118</v>
      </c>
      <c r="H11" s="128" t="s">
        <v>89</v>
      </c>
      <c r="I11" s="128" t="s">
        <v>90</v>
      </c>
      <c r="J11" s="128" t="s">
        <v>119</v>
      </c>
      <c r="K11" s="128" t="s">
        <v>120</v>
      </c>
      <c r="L11" s="129">
        <v>68500000</v>
      </c>
      <c r="M11" s="130">
        <f t="shared" si="1"/>
        <v>47950000</v>
      </c>
      <c r="N11" s="121">
        <v>45474</v>
      </c>
      <c r="O11" s="122">
        <v>46022</v>
      </c>
      <c r="P11" s="123" t="s">
        <v>110</v>
      </c>
      <c r="Q11" s="126"/>
      <c r="R11" s="128" t="s">
        <v>121</v>
      </c>
      <c r="S11" s="127" t="s">
        <v>102</v>
      </c>
    </row>
    <row r="12" spans="1:19" ht="31.8">
      <c r="A12" s="1378">
        <v>1</v>
      </c>
      <c r="B12" s="123" t="s">
        <v>132</v>
      </c>
      <c r="C12" s="124" t="s">
        <v>133</v>
      </c>
      <c r="D12" s="124">
        <v>3389685</v>
      </c>
      <c r="E12" s="124">
        <v>107516748</v>
      </c>
      <c r="F12" s="132">
        <v>691007225</v>
      </c>
      <c r="G12" s="128" t="s">
        <v>134</v>
      </c>
      <c r="H12" s="128" t="s">
        <v>89</v>
      </c>
      <c r="I12" s="128" t="s">
        <v>90</v>
      </c>
      <c r="J12" s="128" t="s">
        <v>135</v>
      </c>
      <c r="K12" s="128" t="s">
        <v>136</v>
      </c>
      <c r="L12" s="129">
        <v>4500000</v>
      </c>
      <c r="M12" s="130">
        <f t="shared" si="1"/>
        <v>3150000</v>
      </c>
      <c r="N12" s="143">
        <v>45078</v>
      </c>
      <c r="O12" s="173">
        <v>45261</v>
      </c>
      <c r="P12" s="123" t="s">
        <v>110</v>
      </c>
      <c r="Q12" s="126"/>
      <c r="R12" s="128" t="s">
        <v>1006</v>
      </c>
      <c r="S12" s="128" t="s">
        <v>138</v>
      </c>
    </row>
    <row r="13" spans="1:19" ht="32.4" thickBot="1">
      <c r="A13" s="1379">
        <v>2</v>
      </c>
      <c r="B13" s="209" t="s">
        <v>132</v>
      </c>
      <c r="C13" s="160" t="s">
        <v>133</v>
      </c>
      <c r="D13" s="160">
        <v>3389685</v>
      </c>
      <c r="E13" s="160">
        <v>107516748</v>
      </c>
      <c r="F13" s="480">
        <v>691007225</v>
      </c>
      <c r="G13" s="162" t="s">
        <v>139</v>
      </c>
      <c r="H13" s="162" t="s">
        <v>89</v>
      </c>
      <c r="I13" s="162" t="s">
        <v>90</v>
      </c>
      <c r="J13" s="162" t="s">
        <v>135</v>
      </c>
      <c r="K13" s="168" t="s">
        <v>140</v>
      </c>
      <c r="L13" s="164">
        <v>2000000</v>
      </c>
      <c r="M13" s="164">
        <f t="shared" si="1"/>
        <v>1400000</v>
      </c>
      <c r="N13" s="211">
        <v>45108</v>
      </c>
      <c r="O13" s="167" t="s">
        <v>141</v>
      </c>
      <c r="P13" s="209"/>
      <c r="Q13" s="167"/>
      <c r="R13" s="168" t="s">
        <v>1006</v>
      </c>
      <c r="S13" s="168" t="s">
        <v>98</v>
      </c>
    </row>
    <row r="14" spans="1:19" ht="48.45" customHeight="1" thickBot="1">
      <c r="A14" s="1380">
        <v>3</v>
      </c>
      <c r="B14" s="178" t="s">
        <v>132</v>
      </c>
      <c r="C14" s="179" t="s">
        <v>133</v>
      </c>
      <c r="D14" s="179">
        <v>3389685</v>
      </c>
      <c r="E14" s="179">
        <v>107516748</v>
      </c>
      <c r="F14" s="181">
        <v>691007225</v>
      </c>
      <c r="G14" s="182" t="s">
        <v>143</v>
      </c>
      <c r="H14" s="182" t="s">
        <v>89</v>
      </c>
      <c r="I14" s="182" t="s">
        <v>90</v>
      </c>
      <c r="J14" s="182" t="s">
        <v>135</v>
      </c>
      <c r="K14" s="283" t="s">
        <v>144</v>
      </c>
      <c r="L14" s="183">
        <v>4500000</v>
      </c>
      <c r="M14" s="130">
        <f t="shared" si="1"/>
        <v>3150000</v>
      </c>
      <c r="N14" s="344" t="s">
        <v>145</v>
      </c>
      <c r="O14" s="187" t="s">
        <v>141</v>
      </c>
      <c r="P14" s="344"/>
      <c r="Q14" s="187"/>
      <c r="R14" s="283" t="s">
        <v>146</v>
      </c>
      <c r="S14" s="283" t="s">
        <v>98</v>
      </c>
    </row>
    <row r="15" spans="1:19" ht="43.05" customHeight="1" thickBot="1">
      <c r="A15" s="1381">
        <v>4</v>
      </c>
      <c r="B15" s="1023" t="s">
        <v>132</v>
      </c>
      <c r="C15" s="1293" t="s">
        <v>133</v>
      </c>
      <c r="D15" s="1293">
        <v>3389685</v>
      </c>
      <c r="E15" s="1293">
        <v>107516748</v>
      </c>
      <c r="F15" s="1098">
        <v>691007225</v>
      </c>
      <c r="G15" s="1083" t="s">
        <v>143</v>
      </c>
      <c r="H15" s="1083" t="s">
        <v>89</v>
      </c>
      <c r="I15" s="1083" t="s">
        <v>90</v>
      </c>
      <c r="J15" s="1083" t="s">
        <v>135</v>
      </c>
      <c r="K15" s="1294" t="s">
        <v>1334</v>
      </c>
      <c r="L15" s="1295">
        <v>25000000</v>
      </c>
      <c r="M15" s="1295">
        <v>25000000</v>
      </c>
      <c r="N15" s="1296">
        <v>2026</v>
      </c>
      <c r="O15" s="1297">
        <v>2028</v>
      </c>
      <c r="P15" s="1298" t="s">
        <v>110</v>
      </c>
      <c r="Q15" s="1297"/>
      <c r="R15" s="1289" t="s">
        <v>146</v>
      </c>
      <c r="S15" s="1299" t="s">
        <v>111</v>
      </c>
    </row>
    <row r="16" spans="1:19" ht="21.6">
      <c r="A16" s="83">
        <v>1</v>
      </c>
      <c r="B16" s="123" t="s">
        <v>153</v>
      </c>
      <c r="C16" s="124" t="s">
        <v>154</v>
      </c>
      <c r="D16" s="124">
        <v>71002863</v>
      </c>
      <c r="E16" s="124">
        <v>107516969</v>
      </c>
      <c r="F16" s="132">
        <v>60005270</v>
      </c>
      <c r="G16" s="128" t="s">
        <v>155</v>
      </c>
      <c r="H16" s="128" t="s">
        <v>89</v>
      </c>
      <c r="I16" s="128" t="s">
        <v>90</v>
      </c>
      <c r="J16" s="128" t="s">
        <v>156</v>
      </c>
      <c r="K16" s="127" t="s">
        <v>157</v>
      </c>
      <c r="L16" s="129">
        <v>1000000</v>
      </c>
      <c r="M16" s="130">
        <f t="shared" si="1"/>
        <v>700000</v>
      </c>
      <c r="N16" s="131"/>
      <c r="O16" s="126"/>
      <c r="P16" s="123"/>
      <c r="Q16" s="126"/>
      <c r="R16" s="128"/>
      <c r="S16" s="127"/>
    </row>
    <row r="17" spans="1:24" s="2" customFormat="1" ht="21.6">
      <c r="A17" s="83">
        <v>1</v>
      </c>
      <c r="B17" s="123" t="s">
        <v>164</v>
      </c>
      <c r="C17" s="124" t="s">
        <v>165</v>
      </c>
      <c r="D17" s="124">
        <v>49855255</v>
      </c>
      <c r="E17" s="124">
        <v>107516811</v>
      </c>
      <c r="F17" s="132">
        <v>600053385</v>
      </c>
      <c r="G17" s="128" t="s">
        <v>166</v>
      </c>
      <c r="H17" s="128" t="s">
        <v>89</v>
      </c>
      <c r="I17" s="128" t="s">
        <v>90</v>
      </c>
      <c r="J17" s="128" t="s">
        <v>167</v>
      </c>
      <c r="K17" s="127" t="s">
        <v>168</v>
      </c>
      <c r="L17" s="129">
        <v>1000000</v>
      </c>
      <c r="M17" s="130">
        <f t="shared" si="1"/>
        <v>700000</v>
      </c>
      <c r="N17" s="131"/>
      <c r="O17" s="126"/>
      <c r="P17" s="123"/>
      <c r="Q17" s="126"/>
      <c r="R17" s="128"/>
      <c r="S17" s="127"/>
    </row>
    <row r="18" spans="1:24" s="2" customFormat="1" ht="21.6">
      <c r="A18" s="83">
        <v>1</v>
      </c>
      <c r="B18" s="123" t="s">
        <v>181</v>
      </c>
      <c r="C18" s="124" t="s">
        <v>182</v>
      </c>
      <c r="D18" s="124">
        <v>7503956</v>
      </c>
      <c r="E18" s="124">
        <v>107516756</v>
      </c>
      <c r="F18" s="126">
        <v>600052664</v>
      </c>
      <c r="G18" s="128" t="s">
        <v>183</v>
      </c>
      <c r="H18" s="128" t="s">
        <v>89</v>
      </c>
      <c r="I18" s="128" t="s">
        <v>90</v>
      </c>
      <c r="J18" s="128" t="s">
        <v>184</v>
      </c>
      <c r="K18" s="159" t="s">
        <v>185</v>
      </c>
      <c r="L18" s="129">
        <v>10000000</v>
      </c>
      <c r="M18" s="130">
        <f t="shared" si="1"/>
        <v>7000000</v>
      </c>
      <c r="N18" s="131">
        <v>2023</v>
      </c>
      <c r="O18" s="126">
        <v>2028</v>
      </c>
      <c r="P18" s="123"/>
      <c r="Q18" s="126"/>
      <c r="R18" s="128"/>
      <c r="S18" s="83" t="s">
        <v>111</v>
      </c>
    </row>
    <row r="19" spans="1:24" ht="21.6">
      <c r="A19" s="69">
        <v>2</v>
      </c>
      <c r="B19" s="160" t="s">
        <v>181</v>
      </c>
      <c r="C19" s="160" t="s">
        <v>182</v>
      </c>
      <c r="D19" s="160">
        <v>7503956</v>
      </c>
      <c r="E19" s="160">
        <v>107516756</v>
      </c>
      <c r="F19" s="161">
        <v>600052664</v>
      </c>
      <c r="G19" s="162" t="s">
        <v>168</v>
      </c>
      <c r="H19" s="162" t="s">
        <v>89</v>
      </c>
      <c r="I19" s="162" t="s">
        <v>90</v>
      </c>
      <c r="J19" s="162" t="s">
        <v>184</v>
      </c>
      <c r="K19" s="163" t="s">
        <v>186</v>
      </c>
      <c r="L19" s="164">
        <v>3000000</v>
      </c>
      <c r="M19" s="165">
        <f t="shared" ref="M19:M20" si="2">L19*0.7</f>
        <v>2100000</v>
      </c>
      <c r="N19" s="166">
        <v>2023</v>
      </c>
      <c r="O19" s="167">
        <v>2026</v>
      </c>
      <c r="P19" s="166"/>
      <c r="Q19" s="167"/>
      <c r="R19" s="168"/>
      <c r="S19" s="69" t="s">
        <v>111</v>
      </c>
    </row>
    <row r="20" spans="1:24" s="2" customFormat="1" ht="32.4" thickBot="1">
      <c r="A20" s="84">
        <v>3</v>
      </c>
      <c r="B20" s="169" t="s">
        <v>181</v>
      </c>
      <c r="C20" s="169" t="s">
        <v>182</v>
      </c>
      <c r="D20" s="169">
        <v>7503956</v>
      </c>
      <c r="E20" s="169">
        <v>107516756</v>
      </c>
      <c r="F20" s="151">
        <v>600052664</v>
      </c>
      <c r="G20" s="170" t="s">
        <v>187</v>
      </c>
      <c r="H20" s="170" t="s">
        <v>89</v>
      </c>
      <c r="I20" s="170" t="s">
        <v>90</v>
      </c>
      <c r="J20" s="170" t="s">
        <v>184</v>
      </c>
      <c r="K20" s="170" t="s">
        <v>188</v>
      </c>
      <c r="L20" s="800">
        <v>1800000</v>
      </c>
      <c r="M20" s="801">
        <f t="shared" si="2"/>
        <v>1260000</v>
      </c>
      <c r="N20" s="171">
        <v>2022</v>
      </c>
      <c r="O20" s="802">
        <v>2024</v>
      </c>
      <c r="P20" s="803"/>
      <c r="Q20" s="802"/>
      <c r="R20" s="170" t="s">
        <v>1068</v>
      </c>
      <c r="S20" s="172"/>
    </row>
    <row r="21" spans="1:24" s="120" customFormat="1" ht="21" thickBot="1">
      <c r="A21" s="83">
        <v>1</v>
      </c>
      <c r="B21" s="123" t="s">
        <v>191</v>
      </c>
      <c r="C21" s="124" t="s">
        <v>192</v>
      </c>
      <c r="D21" s="124">
        <v>71294627</v>
      </c>
      <c r="E21" s="124">
        <v>181069032</v>
      </c>
      <c r="F21" s="132">
        <v>691008066</v>
      </c>
      <c r="G21" s="128" t="s">
        <v>914</v>
      </c>
      <c r="H21" s="128" t="s">
        <v>89</v>
      </c>
      <c r="I21" s="128" t="s">
        <v>90</v>
      </c>
      <c r="J21" s="128" t="s">
        <v>190</v>
      </c>
      <c r="K21" s="564" t="s">
        <v>915</v>
      </c>
      <c r="L21" s="129">
        <v>85000</v>
      </c>
      <c r="M21" s="130">
        <f>L21*0.7</f>
        <v>59499.999999999993</v>
      </c>
      <c r="N21" s="143">
        <v>45383</v>
      </c>
      <c r="O21" s="173">
        <v>45536</v>
      </c>
      <c r="P21" s="123"/>
      <c r="Q21" s="126"/>
      <c r="R21" s="128"/>
      <c r="S21" s="128" t="s">
        <v>189</v>
      </c>
    </row>
    <row r="22" spans="1:24" s="3" customFormat="1" ht="21.6">
      <c r="A22" s="83">
        <v>1</v>
      </c>
      <c r="B22" s="123" t="s">
        <v>193</v>
      </c>
      <c r="C22" s="124" t="s">
        <v>194</v>
      </c>
      <c r="D22" s="124">
        <v>49855239</v>
      </c>
      <c r="E22" s="124">
        <v>107516896</v>
      </c>
      <c r="F22" s="132">
        <v>60005237</v>
      </c>
      <c r="G22" s="128" t="s">
        <v>195</v>
      </c>
      <c r="H22" s="128" t="s">
        <v>89</v>
      </c>
      <c r="I22" s="128" t="s">
        <v>90</v>
      </c>
      <c r="J22" s="128" t="s">
        <v>196</v>
      </c>
      <c r="K22" s="76" t="s">
        <v>197</v>
      </c>
      <c r="L22" s="129">
        <v>25000000</v>
      </c>
      <c r="M22" s="130">
        <f t="shared" ref="M22:M26" si="3">L22*0.7</f>
        <v>17500000</v>
      </c>
      <c r="N22" s="131">
        <v>2024</v>
      </c>
      <c r="O22" s="126">
        <v>2026</v>
      </c>
      <c r="P22" s="565" t="s">
        <v>198</v>
      </c>
      <c r="Q22" s="126"/>
      <c r="R22" s="128" t="s">
        <v>142</v>
      </c>
      <c r="S22" s="127" t="s">
        <v>111</v>
      </c>
    </row>
    <row r="23" spans="1:24" s="3" customFormat="1" ht="22.2" thickBot="1">
      <c r="A23" s="208">
        <v>2</v>
      </c>
      <c r="B23" s="209" t="s">
        <v>193</v>
      </c>
      <c r="C23" s="160" t="s">
        <v>194</v>
      </c>
      <c r="D23" s="160">
        <v>49855239</v>
      </c>
      <c r="E23" s="160">
        <v>107516896</v>
      </c>
      <c r="F23" s="480">
        <v>60005237</v>
      </c>
      <c r="G23" s="162" t="s">
        <v>916</v>
      </c>
      <c r="H23" s="162" t="s">
        <v>89</v>
      </c>
      <c r="I23" s="162" t="s">
        <v>90</v>
      </c>
      <c r="J23" s="162" t="s">
        <v>196</v>
      </c>
      <c r="K23" s="162" t="s">
        <v>916</v>
      </c>
      <c r="L23" s="164">
        <v>30000000</v>
      </c>
      <c r="M23" s="165">
        <f t="shared" si="3"/>
        <v>21000000</v>
      </c>
      <c r="N23" s="166">
        <v>2024</v>
      </c>
      <c r="O23" s="167">
        <v>2025</v>
      </c>
      <c r="P23" s="566" t="s">
        <v>198</v>
      </c>
      <c r="Q23" s="167"/>
      <c r="R23" s="168" t="s">
        <v>260</v>
      </c>
      <c r="S23" s="168" t="s">
        <v>111</v>
      </c>
    </row>
    <row r="24" spans="1:24" s="2" customFormat="1" ht="22.2" thickBot="1">
      <c r="A24" s="69">
        <v>3</v>
      </c>
      <c r="B24" s="123" t="s">
        <v>193</v>
      </c>
      <c r="C24" s="124" t="s">
        <v>194</v>
      </c>
      <c r="D24" s="124">
        <v>49855239</v>
      </c>
      <c r="E24" s="124">
        <v>107516896</v>
      </c>
      <c r="F24" s="132">
        <v>60005237</v>
      </c>
      <c r="G24" s="128" t="s">
        <v>1069</v>
      </c>
      <c r="H24" s="128" t="s">
        <v>89</v>
      </c>
      <c r="I24" s="128" t="s">
        <v>90</v>
      </c>
      <c r="J24" s="128" t="s">
        <v>196</v>
      </c>
      <c r="K24" s="128" t="s">
        <v>1069</v>
      </c>
      <c r="L24" s="183">
        <v>120000000</v>
      </c>
      <c r="M24" s="130">
        <f t="shared" si="3"/>
        <v>84000000</v>
      </c>
      <c r="N24" s="344">
        <v>2025</v>
      </c>
      <c r="O24" s="187">
        <v>2028</v>
      </c>
      <c r="P24" s="572" t="s">
        <v>198</v>
      </c>
      <c r="Q24" s="187"/>
      <c r="R24" s="283" t="s">
        <v>142</v>
      </c>
      <c r="S24" s="283" t="s">
        <v>111</v>
      </c>
    </row>
    <row r="25" spans="1:24" s="2" customFormat="1" ht="32.4" thickBot="1">
      <c r="A25" s="83">
        <v>1</v>
      </c>
      <c r="B25" s="123" t="s">
        <v>208</v>
      </c>
      <c r="C25" s="124" t="s">
        <v>209</v>
      </c>
      <c r="D25" s="124">
        <v>61385051</v>
      </c>
      <c r="E25" s="124">
        <v>107516951</v>
      </c>
      <c r="F25" s="132">
        <v>600053041</v>
      </c>
      <c r="G25" s="128" t="s">
        <v>210</v>
      </c>
      <c r="H25" s="128" t="s">
        <v>89</v>
      </c>
      <c r="I25" s="128" t="s">
        <v>90</v>
      </c>
      <c r="J25" s="128" t="s">
        <v>211</v>
      </c>
      <c r="K25" s="174" t="s">
        <v>212</v>
      </c>
      <c r="L25" s="129">
        <v>1200000</v>
      </c>
      <c r="M25" s="130">
        <f t="shared" si="3"/>
        <v>840000</v>
      </c>
      <c r="N25" s="804">
        <v>2025</v>
      </c>
      <c r="O25" s="805">
        <v>2027</v>
      </c>
      <c r="P25" s="123" t="s">
        <v>111</v>
      </c>
      <c r="Q25" s="126" t="s">
        <v>111</v>
      </c>
      <c r="R25" s="128" t="s">
        <v>213</v>
      </c>
      <c r="S25" s="127" t="s">
        <v>214</v>
      </c>
    </row>
    <row r="26" spans="1:24" ht="54.6" customHeight="1" thickBot="1">
      <c r="A26" s="83">
        <v>1</v>
      </c>
      <c r="B26" s="123" t="s">
        <v>228</v>
      </c>
      <c r="C26" s="124" t="s">
        <v>229</v>
      </c>
      <c r="D26" s="124">
        <v>72562617</v>
      </c>
      <c r="E26" s="124">
        <v>181038315</v>
      </c>
      <c r="F26" s="132">
        <v>691004382</v>
      </c>
      <c r="G26" s="128" t="s">
        <v>230</v>
      </c>
      <c r="H26" s="128" t="s">
        <v>89</v>
      </c>
      <c r="I26" s="128" t="s">
        <v>90</v>
      </c>
      <c r="J26" s="128" t="s">
        <v>231</v>
      </c>
      <c r="K26" s="76" t="s">
        <v>232</v>
      </c>
      <c r="L26" s="129">
        <v>20000000</v>
      </c>
      <c r="M26" s="130">
        <f t="shared" si="3"/>
        <v>14000000</v>
      </c>
      <c r="N26" s="131">
        <v>2023</v>
      </c>
      <c r="O26" s="126">
        <v>2027</v>
      </c>
      <c r="P26" s="123" t="s">
        <v>103</v>
      </c>
      <c r="Q26" s="126"/>
      <c r="R26" s="128" t="s">
        <v>233</v>
      </c>
      <c r="S26" s="127" t="s">
        <v>111</v>
      </c>
    </row>
    <row r="27" spans="1:24" ht="48.6" hidden="1" customHeight="1" thickBot="1">
      <c r="A27" s="83"/>
      <c r="B27" s="123"/>
      <c r="C27" s="124"/>
      <c r="D27" s="124"/>
      <c r="E27" s="175"/>
      <c r="F27" s="132"/>
      <c r="G27" s="128"/>
      <c r="H27" s="128"/>
      <c r="I27" s="128"/>
      <c r="J27" s="128"/>
      <c r="K27" s="128"/>
      <c r="L27" s="129"/>
      <c r="M27" s="130"/>
      <c r="N27" s="176"/>
      <c r="O27" s="177"/>
      <c r="P27" s="123"/>
      <c r="Q27" s="126"/>
      <c r="R27" s="128"/>
      <c r="S27" s="83"/>
      <c r="T27" s="49"/>
      <c r="U27" s="48"/>
      <c r="W27" s="48"/>
      <c r="X27" s="6"/>
    </row>
    <row r="28" spans="1:24" ht="51.6" hidden="1" customHeight="1" thickBot="1">
      <c r="A28" s="69"/>
      <c r="B28" s="178"/>
      <c r="C28" s="179"/>
      <c r="D28" s="179"/>
      <c r="E28" s="180"/>
      <c r="F28" s="181"/>
      <c r="G28" s="182"/>
      <c r="H28" s="182"/>
      <c r="I28" s="182"/>
      <c r="J28" s="182"/>
      <c r="K28" s="170"/>
      <c r="L28" s="183"/>
      <c r="M28" s="184"/>
      <c r="N28" s="185"/>
      <c r="O28" s="186"/>
      <c r="P28" s="178"/>
      <c r="Q28" s="187"/>
      <c r="R28" s="182"/>
      <c r="S28" s="84"/>
      <c r="T28" s="49"/>
      <c r="U28" s="48"/>
      <c r="W28" s="48"/>
      <c r="X28" s="6"/>
    </row>
    <row r="29" spans="1:24" s="120" customFormat="1" ht="15.6" customHeight="1" thickBot="1">
      <c r="A29" s="83">
        <v>1</v>
      </c>
      <c r="B29" s="131" t="s">
        <v>909</v>
      </c>
      <c r="C29" s="125" t="s">
        <v>910</v>
      </c>
      <c r="D29" s="125">
        <v>71003941</v>
      </c>
      <c r="E29" s="125">
        <v>107517027</v>
      </c>
      <c r="F29" s="126">
        <v>600052834</v>
      </c>
      <c r="G29" s="127" t="s">
        <v>905</v>
      </c>
      <c r="H29" s="127" t="s">
        <v>62</v>
      </c>
      <c r="I29" s="127" t="s">
        <v>90</v>
      </c>
      <c r="J29" s="127" t="s">
        <v>906</v>
      </c>
      <c r="K29" s="127" t="s">
        <v>907</v>
      </c>
      <c r="L29" s="129">
        <v>15000000</v>
      </c>
      <c r="M29" s="130"/>
      <c r="N29" s="131">
        <v>2025</v>
      </c>
      <c r="O29" s="126">
        <v>2026</v>
      </c>
      <c r="P29" s="131" t="s">
        <v>908</v>
      </c>
      <c r="Q29" s="126"/>
      <c r="R29" s="127"/>
      <c r="S29" s="127" t="s">
        <v>111</v>
      </c>
    </row>
    <row r="30" spans="1:24" s="2" customFormat="1" ht="31.8">
      <c r="A30" s="83">
        <v>1</v>
      </c>
      <c r="B30" s="123" t="s">
        <v>266</v>
      </c>
      <c r="C30" s="123" t="s">
        <v>267</v>
      </c>
      <c r="D30" s="125">
        <v>5915279</v>
      </c>
      <c r="E30" s="125">
        <v>181086387</v>
      </c>
      <c r="F30" s="126">
        <v>691010412</v>
      </c>
      <c r="G30" s="123" t="s">
        <v>268</v>
      </c>
      <c r="H30" s="127" t="s">
        <v>62</v>
      </c>
      <c r="I30" s="127" t="s">
        <v>90</v>
      </c>
      <c r="J30" s="127" t="s">
        <v>269</v>
      </c>
      <c r="K30" s="1018" t="s">
        <v>1253</v>
      </c>
      <c r="L30" s="129">
        <v>750000</v>
      </c>
      <c r="M30" s="130">
        <f t="shared" ref="M30:M45" si="4">L30/100*70</f>
        <v>525000</v>
      </c>
      <c r="N30" s="131">
        <v>2024</v>
      </c>
      <c r="O30" s="126">
        <v>2025</v>
      </c>
      <c r="P30" s="131"/>
      <c r="Q30" s="126"/>
      <c r="R30" s="1019" t="s">
        <v>1254</v>
      </c>
      <c r="S30" s="127" t="s">
        <v>111</v>
      </c>
    </row>
    <row r="31" spans="1:24" s="2" customFormat="1" ht="22.2" thickBot="1">
      <c r="A31" s="84">
        <v>2</v>
      </c>
      <c r="B31" s="193" t="s">
        <v>266</v>
      </c>
      <c r="C31" s="193" t="s">
        <v>267</v>
      </c>
      <c r="D31" s="199">
        <v>5915279</v>
      </c>
      <c r="E31" s="199">
        <v>181086387</v>
      </c>
      <c r="F31" s="198">
        <v>691010412</v>
      </c>
      <c r="G31" s="193" t="s">
        <v>271</v>
      </c>
      <c r="H31" s="195" t="s">
        <v>62</v>
      </c>
      <c r="I31" s="195" t="s">
        <v>90</v>
      </c>
      <c r="J31" s="195" t="s">
        <v>269</v>
      </c>
      <c r="K31" s="195" t="s">
        <v>270</v>
      </c>
      <c r="L31" s="196">
        <v>500000</v>
      </c>
      <c r="M31" s="197">
        <f t="shared" si="4"/>
        <v>350000</v>
      </c>
      <c r="N31" s="171">
        <v>2024</v>
      </c>
      <c r="O31" s="198">
        <v>2025</v>
      </c>
      <c r="P31" s="171"/>
      <c r="Q31" s="198"/>
      <c r="R31" s="1020" t="s">
        <v>1165</v>
      </c>
      <c r="S31" s="195" t="s">
        <v>111</v>
      </c>
    </row>
    <row r="32" spans="1:24" ht="21.6">
      <c r="A32" s="1022">
        <v>3</v>
      </c>
      <c r="B32" s="1023" t="s">
        <v>266</v>
      </c>
      <c r="C32" s="1023" t="s">
        <v>267</v>
      </c>
      <c r="D32" s="1024">
        <v>5915279</v>
      </c>
      <c r="E32" s="1024">
        <v>181086387</v>
      </c>
      <c r="F32" s="1025">
        <v>691010412</v>
      </c>
      <c r="G32" s="1020" t="s">
        <v>1255</v>
      </c>
      <c r="H32" s="1020" t="s">
        <v>62</v>
      </c>
      <c r="I32" s="1020" t="s">
        <v>90</v>
      </c>
      <c r="J32" s="1020" t="s">
        <v>269</v>
      </c>
      <c r="K32" s="1020" t="s">
        <v>1256</v>
      </c>
      <c r="L32" s="1026">
        <v>30000</v>
      </c>
      <c r="M32" s="1027">
        <f t="shared" si="4"/>
        <v>21000</v>
      </c>
      <c r="N32" s="1028">
        <v>2026</v>
      </c>
      <c r="O32" s="1029">
        <v>2026</v>
      </c>
      <c r="P32" s="1028"/>
      <c r="Q32" s="1029" t="s">
        <v>251</v>
      </c>
      <c r="R32" s="1030"/>
      <c r="S32" s="1030"/>
    </row>
    <row r="33" spans="1:26" ht="22.2" thickBot="1">
      <c r="A33" s="1031">
        <v>4</v>
      </c>
      <c r="B33" s="1032" t="s">
        <v>266</v>
      </c>
      <c r="C33" s="1032" t="s">
        <v>267</v>
      </c>
      <c r="D33" s="1033">
        <v>5915279</v>
      </c>
      <c r="E33" s="1033">
        <v>181086387</v>
      </c>
      <c r="F33" s="112">
        <v>691010412</v>
      </c>
      <c r="G33" s="114" t="s">
        <v>1255</v>
      </c>
      <c r="H33" s="114" t="s">
        <v>62</v>
      </c>
      <c r="I33" s="114" t="s">
        <v>90</v>
      </c>
      <c r="J33" s="114" t="s">
        <v>269</v>
      </c>
      <c r="K33" s="114" t="s">
        <v>1257</v>
      </c>
      <c r="L33" s="1034">
        <v>120000</v>
      </c>
      <c r="M33" s="1035">
        <f t="shared" si="4"/>
        <v>84000</v>
      </c>
      <c r="N33" s="1036">
        <v>2026</v>
      </c>
      <c r="O33" s="1037">
        <v>2026</v>
      </c>
      <c r="P33" s="1036"/>
      <c r="Q33" s="1037"/>
      <c r="R33" s="1038"/>
      <c r="S33" s="1038"/>
    </row>
    <row r="34" spans="1:26" s="2" customFormat="1" ht="22.2" thickBot="1">
      <c r="A34" s="133">
        <v>1</v>
      </c>
      <c r="B34" s="203" t="s">
        <v>274</v>
      </c>
      <c r="C34" s="204" t="s">
        <v>275</v>
      </c>
      <c r="D34" s="204"/>
      <c r="E34" s="204"/>
      <c r="F34" s="142"/>
      <c r="G34" s="137" t="s">
        <v>278</v>
      </c>
      <c r="H34" s="174" t="s">
        <v>62</v>
      </c>
      <c r="I34" s="174" t="s">
        <v>90</v>
      </c>
      <c r="J34" s="174" t="s">
        <v>275</v>
      </c>
      <c r="K34" s="174" t="s">
        <v>949</v>
      </c>
      <c r="L34" s="138">
        <v>28000000</v>
      </c>
      <c r="M34" s="139">
        <f t="shared" si="4"/>
        <v>19600000</v>
      </c>
      <c r="N34" s="140">
        <v>45566</v>
      </c>
      <c r="O34" s="141">
        <v>45839</v>
      </c>
      <c r="P34" s="203" t="s">
        <v>948</v>
      </c>
      <c r="Q34" s="142"/>
      <c r="R34" s="174" t="s">
        <v>277</v>
      </c>
      <c r="S34" s="174" t="s">
        <v>111</v>
      </c>
    </row>
    <row r="35" spans="1:26" s="2" customFormat="1" ht="21.6">
      <c r="A35" s="208">
        <v>1</v>
      </c>
      <c r="B35" s="209" t="s">
        <v>279</v>
      </c>
      <c r="C35" s="210" t="s">
        <v>281</v>
      </c>
      <c r="D35" s="210">
        <v>72039213</v>
      </c>
      <c r="E35" s="210">
        <v>181013088</v>
      </c>
      <c r="F35" s="210">
        <v>691000981</v>
      </c>
      <c r="G35" s="168" t="s">
        <v>280</v>
      </c>
      <c r="H35" s="168" t="s">
        <v>62</v>
      </c>
      <c r="I35" s="168" t="s">
        <v>90</v>
      </c>
      <c r="J35" s="168" t="s">
        <v>281</v>
      </c>
      <c r="K35" s="168" t="s">
        <v>280</v>
      </c>
      <c r="L35" s="164">
        <v>500000</v>
      </c>
      <c r="M35" s="165">
        <f t="shared" si="4"/>
        <v>350000</v>
      </c>
      <c r="N35" s="211">
        <v>45108</v>
      </c>
      <c r="O35" s="212">
        <v>45139</v>
      </c>
      <c r="P35" s="166"/>
      <c r="Q35" s="167"/>
      <c r="R35" s="162" t="s">
        <v>282</v>
      </c>
      <c r="S35" s="168" t="s">
        <v>111</v>
      </c>
    </row>
    <row r="36" spans="1:26" s="2" customFormat="1" ht="22.2" thickBot="1">
      <c r="A36" s="208">
        <v>2</v>
      </c>
      <c r="B36" s="209" t="s">
        <v>279</v>
      </c>
      <c r="C36" s="210" t="s">
        <v>281</v>
      </c>
      <c r="D36" s="210">
        <v>72039213</v>
      </c>
      <c r="E36" s="210">
        <v>181013088</v>
      </c>
      <c r="F36" s="210">
        <v>691000981</v>
      </c>
      <c r="G36" s="168" t="s">
        <v>1238</v>
      </c>
      <c r="H36" s="168" t="s">
        <v>62</v>
      </c>
      <c r="I36" s="168" t="s">
        <v>90</v>
      </c>
      <c r="J36" s="168" t="s">
        <v>281</v>
      </c>
      <c r="K36" s="168" t="s">
        <v>1238</v>
      </c>
      <c r="L36" s="164">
        <v>500000</v>
      </c>
      <c r="M36" s="165">
        <f t="shared" si="4"/>
        <v>350000</v>
      </c>
      <c r="N36" s="211">
        <v>45839</v>
      </c>
      <c r="O36" s="212">
        <v>45839</v>
      </c>
      <c r="P36" s="166"/>
      <c r="Q36" s="167"/>
      <c r="R36" s="162" t="s">
        <v>1239</v>
      </c>
      <c r="S36" s="168"/>
    </row>
    <row r="37" spans="1:26" s="2" customFormat="1" ht="71.400000000000006">
      <c r="A37" s="213">
        <v>1</v>
      </c>
      <c r="B37" s="207" t="s">
        <v>301</v>
      </c>
      <c r="C37" s="214" t="s">
        <v>302</v>
      </c>
      <c r="D37" s="214">
        <v>71001247</v>
      </c>
      <c r="E37" s="214">
        <v>600052753</v>
      </c>
      <c r="F37" s="215">
        <v>113000707</v>
      </c>
      <c r="G37" s="213" t="s">
        <v>303</v>
      </c>
      <c r="H37" s="213" t="s">
        <v>62</v>
      </c>
      <c r="I37" s="213" t="s">
        <v>90</v>
      </c>
      <c r="J37" s="213" t="s">
        <v>304</v>
      </c>
      <c r="K37" s="216" t="s">
        <v>305</v>
      </c>
      <c r="L37" s="217">
        <v>500000</v>
      </c>
      <c r="M37" s="165">
        <f t="shared" si="4"/>
        <v>350000</v>
      </c>
      <c r="N37" s="207">
        <v>2023</v>
      </c>
      <c r="O37" s="215">
        <v>2027</v>
      </c>
      <c r="P37" s="207" t="s">
        <v>114</v>
      </c>
      <c r="Q37" s="215" t="s">
        <v>114</v>
      </c>
      <c r="R37" s="213"/>
      <c r="S37" s="213" t="s">
        <v>114</v>
      </c>
    </row>
    <row r="38" spans="1:26" s="2" customFormat="1" ht="71.400000000000006">
      <c r="A38" s="219">
        <v>2</v>
      </c>
      <c r="B38" s="220" t="s">
        <v>301</v>
      </c>
      <c r="C38" s="221" t="s">
        <v>302</v>
      </c>
      <c r="D38" s="222">
        <v>71001247</v>
      </c>
      <c r="E38" s="222">
        <v>600052753</v>
      </c>
      <c r="F38" s="223">
        <v>107516934</v>
      </c>
      <c r="G38" s="219" t="s">
        <v>306</v>
      </c>
      <c r="H38" s="219" t="s">
        <v>307</v>
      </c>
      <c r="I38" s="219" t="s">
        <v>90</v>
      </c>
      <c r="J38" s="219" t="s">
        <v>304</v>
      </c>
      <c r="K38" s="224" t="s">
        <v>308</v>
      </c>
      <c r="L38" s="225">
        <v>15000000</v>
      </c>
      <c r="M38" s="165">
        <f t="shared" si="4"/>
        <v>10500000</v>
      </c>
      <c r="N38" s="226">
        <v>2024</v>
      </c>
      <c r="O38" s="223">
        <v>2027</v>
      </c>
      <c r="P38" s="226" t="s">
        <v>103</v>
      </c>
      <c r="Q38" s="223" t="s">
        <v>114</v>
      </c>
      <c r="R38" s="219" t="s">
        <v>309</v>
      </c>
      <c r="S38" s="219" t="s">
        <v>111</v>
      </c>
    </row>
    <row r="39" spans="1:26" s="2" customFormat="1" ht="71.400000000000006">
      <c r="A39" s="219">
        <v>3</v>
      </c>
      <c r="B39" s="226" t="s">
        <v>301</v>
      </c>
      <c r="C39" s="222" t="s">
        <v>302</v>
      </c>
      <c r="D39" s="222">
        <v>71001247</v>
      </c>
      <c r="E39" s="222">
        <v>600052753</v>
      </c>
      <c r="F39" s="223">
        <v>107516934</v>
      </c>
      <c r="G39" s="219" t="s">
        <v>310</v>
      </c>
      <c r="H39" s="219" t="s">
        <v>62</v>
      </c>
      <c r="I39" s="219" t="s">
        <v>90</v>
      </c>
      <c r="J39" s="219" t="s">
        <v>304</v>
      </c>
      <c r="K39" s="219" t="s">
        <v>311</v>
      </c>
      <c r="L39" s="225">
        <v>2500000</v>
      </c>
      <c r="M39" s="165">
        <f t="shared" si="4"/>
        <v>1750000</v>
      </c>
      <c r="N39" s="226">
        <v>2023</v>
      </c>
      <c r="O39" s="223">
        <v>2027</v>
      </c>
      <c r="P39" s="226" t="s">
        <v>114</v>
      </c>
      <c r="Q39" s="223" t="s">
        <v>114</v>
      </c>
      <c r="R39" s="219" t="s">
        <v>111</v>
      </c>
      <c r="S39" s="219" t="s">
        <v>111</v>
      </c>
    </row>
    <row r="40" spans="1:26" s="2" customFormat="1" ht="71.400000000000006">
      <c r="A40" s="219">
        <v>4</v>
      </c>
      <c r="B40" s="226" t="s">
        <v>301</v>
      </c>
      <c r="C40" s="222" t="s">
        <v>302</v>
      </c>
      <c r="D40" s="222">
        <v>71001247</v>
      </c>
      <c r="E40" s="222">
        <v>600052753</v>
      </c>
      <c r="F40" s="223">
        <v>113000707</v>
      </c>
      <c r="G40" s="219" t="s">
        <v>312</v>
      </c>
      <c r="H40" s="219" t="s">
        <v>307</v>
      </c>
      <c r="I40" s="219" t="s">
        <v>90</v>
      </c>
      <c r="J40" s="219" t="s">
        <v>304</v>
      </c>
      <c r="K40" s="219" t="s">
        <v>313</v>
      </c>
      <c r="L40" s="225">
        <v>5000000</v>
      </c>
      <c r="M40" s="165">
        <f t="shared" si="4"/>
        <v>3500000</v>
      </c>
      <c r="N40" s="226">
        <v>2023</v>
      </c>
      <c r="O40" s="223">
        <v>2027</v>
      </c>
      <c r="P40" s="226" t="s">
        <v>114</v>
      </c>
      <c r="Q40" s="223" t="s">
        <v>114</v>
      </c>
      <c r="R40" s="219" t="s">
        <v>111</v>
      </c>
      <c r="S40" s="219" t="s">
        <v>111</v>
      </c>
    </row>
    <row r="41" spans="1:26" s="2" customFormat="1" ht="71.400000000000006">
      <c r="A41" s="219">
        <v>5</v>
      </c>
      <c r="B41" s="226" t="s">
        <v>301</v>
      </c>
      <c r="C41" s="222" t="s">
        <v>302</v>
      </c>
      <c r="D41" s="222">
        <v>71001247</v>
      </c>
      <c r="E41" s="222">
        <v>600052753</v>
      </c>
      <c r="F41" s="223">
        <v>113000707</v>
      </c>
      <c r="G41" s="219" t="s">
        <v>314</v>
      </c>
      <c r="H41" s="219" t="s">
        <v>307</v>
      </c>
      <c r="I41" s="219" t="s">
        <v>90</v>
      </c>
      <c r="J41" s="219" t="s">
        <v>304</v>
      </c>
      <c r="K41" s="219" t="s">
        <v>315</v>
      </c>
      <c r="L41" s="225">
        <v>800000</v>
      </c>
      <c r="M41" s="165">
        <f t="shared" si="4"/>
        <v>560000</v>
      </c>
      <c r="N41" s="226">
        <v>2023</v>
      </c>
      <c r="O41" s="223">
        <v>2027</v>
      </c>
      <c r="P41" s="226" t="s">
        <v>114</v>
      </c>
      <c r="Q41" s="223" t="s">
        <v>114</v>
      </c>
      <c r="R41" s="219" t="s">
        <v>111</v>
      </c>
      <c r="S41" s="219" t="s">
        <v>111</v>
      </c>
    </row>
    <row r="42" spans="1:26" s="2" customFormat="1" ht="71.400000000000006">
      <c r="A42" s="219">
        <v>6</v>
      </c>
      <c r="B42" s="226" t="s">
        <v>301</v>
      </c>
      <c r="C42" s="222" t="s">
        <v>302</v>
      </c>
      <c r="D42" s="222">
        <v>71001247</v>
      </c>
      <c r="E42" s="222">
        <v>600052753</v>
      </c>
      <c r="F42" s="223">
        <v>113000707</v>
      </c>
      <c r="G42" s="219" t="s">
        <v>316</v>
      </c>
      <c r="H42" s="219" t="s">
        <v>307</v>
      </c>
      <c r="I42" s="219" t="s">
        <v>90</v>
      </c>
      <c r="J42" s="219" t="s">
        <v>304</v>
      </c>
      <c r="K42" s="219" t="s">
        <v>317</v>
      </c>
      <c r="L42" s="225">
        <v>800000</v>
      </c>
      <c r="M42" s="165">
        <f t="shared" si="4"/>
        <v>560000</v>
      </c>
      <c r="N42" s="226">
        <v>2023</v>
      </c>
      <c r="O42" s="223">
        <v>2027</v>
      </c>
      <c r="P42" s="226" t="s">
        <v>114</v>
      </c>
      <c r="Q42" s="223" t="s">
        <v>114</v>
      </c>
      <c r="R42" s="219" t="s">
        <v>111</v>
      </c>
      <c r="S42" s="219" t="s">
        <v>111</v>
      </c>
    </row>
    <row r="43" spans="1:26" s="2" customFormat="1" ht="71.400000000000006">
      <c r="A43" s="219">
        <v>6</v>
      </c>
      <c r="B43" s="226" t="s">
        <v>301</v>
      </c>
      <c r="C43" s="222" t="s">
        <v>302</v>
      </c>
      <c r="D43" s="222">
        <v>71001247</v>
      </c>
      <c r="E43" s="222">
        <v>600052753</v>
      </c>
      <c r="F43" s="223">
        <v>113000707</v>
      </c>
      <c r="G43" s="219" t="s">
        <v>318</v>
      </c>
      <c r="H43" s="219" t="s">
        <v>307</v>
      </c>
      <c r="I43" s="219" t="s">
        <v>90</v>
      </c>
      <c r="J43" s="219" t="s">
        <v>304</v>
      </c>
      <c r="K43" s="219" t="s">
        <v>317</v>
      </c>
      <c r="L43" s="225">
        <v>5000000</v>
      </c>
      <c r="M43" s="165">
        <f t="shared" si="4"/>
        <v>3500000</v>
      </c>
      <c r="N43" s="226">
        <v>2023</v>
      </c>
      <c r="O43" s="223">
        <v>2027</v>
      </c>
      <c r="P43" s="226" t="s">
        <v>114</v>
      </c>
      <c r="Q43" s="223" t="s">
        <v>114</v>
      </c>
      <c r="R43" s="219" t="s">
        <v>111</v>
      </c>
      <c r="S43" s="219" t="s">
        <v>111</v>
      </c>
    </row>
    <row r="44" spans="1:26" s="2" customFormat="1" ht="71.400000000000006">
      <c r="A44" s="219">
        <v>7</v>
      </c>
      <c r="B44" s="226" t="s">
        <v>301</v>
      </c>
      <c r="C44" s="222" t="s">
        <v>302</v>
      </c>
      <c r="D44" s="222">
        <v>71001247</v>
      </c>
      <c r="E44" s="222">
        <v>600052753</v>
      </c>
      <c r="F44" s="223">
        <v>113000707</v>
      </c>
      <c r="G44" s="219" t="s">
        <v>319</v>
      </c>
      <c r="H44" s="219" t="s">
        <v>307</v>
      </c>
      <c r="I44" s="219" t="s">
        <v>90</v>
      </c>
      <c r="J44" s="219" t="s">
        <v>304</v>
      </c>
      <c r="K44" s="219" t="s">
        <v>320</v>
      </c>
      <c r="L44" s="225">
        <v>30000000</v>
      </c>
      <c r="M44" s="165">
        <f t="shared" si="4"/>
        <v>21000000</v>
      </c>
      <c r="N44" s="226">
        <v>2023</v>
      </c>
      <c r="O44" s="223">
        <v>2027</v>
      </c>
      <c r="P44" s="226" t="s">
        <v>114</v>
      </c>
      <c r="Q44" s="223" t="s">
        <v>114</v>
      </c>
      <c r="R44" s="219" t="s">
        <v>111</v>
      </c>
      <c r="S44" s="219" t="s">
        <v>111</v>
      </c>
    </row>
    <row r="45" spans="1:26" s="2" customFormat="1" ht="72" thickBot="1">
      <c r="A45" s="227">
        <v>8</v>
      </c>
      <c r="B45" s="228" t="s">
        <v>301</v>
      </c>
      <c r="C45" s="229" t="s">
        <v>302</v>
      </c>
      <c r="D45" s="229">
        <v>71001247</v>
      </c>
      <c r="E45" s="229">
        <v>600052753</v>
      </c>
      <c r="F45" s="230">
        <v>113000707</v>
      </c>
      <c r="G45" s="227" t="s">
        <v>321</v>
      </c>
      <c r="H45" s="227" t="s">
        <v>307</v>
      </c>
      <c r="I45" s="227" t="s">
        <v>90</v>
      </c>
      <c r="J45" s="227" t="s">
        <v>304</v>
      </c>
      <c r="K45" s="227" t="s">
        <v>322</v>
      </c>
      <c r="L45" s="231">
        <v>1500000</v>
      </c>
      <c r="M45" s="165">
        <f t="shared" si="4"/>
        <v>1050000</v>
      </c>
      <c r="N45" s="228">
        <v>2023</v>
      </c>
      <c r="O45" s="230">
        <v>2027</v>
      </c>
      <c r="P45" s="228" t="s">
        <v>114</v>
      </c>
      <c r="Q45" s="230" t="s">
        <v>114</v>
      </c>
      <c r="R45" s="227" t="s">
        <v>111</v>
      </c>
      <c r="S45" s="227" t="s">
        <v>111</v>
      </c>
    </row>
    <row r="46" spans="1:26" s="2" customFormat="1" ht="93.6" thickBot="1">
      <c r="A46" s="232">
        <v>1</v>
      </c>
      <c r="B46" s="233" t="s">
        <v>344</v>
      </c>
      <c r="C46" s="234" t="s">
        <v>345</v>
      </c>
      <c r="D46" s="235" t="s">
        <v>346</v>
      </c>
      <c r="E46" s="236">
        <v>181095734</v>
      </c>
      <c r="F46" s="237">
        <v>691012024</v>
      </c>
      <c r="G46" s="432" t="s">
        <v>347</v>
      </c>
      <c r="H46" s="238" t="s">
        <v>89</v>
      </c>
      <c r="I46" s="238" t="s">
        <v>90</v>
      </c>
      <c r="J46" s="238" t="s">
        <v>348</v>
      </c>
      <c r="K46" s="238" t="s">
        <v>270</v>
      </c>
      <c r="L46" s="239">
        <v>1000000</v>
      </c>
      <c r="M46" s="240">
        <f t="shared" ref="M46:M59" si="5">L46/100*70</f>
        <v>700000</v>
      </c>
      <c r="N46" s="241">
        <v>2025</v>
      </c>
      <c r="O46" s="237">
        <v>2029</v>
      </c>
      <c r="P46" s="241"/>
      <c r="Q46" s="237"/>
      <c r="R46" s="238"/>
      <c r="S46" s="238"/>
      <c r="T46" s="242"/>
      <c r="U46" s="242"/>
      <c r="V46" s="242"/>
      <c r="W46" s="242"/>
      <c r="X46" s="242"/>
      <c r="Y46" s="242"/>
      <c r="Z46" s="242"/>
    </row>
    <row r="47" spans="1:26" s="2" customFormat="1" ht="93">
      <c r="A47" s="243">
        <v>2</v>
      </c>
      <c r="B47" s="233" t="s">
        <v>344</v>
      </c>
      <c r="C47" s="244" t="s">
        <v>345</v>
      </c>
      <c r="D47" s="245" t="s">
        <v>346</v>
      </c>
      <c r="E47" s="246">
        <v>181095734</v>
      </c>
      <c r="F47" s="247">
        <v>691012024</v>
      </c>
      <c r="G47" s="665" t="s">
        <v>349</v>
      </c>
      <c r="H47" s="248" t="s">
        <v>89</v>
      </c>
      <c r="I47" s="248" t="s">
        <v>90</v>
      </c>
      <c r="J47" s="248" t="s">
        <v>348</v>
      </c>
      <c r="K47" s="806" t="s">
        <v>270</v>
      </c>
      <c r="L47" s="249">
        <v>20000000</v>
      </c>
      <c r="M47" s="250">
        <f t="shared" si="5"/>
        <v>14000000</v>
      </c>
      <c r="N47" s="251">
        <v>2023</v>
      </c>
      <c r="O47" s="247">
        <v>2026</v>
      </c>
      <c r="P47" s="251"/>
      <c r="Q47" s="247"/>
      <c r="R47" s="665" t="s">
        <v>1144</v>
      </c>
      <c r="S47" s="248"/>
      <c r="T47" s="242"/>
      <c r="U47" s="242"/>
      <c r="V47" s="242"/>
      <c r="W47" s="242"/>
      <c r="X47" s="242"/>
      <c r="Y47" s="242"/>
      <c r="Z47" s="242"/>
    </row>
    <row r="48" spans="1:26" s="2" customFormat="1" ht="93">
      <c r="A48" s="243">
        <v>3</v>
      </c>
      <c r="B48" s="233" t="s">
        <v>344</v>
      </c>
      <c r="C48" s="244" t="s">
        <v>345</v>
      </c>
      <c r="D48" s="245" t="s">
        <v>346</v>
      </c>
      <c r="E48" s="246">
        <v>181095734</v>
      </c>
      <c r="F48" s="247">
        <v>691012024</v>
      </c>
      <c r="G48" s="248" t="s">
        <v>350</v>
      </c>
      <c r="H48" s="248" t="s">
        <v>89</v>
      </c>
      <c r="I48" s="248" t="s">
        <v>90</v>
      </c>
      <c r="J48" s="248" t="s">
        <v>348</v>
      </c>
      <c r="K48" s="248" t="s">
        <v>270</v>
      </c>
      <c r="L48" s="249">
        <v>1500000</v>
      </c>
      <c r="M48" s="250">
        <f t="shared" si="5"/>
        <v>1050000</v>
      </c>
      <c r="N48" s="251">
        <v>2025</v>
      </c>
      <c r="O48" s="247">
        <v>2029</v>
      </c>
      <c r="P48" s="251"/>
      <c r="Q48" s="247"/>
      <c r="R48" s="248"/>
      <c r="S48" s="248"/>
      <c r="T48" s="242"/>
      <c r="U48" s="242"/>
      <c r="V48" s="242"/>
      <c r="W48" s="242"/>
      <c r="X48" s="242"/>
      <c r="Y48" s="242"/>
      <c r="Z48" s="242"/>
    </row>
    <row r="49" spans="1:26" s="2" customFormat="1" ht="93.6" thickBot="1">
      <c r="A49" s="243">
        <v>4</v>
      </c>
      <c r="B49" s="233" t="s">
        <v>344</v>
      </c>
      <c r="C49" s="252" t="s">
        <v>345</v>
      </c>
      <c r="D49" s="253" t="s">
        <v>346</v>
      </c>
      <c r="E49" s="254">
        <v>181095734</v>
      </c>
      <c r="F49" s="255">
        <v>691012024</v>
      </c>
      <c r="G49" s="434" t="s">
        <v>351</v>
      </c>
      <c r="H49" s="256" t="s">
        <v>89</v>
      </c>
      <c r="I49" s="256" t="s">
        <v>90</v>
      </c>
      <c r="J49" s="256" t="s">
        <v>348</v>
      </c>
      <c r="K49" s="256" t="s">
        <v>270</v>
      </c>
      <c r="L49" s="807">
        <v>2000000</v>
      </c>
      <c r="M49" s="250">
        <f t="shared" si="5"/>
        <v>1400000</v>
      </c>
      <c r="N49" s="808">
        <v>2025</v>
      </c>
      <c r="O49" s="255">
        <v>2029</v>
      </c>
      <c r="P49" s="251"/>
      <c r="Q49" s="247"/>
      <c r="R49" s="248"/>
      <c r="S49" s="247"/>
      <c r="T49" s="242"/>
      <c r="U49" s="242"/>
      <c r="V49" s="242"/>
      <c r="W49" s="242"/>
      <c r="X49" s="242"/>
      <c r="Y49" s="242"/>
      <c r="Z49" s="242"/>
    </row>
    <row r="50" spans="1:26" s="2" customFormat="1" ht="130.19999999999999" thickBot="1">
      <c r="A50" s="506"/>
      <c r="B50" s="809" t="s">
        <v>344</v>
      </c>
      <c r="C50" s="810" t="s">
        <v>345</v>
      </c>
      <c r="D50" s="810" t="s">
        <v>346</v>
      </c>
      <c r="E50" s="810">
        <v>181095734</v>
      </c>
      <c r="F50" s="811">
        <v>691012024</v>
      </c>
      <c r="G50" s="812" t="s">
        <v>1142</v>
      </c>
      <c r="H50" s="812" t="s">
        <v>89</v>
      </c>
      <c r="I50" s="812" t="s">
        <v>90</v>
      </c>
      <c r="J50" s="812" t="s">
        <v>348</v>
      </c>
      <c r="K50" s="812" t="s">
        <v>270</v>
      </c>
      <c r="L50" s="813">
        <v>500000</v>
      </c>
      <c r="M50" s="814">
        <v>350000</v>
      </c>
      <c r="N50" s="815">
        <v>2025</v>
      </c>
      <c r="O50" s="816">
        <v>2029</v>
      </c>
      <c r="P50" s="809"/>
      <c r="Q50" s="811"/>
      <c r="R50" s="817" t="s">
        <v>354</v>
      </c>
      <c r="S50" s="817" t="s">
        <v>111</v>
      </c>
      <c r="T50" s="242"/>
      <c r="U50" s="242"/>
      <c r="V50" s="242"/>
      <c r="W50" s="242"/>
      <c r="X50" s="242"/>
      <c r="Y50" s="242"/>
      <c r="Z50" s="242"/>
    </row>
    <row r="51" spans="1:26" s="2" customFormat="1" ht="129.6">
      <c r="A51" s="506"/>
      <c r="B51" s="818" t="s">
        <v>344</v>
      </c>
      <c r="C51" s="819" t="s">
        <v>345</v>
      </c>
      <c r="D51" s="819" t="s">
        <v>346</v>
      </c>
      <c r="E51" s="819">
        <v>181095734</v>
      </c>
      <c r="F51" s="819">
        <v>691012024</v>
      </c>
      <c r="G51" s="819" t="s">
        <v>1141</v>
      </c>
      <c r="H51" s="819" t="s">
        <v>89</v>
      </c>
      <c r="I51" s="819" t="s">
        <v>90</v>
      </c>
      <c r="J51" s="819" t="s">
        <v>348</v>
      </c>
      <c r="K51" s="819" t="s">
        <v>270</v>
      </c>
      <c r="L51" s="820">
        <v>500000</v>
      </c>
      <c r="M51" s="820">
        <v>350000</v>
      </c>
      <c r="N51" s="815">
        <v>2025</v>
      </c>
      <c r="O51" s="816">
        <v>2029</v>
      </c>
      <c r="P51" s="819"/>
      <c r="Q51" s="819"/>
      <c r="R51" s="817" t="s">
        <v>354</v>
      </c>
      <c r="S51" s="817" t="s">
        <v>111</v>
      </c>
      <c r="T51" s="242"/>
      <c r="U51" s="242"/>
      <c r="V51" s="242"/>
      <c r="W51" s="242"/>
      <c r="X51" s="242"/>
      <c r="Y51" s="242"/>
      <c r="Z51" s="242"/>
    </row>
    <row r="52" spans="1:26" s="2" customFormat="1" ht="93.6" thickBot="1">
      <c r="A52" s="257">
        <v>5</v>
      </c>
      <c r="B52" s="233" t="s">
        <v>344</v>
      </c>
      <c r="C52" s="699" t="s">
        <v>345</v>
      </c>
      <c r="D52" s="700" t="s">
        <v>346</v>
      </c>
      <c r="E52" s="701">
        <v>181095734</v>
      </c>
      <c r="F52" s="702">
        <v>691012024</v>
      </c>
      <c r="G52" s="703" t="s">
        <v>352</v>
      </c>
      <c r="H52" s="703" t="s">
        <v>89</v>
      </c>
      <c r="I52" s="703" t="s">
        <v>90</v>
      </c>
      <c r="J52" s="703" t="s">
        <v>348</v>
      </c>
      <c r="K52" s="703" t="s">
        <v>270</v>
      </c>
      <c r="L52" s="704">
        <v>500000</v>
      </c>
      <c r="M52" s="240">
        <f t="shared" si="5"/>
        <v>350000</v>
      </c>
      <c r="N52" s="705">
        <v>2023</v>
      </c>
      <c r="O52" s="702">
        <v>2026</v>
      </c>
      <c r="P52" s="705"/>
      <c r="Q52" s="702" t="s">
        <v>114</v>
      </c>
      <c r="R52" s="432" t="s">
        <v>1144</v>
      </c>
      <c r="S52" s="702"/>
      <c r="T52" s="242"/>
      <c r="U52" s="242"/>
      <c r="V52" s="242"/>
      <c r="W52" s="242"/>
      <c r="X52" s="242"/>
      <c r="Y52" s="242"/>
      <c r="Z52" s="242"/>
    </row>
    <row r="53" spans="1:26" s="2" customFormat="1" ht="41.4" thickBot="1">
      <c r="A53" s="259">
        <v>1</v>
      </c>
      <c r="B53" s="260" t="s">
        <v>358</v>
      </c>
      <c r="C53" s="205" t="s">
        <v>359</v>
      </c>
      <c r="D53" s="261" t="s">
        <v>360</v>
      </c>
      <c r="E53" s="262">
        <v>181115964</v>
      </c>
      <c r="F53" s="263">
        <v>691014370</v>
      </c>
      <c r="G53" s="264" t="s">
        <v>361</v>
      </c>
      <c r="H53" s="259" t="s">
        <v>62</v>
      </c>
      <c r="I53" s="259" t="s">
        <v>90</v>
      </c>
      <c r="J53" s="259" t="s">
        <v>362</v>
      </c>
      <c r="K53" s="264" t="s">
        <v>363</v>
      </c>
      <c r="L53" s="265">
        <v>876500</v>
      </c>
      <c r="M53" s="266">
        <f t="shared" si="5"/>
        <v>613550</v>
      </c>
      <c r="N53" s="267" t="s">
        <v>364</v>
      </c>
      <c r="O53" s="268" t="s">
        <v>365</v>
      </c>
      <c r="P53" s="269"/>
      <c r="Q53" s="270"/>
      <c r="R53" s="271" t="s">
        <v>366</v>
      </c>
      <c r="S53" s="272" t="s">
        <v>367</v>
      </c>
    </row>
    <row r="54" spans="1:26" s="2" customFormat="1" ht="22.2" thickBot="1">
      <c r="A54" s="1040">
        <v>1</v>
      </c>
      <c r="B54" s="1100" t="s">
        <v>388</v>
      </c>
      <c r="C54" s="1101" t="s">
        <v>389</v>
      </c>
      <c r="D54" s="1042"/>
      <c r="E54" s="1042"/>
      <c r="F54" s="1051"/>
      <c r="G54" s="1104" t="s">
        <v>390</v>
      </c>
      <c r="H54" s="1046" t="s">
        <v>62</v>
      </c>
      <c r="I54" s="1104" t="s">
        <v>90</v>
      </c>
      <c r="J54" s="1104" t="s">
        <v>391</v>
      </c>
      <c r="K54" s="1104" t="s">
        <v>392</v>
      </c>
      <c r="L54" s="1048">
        <v>30000000</v>
      </c>
      <c r="M54" s="1049">
        <f t="shared" si="5"/>
        <v>21000000</v>
      </c>
      <c r="N54" s="1050">
        <v>2024</v>
      </c>
      <c r="O54" s="1051">
        <v>2025</v>
      </c>
      <c r="P54" s="1050" t="s">
        <v>114</v>
      </c>
      <c r="Q54" s="1051"/>
      <c r="R54" s="1046" t="s">
        <v>1275</v>
      </c>
      <c r="S54" s="1046" t="s">
        <v>111</v>
      </c>
    </row>
    <row r="55" spans="1:26" s="2" customFormat="1" ht="43.8" thickBot="1">
      <c r="A55" s="1085">
        <v>1</v>
      </c>
      <c r="B55" s="1086" t="s">
        <v>1269</v>
      </c>
      <c r="C55" s="1087" t="s">
        <v>389</v>
      </c>
      <c r="D55" s="1088">
        <v>75033429</v>
      </c>
      <c r="E55" s="1088">
        <v>107517141</v>
      </c>
      <c r="F55" s="1089">
        <v>600052893</v>
      </c>
      <c r="G55" s="1090" t="s">
        <v>734</v>
      </c>
      <c r="H55" s="1091" t="s">
        <v>62</v>
      </c>
      <c r="I55" s="1090" t="s">
        <v>90</v>
      </c>
      <c r="J55" s="1092" t="s">
        <v>391</v>
      </c>
      <c r="K55" s="1093" t="s">
        <v>1270</v>
      </c>
      <c r="L55" s="1094">
        <v>4000000</v>
      </c>
      <c r="M55" s="1095">
        <f>L55/100*70</f>
        <v>2800000</v>
      </c>
      <c r="N55" s="1096">
        <v>2026</v>
      </c>
      <c r="O55" s="1097">
        <v>2028</v>
      </c>
      <c r="P55" s="1096"/>
      <c r="Q55" s="1097"/>
      <c r="R55" s="1091" t="s">
        <v>137</v>
      </c>
      <c r="S55" s="1091" t="s">
        <v>111</v>
      </c>
    </row>
    <row r="56" spans="1:26" s="2" customFormat="1" ht="43.8" thickBot="1">
      <c r="A56" s="1085">
        <v>2</v>
      </c>
      <c r="B56" s="1086" t="s">
        <v>1271</v>
      </c>
      <c r="C56" s="1087" t="s">
        <v>389</v>
      </c>
      <c r="D56" s="1088">
        <v>75033411</v>
      </c>
      <c r="E56" s="1088">
        <v>107517167</v>
      </c>
      <c r="F56" s="1089">
        <v>600052915</v>
      </c>
      <c r="G56" s="1090" t="s">
        <v>734</v>
      </c>
      <c r="H56" s="1091" t="s">
        <v>62</v>
      </c>
      <c r="I56" s="1090" t="s">
        <v>90</v>
      </c>
      <c r="J56" s="1092" t="s">
        <v>391</v>
      </c>
      <c r="K56" s="1093" t="s">
        <v>1270</v>
      </c>
      <c r="L56" s="1094">
        <v>4000000</v>
      </c>
      <c r="M56" s="1095">
        <f>L56/100*70</f>
        <v>2800000</v>
      </c>
      <c r="N56" s="1096">
        <v>2026</v>
      </c>
      <c r="O56" s="1097">
        <v>2028</v>
      </c>
      <c r="P56" s="1096"/>
      <c r="Q56" s="1097"/>
      <c r="R56" s="1091" t="s">
        <v>137</v>
      </c>
      <c r="S56" s="1091" t="s">
        <v>111</v>
      </c>
    </row>
    <row r="57" spans="1:26" s="2" customFormat="1" ht="31.8">
      <c r="A57" s="83">
        <v>1</v>
      </c>
      <c r="B57" s="123" t="s">
        <v>411</v>
      </c>
      <c r="C57" s="124" t="s">
        <v>412</v>
      </c>
      <c r="D57" s="124">
        <v>21551391</v>
      </c>
      <c r="E57" s="124">
        <v>181041693</v>
      </c>
      <c r="F57" s="273">
        <v>691004650</v>
      </c>
      <c r="G57" s="127" t="s">
        <v>413</v>
      </c>
      <c r="H57" s="127" t="s">
        <v>62</v>
      </c>
      <c r="I57" s="127" t="s">
        <v>90</v>
      </c>
      <c r="J57" s="127" t="s">
        <v>414</v>
      </c>
      <c r="K57" s="127" t="s">
        <v>415</v>
      </c>
      <c r="L57" s="129">
        <v>35000000</v>
      </c>
      <c r="M57" s="130">
        <f t="shared" si="5"/>
        <v>24500000</v>
      </c>
      <c r="N57" s="143">
        <v>44896</v>
      </c>
      <c r="O57" s="173">
        <v>45444</v>
      </c>
      <c r="P57" s="131" t="s">
        <v>114</v>
      </c>
      <c r="Q57" s="126"/>
      <c r="R57" s="128" t="s">
        <v>416</v>
      </c>
      <c r="S57" s="127" t="s">
        <v>257</v>
      </c>
    </row>
    <row r="58" spans="1:26" s="2" customFormat="1" ht="32.4" thickBot="1">
      <c r="A58" s="84">
        <v>2</v>
      </c>
      <c r="B58" s="144" t="s">
        <v>417</v>
      </c>
      <c r="C58" s="145" t="s">
        <v>412</v>
      </c>
      <c r="D58" s="145">
        <v>4627997</v>
      </c>
      <c r="E58" s="145">
        <v>181075679</v>
      </c>
      <c r="F58" s="145">
        <v>691008892</v>
      </c>
      <c r="G58" s="148" t="s">
        <v>418</v>
      </c>
      <c r="H58" s="148" t="s">
        <v>62</v>
      </c>
      <c r="I58" s="148" t="s">
        <v>90</v>
      </c>
      <c r="J58" s="148" t="s">
        <v>414</v>
      </c>
      <c r="K58" s="195" t="s">
        <v>419</v>
      </c>
      <c r="L58" s="149">
        <v>89000000</v>
      </c>
      <c r="M58" s="274">
        <f t="shared" si="5"/>
        <v>62300000</v>
      </c>
      <c r="N58" s="150">
        <v>2023</v>
      </c>
      <c r="O58" s="151">
        <v>2025</v>
      </c>
      <c r="P58" s="150" t="s">
        <v>114</v>
      </c>
      <c r="Q58" s="151"/>
      <c r="R58" s="148" t="s">
        <v>137</v>
      </c>
      <c r="S58" s="148" t="s">
        <v>257</v>
      </c>
    </row>
    <row r="59" spans="1:26" s="2" customFormat="1" ht="62.4">
      <c r="A59" s="83">
        <v>1</v>
      </c>
      <c r="B59" s="123" t="s">
        <v>420</v>
      </c>
      <c r="C59" s="124" t="s">
        <v>421</v>
      </c>
      <c r="D59" s="125">
        <v>24181498</v>
      </c>
      <c r="E59" s="125">
        <v>181034476</v>
      </c>
      <c r="F59" s="275">
        <v>691003963</v>
      </c>
      <c r="G59" s="127" t="s">
        <v>422</v>
      </c>
      <c r="H59" s="127" t="s">
        <v>89</v>
      </c>
      <c r="I59" s="127" t="s">
        <v>90</v>
      </c>
      <c r="J59" s="127" t="s">
        <v>414</v>
      </c>
      <c r="K59" s="76" t="s">
        <v>422</v>
      </c>
      <c r="L59" s="276">
        <v>3000000</v>
      </c>
      <c r="M59" s="277">
        <f t="shared" si="5"/>
        <v>2100000</v>
      </c>
      <c r="N59" s="278">
        <v>2023</v>
      </c>
      <c r="O59" s="279">
        <v>2027</v>
      </c>
      <c r="P59" s="278" t="s">
        <v>114</v>
      </c>
      <c r="Q59" s="279" t="s">
        <v>114</v>
      </c>
      <c r="R59" s="76"/>
      <c r="S59" s="280"/>
    </row>
    <row r="60" spans="1:26" s="2" customFormat="1" ht="62.4">
      <c r="A60" s="69">
        <v>2</v>
      </c>
      <c r="B60" s="178" t="s">
        <v>420</v>
      </c>
      <c r="C60" s="179" t="s">
        <v>421</v>
      </c>
      <c r="D60" s="281">
        <v>24181498</v>
      </c>
      <c r="E60" s="281">
        <v>181034476</v>
      </c>
      <c r="F60" s="282">
        <v>691003963</v>
      </c>
      <c r="G60" s="283" t="s">
        <v>423</v>
      </c>
      <c r="H60" s="283" t="s">
        <v>89</v>
      </c>
      <c r="I60" s="283" t="s">
        <v>90</v>
      </c>
      <c r="J60" s="283" t="s">
        <v>414</v>
      </c>
      <c r="K60" s="284" t="s">
        <v>423</v>
      </c>
      <c r="L60" s="285">
        <v>2000000</v>
      </c>
      <c r="M60" s="286">
        <f t="shared" ref="M60:M71" si="6">L60/100*70</f>
        <v>1400000</v>
      </c>
      <c r="N60" s="287">
        <v>2023</v>
      </c>
      <c r="O60" s="288">
        <v>2027</v>
      </c>
      <c r="P60" s="287" t="s">
        <v>114</v>
      </c>
      <c r="Q60" s="288" t="s">
        <v>114</v>
      </c>
      <c r="R60" s="284" t="s">
        <v>114</v>
      </c>
      <c r="S60" s="289"/>
    </row>
    <row r="61" spans="1:26" s="2" customFormat="1" ht="62.4">
      <c r="A61" s="69">
        <v>3</v>
      </c>
      <c r="B61" s="178" t="s">
        <v>420</v>
      </c>
      <c r="C61" s="179" t="s">
        <v>421</v>
      </c>
      <c r="D61" s="281">
        <v>24181498</v>
      </c>
      <c r="E61" s="281">
        <v>181034476</v>
      </c>
      <c r="F61" s="282">
        <v>691003963</v>
      </c>
      <c r="G61" s="283" t="s">
        <v>424</v>
      </c>
      <c r="H61" s="283" t="s">
        <v>89</v>
      </c>
      <c r="I61" s="283" t="s">
        <v>90</v>
      </c>
      <c r="J61" s="283" t="s">
        <v>414</v>
      </c>
      <c r="K61" s="284" t="s">
        <v>424</v>
      </c>
      <c r="L61" s="285">
        <v>5000000</v>
      </c>
      <c r="M61" s="286">
        <f t="shared" si="6"/>
        <v>3500000</v>
      </c>
      <c r="N61" s="287">
        <v>2023</v>
      </c>
      <c r="O61" s="288">
        <v>2027</v>
      </c>
      <c r="P61" s="287" t="s">
        <v>114</v>
      </c>
      <c r="Q61" s="288" t="s">
        <v>114</v>
      </c>
      <c r="R61" s="284" t="s">
        <v>114</v>
      </c>
      <c r="S61" s="289"/>
    </row>
    <row r="62" spans="1:26" s="2" customFormat="1" ht="62.4">
      <c r="A62" s="69">
        <v>4</v>
      </c>
      <c r="B62" s="178" t="s">
        <v>420</v>
      </c>
      <c r="C62" s="179" t="s">
        <v>421</v>
      </c>
      <c r="D62" s="281">
        <v>24181498</v>
      </c>
      <c r="E62" s="281">
        <v>181034476</v>
      </c>
      <c r="F62" s="282">
        <v>691003963</v>
      </c>
      <c r="G62" s="182" t="s">
        <v>425</v>
      </c>
      <c r="H62" s="283" t="s">
        <v>89</v>
      </c>
      <c r="I62" s="283" t="s">
        <v>90</v>
      </c>
      <c r="J62" s="283" t="s">
        <v>414</v>
      </c>
      <c r="K62" s="290" t="s">
        <v>425</v>
      </c>
      <c r="L62" s="285">
        <v>1500000</v>
      </c>
      <c r="M62" s="286">
        <f t="shared" si="6"/>
        <v>1050000</v>
      </c>
      <c r="N62" s="287">
        <v>2023</v>
      </c>
      <c r="O62" s="288">
        <v>2027</v>
      </c>
      <c r="P62" s="287" t="s">
        <v>114</v>
      </c>
      <c r="Q62" s="288"/>
      <c r="R62" s="284"/>
      <c r="S62" s="289" t="s">
        <v>114</v>
      </c>
    </row>
    <row r="63" spans="1:26" s="2" customFormat="1" ht="62.4">
      <c r="A63" s="69">
        <v>5</v>
      </c>
      <c r="B63" s="178" t="s">
        <v>420</v>
      </c>
      <c r="C63" s="179" t="s">
        <v>421</v>
      </c>
      <c r="D63" s="281">
        <v>24181498</v>
      </c>
      <c r="E63" s="281">
        <v>181034476</v>
      </c>
      <c r="F63" s="282">
        <v>691003963</v>
      </c>
      <c r="G63" s="182" t="s">
        <v>426</v>
      </c>
      <c r="H63" s="283" t="s">
        <v>89</v>
      </c>
      <c r="I63" s="283" t="s">
        <v>90</v>
      </c>
      <c r="J63" s="283" t="s">
        <v>414</v>
      </c>
      <c r="K63" s="290" t="s">
        <v>426</v>
      </c>
      <c r="L63" s="285">
        <v>1000000</v>
      </c>
      <c r="M63" s="286">
        <f t="shared" si="6"/>
        <v>700000</v>
      </c>
      <c r="N63" s="287">
        <v>2023</v>
      </c>
      <c r="O63" s="288">
        <v>2027</v>
      </c>
      <c r="P63" s="287" t="s">
        <v>114</v>
      </c>
      <c r="Q63" s="288" t="s">
        <v>114</v>
      </c>
      <c r="R63" s="284" t="s">
        <v>114</v>
      </c>
      <c r="S63" s="289"/>
    </row>
    <row r="64" spans="1:26" s="2" customFormat="1" ht="62.4">
      <c r="A64" s="69">
        <v>6</v>
      </c>
      <c r="B64" s="178" t="s">
        <v>420</v>
      </c>
      <c r="C64" s="179" t="s">
        <v>421</v>
      </c>
      <c r="D64" s="281">
        <v>24181498</v>
      </c>
      <c r="E64" s="281">
        <v>181034476</v>
      </c>
      <c r="F64" s="282">
        <v>691003963</v>
      </c>
      <c r="G64" s="283" t="s">
        <v>427</v>
      </c>
      <c r="H64" s="283" t="s">
        <v>89</v>
      </c>
      <c r="I64" s="283" t="s">
        <v>90</v>
      </c>
      <c r="J64" s="283" t="s">
        <v>414</v>
      </c>
      <c r="K64" s="284" t="s">
        <v>427</v>
      </c>
      <c r="L64" s="285">
        <v>500000</v>
      </c>
      <c r="M64" s="286">
        <f t="shared" si="6"/>
        <v>350000</v>
      </c>
      <c r="N64" s="287">
        <v>2023</v>
      </c>
      <c r="O64" s="288">
        <v>2027</v>
      </c>
      <c r="P64" s="287" t="s">
        <v>114</v>
      </c>
      <c r="Q64" s="288"/>
      <c r="R64" s="284"/>
      <c r="S64" s="289" t="s">
        <v>114</v>
      </c>
    </row>
    <row r="65" spans="1:19" s="2" customFormat="1" ht="62.4">
      <c r="A65" s="69">
        <v>7</v>
      </c>
      <c r="B65" s="178" t="s">
        <v>420</v>
      </c>
      <c r="C65" s="179" t="s">
        <v>421</v>
      </c>
      <c r="D65" s="281">
        <v>24181498</v>
      </c>
      <c r="E65" s="281">
        <v>181034476</v>
      </c>
      <c r="F65" s="282">
        <v>691003963</v>
      </c>
      <c r="G65" s="182" t="s">
        <v>428</v>
      </c>
      <c r="H65" s="283" t="s">
        <v>89</v>
      </c>
      <c r="I65" s="283" t="s">
        <v>90</v>
      </c>
      <c r="J65" s="283" t="s">
        <v>414</v>
      </c>
      <c r="K65" s="290" t="s">
        <v>428</v>
      </c>
      <c r="L65" s="285">
        <v>500000</v>
      </c>
      <c r="M65" s="286">
        <f t="shared" si="6"/>
        <v>350000</v>
      </c>
      <c r="N65" s="287">
        <v>2023</v>
      </c>
      <c r="O65" s="288">
        <v>2027</v>
      </c>
      <c r="P65" s="287" t="s">
        <v>114</v>
      </c>
      <c r="Q65" s="288" t="s">
        <v>114</v>
      </c>
      <c r="R65" s="284" t="s">
        <v>114</v>
      </c>
      <c r="S65" s="289"/>
    </row>
    <row r="66" spans="1:19" s="2" customFormat="1" ht="62.4">
      <c r="A66" s="69">
        <v>8</v>
      </c>
      <c r="B66" s="178" t="s">
        <v>420</v>
      </c>
      <c r="C66" s="179" t="s">
        <v>421</v>
      </c>
      <c r="D66" s="281">
        <v>24181498</v>
      </c>
      <c r="E66" s="281">
        <v>181034476</v>
      </c>
      <c r="F66" s="282">
        <v>691003963</v>
      </c>
      <c r="G66" s="283" t="s">
        <v>429</v>
      </c>
      <c r="H66" s="283" t="s">
        <v>89</v>
      </c>
      <c r="I66" s="283" t="s">
        <v>90</v>
      </c>
      <c r="J66" s="283" t="s">
        <v>414</v>
      </c>
      <c r="K66" s="284" t="s">
        <v>429</v>
      </c>
      <c r="L66" s="285">
        <v>500000</v>
      </c>
      <c r="M66" s="286">
        <f t="shared" si="6"/>
        <v>350000</v>
      </c>
      <c r="N66" s="287">
        <v>2023</v>
      </c>
      <c r="O66" s="288">
        <v>2027</v>
      </c>
      <c r="P66" s="287" t="s">
        <v>114</v>
      </c>
      <c r="Q66" s="288" t="s">
        <v>114</v>
      </c>
      <c r="R66" s="284" t="s">
        <v>114</v>
      </c>
      <c r="S66" s="289"/>
    </row>
    <row r="67" spans="1:19" s="2" customFormat="1" ht="62.4">
      <c r="A67" s="69">
        <v>9</v>
      </c>
      <c r="B67" s="178" t="s">
        <v>420</v>
      </c>
      <c r="C67" s="179" t="s">
        <v>421</v>
      </c>
      <c r="D67" s="281">
        <v>24181498</v>
      </c>
      <c r="E67" s="281">
        <v>181034476</v>
      </c>
      <c r="F67" s="282">
        <v>691003963</v>
      </c>
      <c r="G67" s="283" t="s">
        <v>430</v>
      </c>
      <c r="H67" s="283" t="s">
        <v>89</v>
      </c>
      <c r="I67" s="283" t="s">
        <v>90</v>
      </c>
      <c r="J67" s="283" t="s">
        <v>414</v>
      </c>
      <c r="K67" s="284" t="s">
        <v>430</v>
      </c>
      <c r="L67" s="285">
        <v>1000000</v>
      </c>
      <c r="M67" s="286">
        <f t="shared" si="6"/>
        <v>700000</v>
      </c>
      <c r="N67" s="287">
        <v>2023</v>
      </c>
      <c r="O67" s="288">
        <v>2027</v>
      </c>
      <c r="P67" s="287" t="s">
        <v>114</v>
      </c>
      <c r="Q67" s="288"/>
      <c r="R67" s="284"/>
      <c r="S67" s="289"/>
    </row>
    <row r="68" spans="1:19" s="2" customFormat="1" ht="62.4">
      <c r="A68" s="69">
        <v>10</v>
      </c>
      <c r="B68" s="178" t="s">
        <v>420</v>
      </c>
      <c r="C68" s="179" t="s">
        <v>421</v>
      </c>
      <c r="D68" s="281">
        <v>24181498</v>
      </c>
      <c r="E68" s="281">
        <v>181034476</v>
      </c>
      <c r="F68" s="282">
        <v>691003963</v>
      </c>
      <c r="G68" s="283" t="s">
        <v>431</v>
      </c>
      <c r="H68" s="283" t="s">
        <v>89</v>
      </c>
      <c r="I68" s="283" t="s">
        <v>90</v>
      </c>
      <c r="J68" s="283" t="s">
        <v>414</v>
      </c>
      <c r="K68" s="284" t="s">
        <v>431</v>
      </c>
      <c r="L68" s="285">
        <v>1000000</v>
      </c>
      <c r="M68" s="286">
        <f t="shared" si="6"/>
        <v>700000</v>
      </c>
      <c r="N68" s="287">
        <v>2023</v>
      </c>
      <c r="O68" s="288">
        <v>2027</v>
      </c>
      <c r="P68" s="287" t="s">
        <v>114</v>
      </c>
      <c r="Q68" s="288"/>
      <c r="R68" s="284" t="s">
        <v>114</v>
      </c>
      <c r="S68" s="289"/>
    </row>
    <row r="69" spans="1:19" s="2" customFormat="1" ht="62.4">
      <c r="A69" s="69">
        <v>11</v>
      </c>
      <c r="B69" s="178" t="s">
        <v>420</v>
      </c>
      <c r="C69" s="179" t="s">
        <v>421</v>
      </c>
      <c r="D69" s="281">
        <v>24181498</v>
      </c>
      <c r="E69" s="281">
        <v>181034476</v>
      </c>
      <c r="F69" s="282">
        <v>691003963</v>
      </c>
      <c r="G69" s="283" t="s">
        <v>432</v>
      </c>
      <c r="H69" s="283" t="s">
        <v>89</v>
      </c>
      <c r="I69" s="283" t="s">
        <v>90</v>
      </c>
      <c r="J69" s="283" t="s">
        <v>414</v>
      </c>
      <c r="K69" s="284" t="s">
        <v>432</v>
      </c>
      <c r="L69" s="285">
        <v>1000000</v>
      </c>
      <c r="M69" s="286">
        <f t="shared" si="6"/>
        <v>700000</v>
      </c>
      <c r="N69" s="287">
        <v>2023</v>
      </c>
      <c r="O69" s="288">
        <v>2027</v>
      </c>
      <c r="P69" s="287"/>
      <c r="Q69" s="288"/>
      <c r="R69" s="284"/>
      <c r="S69" s="289"/>
    </row>
    <row r="70" spans="1:19" s="2" customFormat="1" ht="62.4">
      <c r="A70" s="69">
        <v>12</v>
      </c>
      <c r="B70" s="178" t="s">
        <v>420</v>
      </c>
      <c r="C70" s="179" t="s">
        <v>421</v>
      </c>
      <c r="D70" s="281">
        <v>24181498</v>
      </c>
      <c r="E70" s="281">
        <v>181034476</v>
      </c>
      <c r="F70" s="282">
        <v>691003963</v>
      </c>
      <c r="G70" s="283" t="s">
        <v>433</v>
      </c>
      <c r="H70" s="283" t="s">
        <v>89</v>
      </c>
      <c r="I70" s="283" t="s">
        <v>90</v>
      </c>
      <c r="J70" s="283" t="s">
        <v>414</v>
      </c>
      <c r="K70" s="284" t="s">
        <v>433</v>
      </c>
      <c r="L70" s="285">
        <v>10000000</v>
      </c>
      <c r="M70" s="286">
        <f t="shared" si="6"/>
        <v>7000000</v>
      </c>
      <c r="N70" s="287">
        <v>2023</v>
      </c>
      <c r="O70" s="288">
        <v>2027</v>
      </c>
      <c r="P70" s="287"/>
      <c r="Q70" s="288"/>
      <c r="R70" s="284"/>
      <c r="S70" s="289"/>
    </row>
    <row r="71" spans="1:19" s="2" customFormat="1" ht="63" thickBot="1">
      <c r="A71" s="84">
        <v>13</v>
      </c>
      <c r="B71" s="144" t="s">
        <v>420</v>
      </c>
      <c r="C71" s="145" t="s">
        <v>421</v>
      </c>
      <c r="D71" s="291">
        <v>24181498</v>
      </c>
      <c r="E71" s="291">
        <v>181034476</v>
      </c>
      <c r="F71" s="292">
        <v>691003963</v>
      </c>
      <c r="G71" s="148" t="s">
        <v>434</v>
      </c>
      <c r="H71" s="148" t="s">
        <v>89</v>
      </c>
      <c r="I71" s="148" t="s">
        <v>90</v>
      </c>
      <c r="J71" s="148" t="s">
        <v>414</v>
      </c>
      <c r="K71" s="293" t="s">
        <v>435</v>
      </c>
      <c r="L71" s="294">
        <v>300000000</v>
      </c>
      <c r="M71" s="295">
        <f t="shared" si="6"/>
        <v>210000000</v>
      </c>
      <c r="N71" s="296">
        <v>2023</v>
      </c>
      <c r="O71" s="297">
        <v>2027</v>
      </c>
      <c r="P71" s="296" t="s">
        <v>114</v>
      </c>
      <c r="Q71" s="297" t="s">
        <v>114</v>
      </c>
      <c r="R71" s="293" t="s">
        <v>114</v>
      </c>
      <c r="S71" s="298" t="s">
        <v>114</v>
      </c>
    </row>
    <row r="72" spans="1:19" s="2" customFormat="1" ht="15" thickBot="1">
      <c r="A72" s="83">
        <v>1</v>
      </c>
      <c r="B72" s="131" t="s">
        <v>440</v>
      </c>
      <c r="C72" s="125" t="s">
        <v>441</v>
      </c>
      <c r="D72" s="125">
        <v>8408157</v>
      </c>
      <c r="E72" s="125">
        <v>181107325</v>
      </c>
      <c r="F72" s="126">
        <v>691013632</v>
      </c>
      <c r="G72" s="127" t="s">
        <v>442</v>
      </c>
      <c r="H72" s="127" t="s">
        <v>62</v>
      </c>
      <c r="I72" s="127" t="s">
        <v>90</v>
      </c>
      <c r="J72" s="127" t="s">
        <v>273</v>
      </c>
      <c r="K72" s="127" t="s">
        <v>442</v>
      </c>
      <c r="L72" s="129">
        <v>30000</v>
      </c>
      <c r="M72" s="130">
        <f t="shared" ref="M72:M90" si="7">L72/100*70</f>
        <v>21000</v>
      </c>
      <c r="N72" s="113" t="s">
        <v>1166</v>
      </c>
      <c r="O72" s="110" t="s">
        <v>1166</v>
      </c>
      <c r="P72" s="131"/>
      <c r="Q72" s="126"/>
      <c r="R72" s="127" t="s">
        <v>111</v>
      </c>
      <c r="S72" s="299" t="s">
        <v>111</v>
      </c>
    </row>
    <row r="73" spans="1:19" s="2" customFormat="1" ht="144">
      <c r="A73" s="300">
        <v>1</v>
      </c>
      <c r="B73" s="123" t="s">
        <v>447</v>
      </c>
      <c r="C73" s="124" t="s">
        <v>448</v>
      </c>
      <c r="D73" s="124">
        <v>8565490</v>
      </c>
      <c r="E73" s="124">
        <v>181111764</v>
      </c>
      <c r="F73" s="132" t="s">
        <v>449</v>
      </c>
      <c r="G73" s="128" t="s">
        <v>450</v>
      </c>
      <c r="H73" s="128" t="s">
        <v>62</v>
      </c>
      <c r="I73" s="128" t="s">
        <v>90</v>
      </c>
      <c r="J73" s="128" t="s">
        <v>451</v>
      </c>
      <c r="K73" s="301" t="s">
        <v>270</v>
      </c>
      <c r="L73" s="302">
        <v>100000000</v>
      </c>
      <c r="M73" s="303">
        <f t="shared" si="7"/>
        <v>70000000</v>
      </c>
      <c r="N73" s="123">
        <v>2025</v>
      </c>
      <c r="O73" s="132">
        <v>2027</v>
      </c>
      <c r="P73" s="123" t="s">
        <v>102</v>
      </c>
      <c r="Q73" s="132"/>
      <c r="R73" s="128" t="s">
        <v>1415</v>
      </c>
      <c r="S73" s="128" t="s">
        <v>452</v>
      </c>
    </row>
    <row r="74" spans="1:19" s="2" customFormat="1" ht="72.599999999999994">
      <c r="A74" s="308">
        <v>2</v>
      </c>
      <c r="B74" s="178" t="s">
        <v>447</v>
      </c>
      <c r="C74" s="179" t="s">
        <v>448</v>
      </c>
      <c r="D74" s="179">
        <v>8565490</v>
      </c>
      <c r="E74" s="179">
        <v>181111764</v>
      </c>
      <c r="F74" s="181" t="s">
        <v>449</v>
      </c>
      <c r="G74" s="182" t="s">
        <v>1138</v>
      </c>
      <c r="H74" s="182" t="s">
        <v>62</v>
      </c>
      <c r="I74" s="182" t="s">
        <v>90</v>
      </c>
      <c r="J74" s="182" t="s">
        <v>451</v>
      </c>
      <c r="K74" s="290" t="s">
        <v>270</v>
      </c>
      <c r="L74" s="356">
        <v>6000000</v>
      </c>
      <c r="M74" s="423">
        <f t="shared" si="7"/>
        <v>4200000</v>
      </c>
      <c r="N74" s="178">
        <v>2025</v>
      </c>
      <c r="O74" s="181">
        <v>2025</v>
      </c>
      <c r="P74" s="178"/>
      <c r="Q74" s="181"/>
      <c r="R74" s="182" t="s">
        <v>1139</v>
      </c>
      <c r="S74" s="182" t="s">
        <v>102</v>
      </c>
    </row>
    <row r="75" spans="1:19" s="2" customFormat="1" ht="62.4">
      <c r="A75" s="308">
        <v>3</v>
      </c>
      <c r="B75" s="178" t="s">
        <v>447</v>
      </c>
      <c r="C75" s="179" t="s">
        <v>448</v>
      </c>
      <c r="D75" s="179">
        <v>8565490</v>
      </c>
      <c r="E75" s="179">
        <v>181111764</v>
      </c>
      <c r="F75" s="181" t="s">
        <v>449</v>
      </c>
      <c r="G75" s="182" t="s">
        <v>942</v>
      </c>
      <c r="H75" s="182" t="s">
        <v>62</v>
      </c>
      <c r="I75" s="182" t="s">
        <v>90</v>
      </c>
      <c r="J75" s="182" t="s">
        <v>451</v>
      </c>
      <c r="K75" s="182" t="s">
        <v>270</v>
      </c>
      <c r="L75" s="356">
        <v>30000000</v>
      </c>
      <c r="M75" s="423">
        <v>0</v>
      </c>
      <c r="N75" s="178">
        <v>2024</v>
      </c>
      <c r="O75" s="181">
        <v>2024</v>
      </c>
      <c r="P75" s="178" t="s">
        <v>102</v>
      </c>
      <c r="Q75" s="181"/>
      <c r="R75" s="182" t="s">
        <v>943</v>
      </c>
      <c r="S75" s="182" t="s">
        <v>452</v>
      </c>
    </row>
    <row r="76" spans="1:19" s="2" customFormat="1" ht="42">
      <c r="A76" s="647">
        <v>4</v>
      </c>
      <c r="B76" s="436" t="s">
        <v>447</v>
      </c>
      <c r="C76" s="339" t="s">
        <v>448</v>
      </c>
      <c r="D76" s="339">
        <v>8565490</v>
      </c>
      <c r="E76" s="339">
        <v>181111764</v>
      </c>
      <c r="F76" s="161" t="s">
        <v>449</v>
      </c>
      <c r="G76" s="153" t="s">
        <v>944</v>
      </c>
      <c r="H76" s="153" t="s">
        <v>62</v>
      </c>
      <c r="I76" s="153" t="s">
        <v>90</v>
      </c>
      <c r="J76" s="153" t="s">
        <v>451</v>
      </c>
      <c r="K76" s="153" t="s">
        <v>270</v>
      </c>
      <c r="L76" s="648">
        <v>3000000</v>
      </c>
      <c r="M76" s="649">
        <f>L76/100*70</f>
        <v>2100000</v>
      </c>
      <c r="N76" s="436">
        <v>2025</v>
      </c>
      <c r="O76" s="161">
        <v>2025</v>
      </c>
      <c r="P76" s="436"/>
      <c r="Q76" s="161"/>
      <c r="R76" s="153" t="s">
        <v>945</v>
      </c>
      <c r="S76" s="153" t="s">
        <v>452</v>
      </c>
    </row>
    <row r="77" spans="1:19" s="2" customFormat="1" ht="32.4" thickBot="1">
      <c r="A77" s="650">
        <v>5</v>
      </c>
      <c r="B77" s="369" t="s">
        <v>447</v>
      </c>
      <c r="C77" s="651" t="s">
        <v>448</v>
      </c>
      <c r="D77" s="651">
        <v>8565490</v>
      </c>
      <c r="E77" s="651">
        <v>181111764</v>
      </c>
      <c r="F77" s="652" t="s">
        <v>449</v>
      </c>
      <c r="G77" s="653" t="s">
        <v>946</v>
      </c>
      <c r="H77" s="653" t="s">
        <v>62</v>
      </c>
      <c r="I77" s="653" t="s">
        <v>90</v>
      </c>
      <c r="J77" s="653" t="s">
        <v>451</v>
      </c>
      <c r="K77" s="653" t="s">
        <v>270</v>
      </c>
      <c r="L77" s="654">
        <v>1500000</v>
      </c>
      <c r="M77" s="442">
        <f>L77/100*70</f>
        <v>1050000</v>
      </c>
      <c r="N77" s="369">
        <v>2025</v>
      </c>
      <c r="O77" s="652">
        <v>2025</v>
      </c>
      <c r="P77" s="369"/>
      <c r="Q77" s="652"/>
      <c r="R77" s="653" t="s">
        <v>947</v>
      </c>
      <c r="S77" s="653" t="s">
        <v>457</v>
      </c>
    </row>
    <row r="78" spans="1:19" s="2" customFormat="1" ht="63" thickBot="1">
      <c r="A78" s="1099">
        <v>1</v>
      </c>
      <c r="B78" s="1100" t="s">
        <v>464</v>
      </c>
      <c r="C78" s="1101" t="s">
        <v>465</v>
      </c>
      <c r="D78" s="1101">
        <v>70996610</v>
      </c>
      <c r="E78" s="1102">
        <v>107516641</v>
      </c>
      <c r="F78" s="1103">
        <v>600053351</v>
      </c>
      <c r="G78" s="1104" t="s">
        <v>466</v>
      </c>
      <c r="H78" s="1104" t="s">
        <v>89</v>
      </c>
      <c r="I78" s="1104" t="s">
        <v>90</v>
      </c>
      <c r="J78" s="1104" t="s">
        <v>467</v>
      </c>
      <c r="K78" s="1104" t="s">
        <v>468</v>
      </c>
      <c r="L78" s="1100">
        <v>54000000</v>
      </c>
      <c r="M78" s="1103">
        <f t="shared" si="7"/>
        <v>37800000</v>
      </c>
      <c r="N78" s="1100">
        <v>2023</v>
      </c>
      <c r="O78" s="1103">
        <v>2025</v>
      </c>
      <c r="P78" s="1100" t="s">
        <v>251</v>
      </c>
      <c r="Q78" s="1103" t="s">
        <v>251</v>
      </c>
      <c r="R78" s="1104" t="s">
        <v>1273</v>
      </c>
      <c r="S78" s="1104" t="s">
        <v>111</v>
      </c>
    </row>
    <row r="79" spans="1:19" s="2" customFormat="1" ht="62.4">
      <c r="A79" s="308">
        <v>2</v>
      </c>
      <c r="B79" s="178" t="s">
        <v>464</v>
      </c>
      <c r="C79" s="179" t="s">
        <v>465</v>
      </c>
      <c r="D79" s="179">
        <v>70996610</v>
      </c>
      <c r="E79" s="309">
        <v>107516641</v>
      </c>
      <c r="F79" s="181">
        <v>600053351</v>
      </c>
      <c r="G79" s="182" t="s">
        <v>470</v>
      </c>
      <c r="H79" s="182" t="s">
        <v>89</v>
      </c>
      <c r="I79" s="182" t="s">
        <v>90</v>
      </c>
      <c r="J79" s="182" t="s">
        <v>467</v>
      </c>
      <c r="K79" s="182" t="s">
        <v>471</v>
      </c>
      <c r="L79" s="178">
        <v>5300000</v>
      </c>
      <c r="M79" s="181">
        <f t="shared" si="7"/>
        <v>3710000</v>
      </c>
      <c r="N79" s="1023">
        <v>2025</v>
      </c>
      <c r="O79" s="1098">
        <v>2027</v>
      </c>
      <c r="P79" s="178"/>
      <c r="Q79" s="1098" t="s">
        <v>111</v>
      </c>
      <c r="R79" s="1086" t="s">
        <v>1272</v>
      </c>
      <c r="S79" s="182" t="s">
        <v>111</v>
      </c>
    </row>
    <row r="80" spans="1:19" s="2" customFormat="1" ht="52.8" thickBot="1">
      <c r="A80" s="304">
        <v>3</v>
      </c>
      <c r="B80" s="193" t="s">
        <v>464</v>
      </c>
      <c r="C80" s="169" t="s">
        <v>465</v>
      </c>
      <c r="D80" s="169">
        <v>70996610</v>
      </c>
      <c r="E80" s="310">
        <v>107516641</v>
      </c>
      <c r="F80" s="311">
        <v>600053351</v>
      </c>
      <c r="G80" s="170" t="s">
        <v>472</v>
      </c>
      <c r="H80" s="170" t="s">
        <v>89</v>
      </c>
      <c r="I80" s="170" t="s">
        <v>90</v>
      </c>
      <c r="J80" s="170" t="s">
        <v>467</v>
      </c>
      <c r="K80" s="170" t="s">
        <v>473</v>
      </c>
      <c r="L80" s="193">
        <v>2740000</v>
      </c>
      <c r="M80" s="311">
        <f t="shared" si="7"/>
        <v>1918000</v>
      </c>
      <c r="N80" s="193">
        <v>2023</v>
      </c>
      <c r="O80" s="311">
        <v>2026</v>
      </c>
      <c r="P80" s="193"/>
      <c r="Q80" s="311"/>
      <c r="R80" s="170" t="s">
        <v>469</v>
      </c>
      <c r="S80" s="170" t="s">
        <v>111</v>
      </c>
    </row>
    <row r="81" spans="1:19" s="2" customFormat="1" ht="32.4" thickBot="1">
      <c r="A81" s="83">
        <v>1</v>
      </c>
      <c r="B81" s="123" t="s">
        <v>483</v>
      </c>
      <c r="C81" s="125" t="s">
        <v>484</v>
      </c>
      <c r="D81" s="125">
        <v>70996016</v>
      </c>
      <c r="E81" s="125">
        <v>102638420</v>
      </c>
      <c r="F81" s="126">
        <v>600052524</v>
      </c>
      <c r="G81" s="128" t="s">
        <v>485</v>
      </c>
      <c r="H81" s="127" t="s">
        <v>62</v>
      </c>
      <c r="I81" s="127" t="s">
        <v>90</v>
      </c>
      <c r="J81" s="128" t="s">
        <v>486</v>
      </c>
      <c r="K81" s="127" t="s">
        <v>487</v>
      </c>
      <c r="L81" s="129">
        <v>300000000</v>
      </c>
      <c r="M81" s="130">
        <f t="shared" si="7"/>
        <v>210000000</v>
      </c>
      <c r="N81" s="1079">
        <v>2026</v>
      </c>
      <c r="O81" s="126">
        <v>2028</v>
      </c>
      <c r="P81" s="131" t="s">
        <v>251</v>
      </c>
      <c r="Q81" s="126"/>
      <c r="R81" s="128" t="s">
        <v>488</v>
      </c>
      <c r="S81" s="127" t="s">
        <v>111</v>
      </c>
    </row>
    <row r="82" spans="1:19" s="2" customFormat="1" ht="22.2" thickBot="1">
      <c r="A82" s="821">
        <v>2</v>
      </c>
      <c r="B82" s="123" t="s">
        <v>483</v>
      </c>
      <c r="C82" s="125" t="s">
        <v>1170</v>
      </c>
      <c r="D82" s="125">
        <v>70996016</v>
      </c>
      <c r="E82" s="125">
        <v>102638420</v>
      </c>
      <c r="F82" s="126">
        <v>600052524</v>
      </c>
      <c r="G82" s="126" t="s">
        <v>1171</v>
      </c>
      <c r="H82" s="126" t="s">
        <v>62</v>
      </c>
      <c r="I82" s="126" t="s">
        <v>90</v>
      </c>
      <c r="J82" s="283" t="s">
        <v>1172</v>
      </c>
      <c r="K82" s="182" t="s">
        <v>1173</v>
      </c>
      <c r="L82" s="1148">
        <v>30000000</v>
      </c>
      <c r="M82" s="1027">
        <v>7000000</v>
      </c>
      <c r="N82" s="1039">
        <v>2026</v>
      </c>
      <c r="O82" s="1025">
        <v>2028</v>
      </c>
      <c r="P82" s="344"/>
      <c r="Q82" s="187"/>
      <c r="R82" s="283" t="s">
        <v>177</v>
      </c>
      <c r="S82" s="283" t="s">
        <v>111</v>
      </c>
    </row>
    <row r="83" spans="1:19" s="2" customFormat="1" ht="22.2" thickBot="1">
      <c r="A83" s="821">
        <v>3</v>
      </c>
      <c r="B83" s="123" t="s">
        <v>483</v>
      </c>
      <c r="C83" s="125" t="s">
        <v>1170</v>
      </c>
      <c r="D83" s="125">
        <v>70996016</v>
      </c>
      <c r="E83" s="125">
        <v>102638420</v>
      </c>
      <c r="F83" s="126">
        <v>600052524</v>
      </c>
      <c r="G83" s="283" t="s">
        <v>1174</v>
      </c>
      <c r="H83" s="283" t="s">
        <v>62</v>
      </c>
      <c r="I83" s="283" t="s">
        <v>90</v>
      </c>
      <c r="J83" s="283" t="s">
        <v>1172</v>
      </c>
      <c r="K83" s="1083" t="s">
        <v>1279</v>
      </c>
      <c r="L83" s="1148">
        <v>30000000</v>
      </c>
      <c r="M83" s="1027">
        <v>11500000</v>
      </c>
      <c r="N83" s="1039">
        <v>2026</v>
      </c>
      <c r="O83" s="1025">
        <v>2028</v>
      </c>
      <c r="P83" s="344"/>
      <c r="Q83" s="187" t="s">
        <v>251</v>
      </c>
      <c r="R83" s="1020" t="s">
        <v>177</v>
      </c>
      <c r="S83" s="283" t="s">
        <v>111</v>
      </c>
    </row>
    <row r="84" spans="1:19" s="2" customFormat="1" ht="22.2" thickBot="1">
      <c r="A84" s="821">
        <v>4</v>
      </c>
      <c r="B84" s="178" t="s">
        <v>483</v>
      </c>
      <c r="C84" s="125" t="s">
        <v>1170</v>
      </c>
      <c r="D84" s="125">
        <v>70996016</v>
      </c>
      <c r="E84" s="125">
        <v>102638420</v>
      </c>
      <c r="F84" s="126">
        <v>600052524</v>
      </c>
      <c r="G84" s="182" t="s">
        <v>1175</v>
      </c>
      <c r="H84" s="283" t="s">
        <v>62</v>
      </c>
      <c r="I84" s="283" t="s">
        <v>90</v>
      </c>
      <c r="J84" s="283" t="s">
        <v>1172</v>
      </c>
      <c r="K84" s="283" t="s">
        <v>1176</v>
      </c>
      <c r="L84" s="183">
        <v>20000000</v>
      </c>
      <c r="M84" s="184">
        <v>14000000</v>
      </c>
      <c r="N84" s="1039">
        <v>2026</v>
      </c>
      <c r="O84" s="1025">
        <v>2028</v>
      </c>
      <c r="P84" s="344"/>
      <c r="Q84" s="187"/>
      <c r="R84" s="283" t="s">
        <v>146</v>
      </c>
      <c r="S84" s="283" t="s">
        <v>111</v>
      </c>
    </row>
    <row r="85" spans="1:19" s="2" customFormat="1" ht="22.2" thickBot="1">
      <c r="A85" s="1152">
        <v>5</v>
      </c>
      <c r="B85" s="1153" t="s">
        <v>483</v>
      </c>
      <c r="C85" s="1061" t="s">
        <v>1170</v>
      </c>
      <c r="D85" s="1061">
        <v>70996016</v>
      </c>
      <c r="E85" s="1061">
        <v>102638420</v>
      </c>
      <c r="F85" s="1062">
        <v>600052524</v>
      </c>
      <c r="G85" s="1154" t="s">
        <v>1280</v>
      </c>
      <c r="H85" s="1154" t="s">
        <v>62</v>
      </c>
      <c r="I85" s="1154" t="s">
        <v>90</v>
      </c>
      <c r="J85" s="1154" t="s">
        <v>1172</v>
      </c>
      <c r="K85" s="1154" t="s">
        <v>1280</v>
      </c>
      <c r="L85" s="1155">
        <v>15000000</v>
      </c>
      <c r="M85" s="1156">
        <v>14000000</v>
      </c>
      <c r="N85" s="1149">
        <v>2026</v>
      </c>
      <c r="O85" s="1150">
        <v>2028</v>
      </c>
      <c r="P85" s="1149"/>
      <c r="Q85" s="1150"/>
      <c r="R85" s="1154" t="s">
        <v>142</v>
      </c>
      <c r="S85" s="1154" t="s">
        <v>111</v>
      </c>
    </row>
    <row r="86" spans="1:19" s="2" customFormat="1" ht="15" thickBot="1">
      <c r="A86" s="83">
        <v>1</v>
      </c>
      <c r="B86" s="131" t="s">
        <v>504</v>
      </c>
      <c r="C86" s="125" t="s">
        <v>505</v>
      </c>
      <c r="D86" s="125">
        <v>75031141</v>
      </c>
      <c r="E86" s="125"/>
      <c r="F86" s="126"/>
      <c r="G86" s="127" t="s">
        <v>506</v>
      </c>
      <c r="H86" s="127" t="s">
        <v>62</v>
      </c>
      <c r="I86" s="127" t="s">
        <v>90</v>
      </c>
      <c r="J86" s="127" t="s">
        <v>507</v>
      </c>
      <c r="K86" s="127" t="s">
        <v>270</v>
      </c>
      <c r="L86" s="129">
        <v>2000000</v>
      </c>
      <c r="M86" s="130">
        <f t="shared" si="7"/>
        <v>1400000</v>
      </c>
      <c r="N86" s="131">
        <v>2025</v>
      </c>
      <c r="O86" s="126">
        <v>2025</v>
      </c>
      <c r="P86" s="131"/>
      <c r="Q86" s="126"/>
      <c r="R86" s="127" t="s">
        <v>508</v>
      </c>
      <c r="S86" s="127" t="s">
        <v>111</v>
      </c>
    </row>
    <row r="87" spans="1:19" s="2" customFormat="1" ht="32.4" thickBot="1">
      <c r="A87" s="83">
        <v>1</v>
      </c>
      <c r="B87" s="123" t="s">
        <v>509</v>
      </c>
      <c r="C87" s="312" t="s">
        <v>510</v>
      </c>
      <c r="D87" s="125">
        <v>4435117</v>
      </c>
      <c r="E87" s="125">
        <v>181076951</v>
      </c>
      <c r="F87" s="126">
        <v>691009155</v>
      </c>
      <c r="G87" s="127" t="s">
        <v>511</v>
      </c>
      <c r="H87" s="127" t="s">
        <v>62</v>
      </c>
      <c r="I87" s="127" t="s">
        <v>90</v>
      </c>
      <c r="J87" s="127" t="s">
        <v>90</v>
      </c>
      <c r="K87" s="128" t="s">
        <v>512</v>
      </c>
      <c r="L87" s="313">
        <v>95000000</v>
      </c>
      <c r="M87" s="130">
        <f t="shared" si="7"/>
        <v>66500000</v>
      </c>
      <c r="N87" s="143">
        <v>45292</v>
      </c>
      <c r="O87" s="314">
        <v>46357</v>
      </c>
      <c r="P87" s="131" t="s">
        <v>114</v>
      </c>
      <c r="Q87" s="126"/>
      <c r="R87" s="127" t="s">
        <v>142</v>
      </c>
      <c r="S87" s="127" t="s">
        <v>111</v>
      </c>
    </row>
    <row r="88" spans="1:19" s="2" customFormat="1" ht="42.6" thickBot="1">
      <c r="A88" s="133">
        <v>1</v>
      </c>
      <c r="B88" s="134" t="s">
        <v>516</v>
      </c>
      <c r="C88" s="135" t="s">
        <v>517</v>
      </c>
      <c r="D88" s="135">
        <v>71005803</v>
      </c>
      <c r="E88" s="135">
        <v>107516845</v>
      </c>
      <c r="F88" s="136">
        <v>600052711</v>
      </c>
      <c r="G88" s="137" t="s">
        <v>518</v>
      </c>
      <c r="H88" s="137" t="s">
        <v>62</v>
      </c>
      <c r="I88" s="137" t="s">
        <v>90</v>
      </c>
      <c r="J88" s="137" t="s">
        <v>519</v>
      </c>
      <c r="K88" s="137" t="s">
        <v>520</v>
      </c>
      <c r="L88" s="138">
        <v>55000000</v>
      </c>
      <c r="M88" s="139">
        <f t="shared" si="7"/>
        <v>38500000</v>
      </c>
      <c r="N88" s="203">
        <v>2024</v>
      </c>
      <c r="O88" s="142">
        <v>2025</v>
      </c>
      <c r="P88" s="203" t="s">
        <v>114</v>
      </c>
      <c r="Q88" s="142"/>
      <c r="R88" s="137" t="s">
        <v>521</v>
      </c>
      <c r="S88" s="174" t="s">
        <v>103</v>
      </c>
    </row>
    <row r="89" spans="1:19" s="2" customFormat="1" ht="71.400000000000006">
      <c r="A89" s="315">
        <v>1</v>
      </c>
      <c r="B89" s="316" t="s">
        <v>531</v>
      </c>
      <c r="C89" s="317" t="s">
        <v>532</v>
      </c>
      <c r="D89" s="317">
        <v>70988064</v>
      </c>
      <c r="E89" s="317"/>
      <c r="F89" s="318">
        <v>600053202</v>
      </c>
      <c r="G89" s="319" t="s">
        <v>533</v>
      </c>
      <c r="H89" s="320" t="s">
        <v>62</v>
      </c>
      <c r="I89" s="320" t="s">
        <v>90</v>
      </c>
      <c r="J89" s="319" t="s">
        <v>534</v>
      </c>
      <c r="K89" s="320" t="s">
        <v>270</v>
      </c>
      <c r="L89" s="321">
        <v>12000000</v>
      </c>
      <c r="M89" s="322">
        <f t="shared" si="7"/>
        <v>8400000</v>
      </c>
      <c r="N89" s="323" t="s">
        <v>535</v>
      </c>
      <c r="O89" s="324" t="s">
        <v>536</v>
      </c>
      <c r="P89" s="325" t="s">
        <v>257</v>
      </c>
      <c r="Q89" s="326"/>
      <c r="R89" s="319" t="s">
        <v>537</v>
      </c>
      <c r="S89" s="319" t="s">
        <v>98</v>
      </c>
    </row>
    <row r="90" spans="1:19" s="2" customFormat="1" ht="30.6">
      <c r="A90" s="424">
        <v>2</v>
      </c>
      <c r="B90" s="481" t="s">
        <v>531</v>
      </c>
      <c r="C90" s="482" t="s">
        <v>532</v>
      </c>
      <c r="D90" s="483">
        <v>70988064</v>
      </c>
      <c r="E90" s="655">
        <v>107516772</v>
      </c>
      <c r="F90" s="656">
        <v>600053202</v>
      </c>
      <c r="G90" s="657" t="s">
        <v>939</v>
      </c>
      <c r="H90" s="657" t="s">
        <v>62</v>
      </c>
      <c r="I90" s="657" t="s">
        <v>90</v>
      </c>
      <c r="J90" s="657" t="s">
        <v>534</v>
      </c>
      <c r="K90" s="657" t="s">
        <v>940</v>
      </c>
      <c r="L90" s="658">
        <v>21000000</v>
      </c>
      <c r="M90" s="659">
        <f t="shared" si="7"/>
        <v>14700000</v>
      </c>
      <c r="N90" s="660">
        <v>45474</v>
      </c>
      <c r="O90" s="661">
        <v>45992</v>
      </c>
      <c r="P90" s="662" t="s">
        <v>257</v>
      </c>
      <c r="Q90" s="663"/>
      <c r="R90" s="657" t="s">
        <v>142</v>
      </c>
      <c r="S90" s="657" t="s">
        <v>452</v>
      </c>
    </row>
    <row r="91" spans="1:19" s="2" customFormat="1" ht="31.2" thickBot="1">
      <c r="A91" s="327">
        <v>3</v>
      </c>
      <c r="B91" s="328" t="s">
        <v>531</v>
      </c>
      <c r="C91" s="329" t="s">
        <v>532</v>
      </c>
      <c r="D91" s="329">
        <v>70988064</v>
      </c>
      <c r="E91" s="329"/>
      <c r="F91" s="330">
        <v>600053202</v>
      </c>
      <c r="G91" s="331" t="s">
        <v>538</v>
      </c>
      <c r="H91" s="332" t="s">
        <v>62</v>
      </c>
      <c r="I91" s="332" t="s">
        <v>90</v>
      </c>
      <c r="J91" s="331" t="s">
        <v>534</v>
      </c>
      <c r="K91" s="332" t="s">
        <v>941</v>
      </c>
      <c r="L91" s="333">
        <v>1500000</v>
      </c>
      <c r="M91" s="334">
        <f t="shared" ref="M91:M97" si="8">L91/100*70</f>
        <v>1050000</v>
      </c>
      <c r="N91" s="335" t="s">
        <v>539</v>
      </c>
      <c r="O91" s="336" t="s">
        <v>540</v>
      </c>
      <c r="P91" s="337"/>
      <c r="Q91" s="338"/>
      <c r="R91" s="331" t="s">
        <v>541</v>
      </c>
      <c r="S91" s="331" t="s">
        <v>98</v>
      </c>
    </row>
    <row r="92" spans="1:19" s="2" customFormat="1" ht="46.95" customHeight="1">
      <c r="A92" s="83">
        <v>1</v>
      </c>
      <c r="B92" s="123" t="s">
        <v>567</v>
      </c>
      <c r="C92" s="124" t="s">
        <v>568</v>
      </c>
      <c r="D92" s="125"/>
      <c r="E92" s="125"/>
      <c r="F92" s="126"/>
      <c r="G92" s="128" t="s">
        <v>569</v>
      </c>
      <c r="H92" s="127" t="s">
        <v>62</v>
      </c>
      <c r="I92" s="127" t="s">
        <v>90</v>
      </c>
      <c r="J92" s="127" t="s">
        <v>570</v>
      </c>
      <c r="K92" s="128" t="s">
        <v>571</v>
      </c>
      <c r="L92" s="129">
        <v>2500000</v>
      </c>
      <c r="M92" s="130">
        <f t="shared" si="8"/>
        <v>1750000</v>
      </c>
      <c r="N92" s="131">
        <v>2023</v>
      </c>
      <c r="O92" s="126">
        <v>2025</v>
      </c>
      <c r="P92" s="131"/>
      <c r="Q92" s="126"/>
      <c r="R92" s="127"/>
      <c r="S92" s="127" t="s">
        <v>98</v>
      </c>
    </row>
    <row r="93" spans="1:19" s="2" customFormat="1" ht="22.2" thickBot="1">
      <c r="A93" s="84">
        <v>2</v>
      </c>
      <c r="B93" s="193" t="s">
        <v>567</v>
      </c>
      <c r="C93" s="169" t="s">
        <v>568</v>
      </c>
      <c r="D93" s="199"/>
      <c r="E93" s="199"/>
      <c r="F93" s="198"/>
      <c r="G93" s="195" t="s">
        <v>572</v>
      </c>
      <c r="H93" s="195" t="s">
        <v>62</v>
      </c>
      <c r="I93" s="195" t="s">
        <v>90</v>
      </c>
      <c r="J93" s="195" t="s">
        <v>570</v>
      </c>
      <c r="K93" s="170" t="s">
        <v>573</v>
      </c>
      <c r="L93" s="196">
        <v>2500000</v>
      </c>
      <c r="M93" s="197">
        <f t="shared" si="8"/>
        <v>1750000</v>
      </c>
      <c r="N93" s="171">
        <v>2023</v>
      </c>
      <c r="O93" s="198">
        <v>2025</v>
      </c>
      <c r="P93" s="171"/>
      <c r="Q93" s="198"/>
      <c r="R93" s="195"/>
      <c r="S93" s="195" t="s">
        <v>152</v>
      </c>
    </row>
    <row r="94" spans="1:19" s="2" customFormat="1" ht="84.6">
      <c r="A94" s="822">
        <v>1</v>
      </c>
      <c r="B94" s="823" t="s">
        <v>574</v>
      </c>
      <c r="C94" s="824" t="s">
        <v>575</v>
      </c>
      <c r="D94" s="825">
        <v>72052635</v>
      </c>
      <c r="E94" s="826" t="s">
        <v>576</v>
      </c>
      <c r="F94" s="827" t="s">
        <v>577</v>
      </c>
      <c r="G94" s="828" t="s">
        <v>1187</v>
      </c>
      <c r="H94" s="829" t="s">
        <v>62</v>
      </c>
      <c r="I94" s="829" t="s">
        <v>90</v>
      </c>
      <c r="J94" s="829" t="s">
        <v>579</v>
      </c>
      <c r="K94" s="829" t="s">
        <v>270</v>
      </c>
      <c r="L94" s="830">
        <v>25000000</v>
      </c>
      <c r="M94" s="831">
        <f>L94/100*70</f>
        <v>17500000</v>
      </c>
      <c r="N94" s="832">
        <v>2025</v>
      </c>
      <c r="O94" s="833">
        <v>2025</v>
      </c>
      <c r="P94" s="832" t="s">
        <v>251</v>
      </c>
      <c r="Q94" s="833"/>
      <c r="R94" s="828" t="s">
        <v>1188</v>
      </c>
      <c r="S94" s="829" t="s">
        <v>103</v>
      </c>
    </row>
    <row r="95" spans="1:19" s="2" customFormat="1" ht="73.2" thickBot="1">
      <c r="A95" s="84">
        <v>2</v>
      </c>
      <c r="B95" s="790" t="s">
        <v>574</v>
      </c>
      <c r="C95" s="145" t="s">
        <v>575</v>
      </c>
      <c r="D95" s="291">
        <v>72052635</v>
      </c>
      <c r="E95" s="789" t="s">
        <v>576</v>
      </c>
      <c r="F95" s="791" t="s">
        <v>577</v>
      </c>
      <c r="G95" s="147" t="s">
        <v>578</v>
      </c>
      <c r="H95" s="148" t="s">
        <v>62</v>
      </c>
      <c r="I95" s="148" t="s">
        <v>90</v>
      </c>
      <c r="J95" s="148" t="s">
        <v>579</v>
      </c>
      <c r="K95" s="148" t="s">
        <v>270</v>
      </c>
      <c r="L95" s="149">
        <v>20000000</v>
      </c>
      <c r="M95" s="274">
        <f t="shared" si="8"/>
        <v>14000000</v>
      </c>
      <c r="N95" s="150">
        <v>2024</v>
      </c>
      <c r="O95" s="151">
        <v>2025</v>
      </c>
      <c r="P95" s="150" t="s">
        <v>251</v>
      </c>
      <c r="Q95" s="151"/>
      <c r="R95" s="147" t="s">
        <v>1186</v>
      </c>
      <c r="S95" s="148" t="s">
        <v>111</v>
      </c>
    </row>
    <row r="96" spans="1:19" s="2" customFormat="1" ht="42.6" thickBot="1">
      <c r="A96" s="83">
        <v>1</v>
      </c>
      <c r="B96" s="123" t="s">
        <v>582</v>
      </c>
      <c r="C96" s="124" t="s">
        <v>583</v>
      </c>
      <c r="D96" s="125">
        <v>71341137</v>
      </c>
      <c r="E96" s="125">
        <v>181016559</v>
      </c>
      <c r="F96" s="126">
        <v>691001529</v>
      </c>
      <c r="G96" s="301" t="s">
        <v>584</v>
      </c>
      <c r="H96" s="127" t="s">
        <v>62</v>
      </c>
      <c r="I96" s="127" t="s">
        <v>90</v>
      </c>
      <c r="J96" s="127" t="s">
        <v>451</v>
      </c>
      <c r="K96" s="301" t="s">
        <v>585</v>
      </c>
      <c r="L96" s="129">
        <v>10000000</v>
      </c>
      <c r="M96" s="130">
        <f t="shared" si="8"/>
        <v>7000000</v>
      </c>
      <c r="N96" s="143" t="s">
        <v>586</v>
      </c>
      <c r="O96" s="173">
        <v>45992</v>
      </c>
      <c r="P96" s="131"/>
      <c r="Q96" s="126"/>
      <c r="R96" s="127" t="s">
        <v>587</v>
      </c>
      <c r="S96" s="127" t="s">
        <v>111</v>
      </c>
    </row>
    <row r="97" spans="1:19" s="2" customFormat="1" ht="42">
      <c r="A97" s="69">
        <v>2</v>
      </c>
      <c r="B97" s="178" t="s">
        <v>582</v>
      </c>
      <c r="C97" s="179" t="s">
        <v>583</v>
      </c>
      <c r="D97" s="281">
        <v>71341137</v>
      </c>
      <c r="E97" s="281">
        <v>181016559</v>
      </c>
      <c r="F97" s="187">
        <v>691001529</v>
      </c>
      <c r="G97" s="290" t="s">
        <v>588</v>
      </c>
      <c r="H97" s="283" t="s">
        <v>62</v>
      </c>
      <c r="I97" s="283" t="s">
        <v>90</v>
      </c>
      <c r="J97" s="283" t="s">
        <v>451</v>
      </c>
      <c r="K97" s="290" t="s">
        <v>589</v>
      </c>
      <c r="L97" s="183">
        <v>2000000</v>
      </c>
      <c r="M97" s="156">
        <f t="shared" si="8"/>
        <v>1400000</v>
      </c>
      <c r="N97" s="342" t="s">
        <v>586</v>
      </c>
      <c r="O97" s="343">
        <v>45992</v>
      </c>
      <c r="P97" s="344"/>
      <c r="Q97" s="187"/>
      <c r="R97" s="283" t="s">
        <v>587</v>
      </c>
      <c r="S97" s="283" t="s">
        <v>111</v>
      </c>
    </row>
    <row r="98" spans="1:19" s="2" customFormat="1" ht="42">
      <c r="A98" s="69">
        <v>3</v>
      </c>
      <c r="B98" s="178" t="s">
        <v>582</v>
      </c>
      <c r="C98" s="179" t="s">
        <v>583</v>
      </c>
      <c r="D98" s="281">
        <v>71341137</v>
      </c>
      <c r="E98" s="281">
        <v>181016559</v>
      </c>
      <c r="F98" s="187">
        <v>691001529</v>
      </c>
      <c r="G98" s="290" t="s">
        <v>590</v>
      </c>
      <c r="H98" s="283" t="s">
        <v>62</v>
      </c>
      <c r="I98" s="283" t="s">
        <v>90</v>
      </c>
      <c r="J98" s="283" t="s">
        <v>451</v>
      </c>
      <c r="K98" s="290" t="s">
        <v>591</v>
      </c>
      <c r="L98" s="183">
        <v>2000000</v>
      </c>
      <c r="M98" s="345">
        <f t="shared" ref="M98:M99" si="9">L98/100*70</f>
        <v>1400000</v>
      </c>
      <c r="N98" s="342" t="s">
        <v>586</v>
      </c>
      <c r="O98" s="343">
        <v>46722</v>
      </c>
      <c r="P98" s="344" t="s">
        <v>114</v>
      </c>
      <c r="Q98" s="187"/>
      <c r="R98" s="283" t="s">
        <v>587</v>
      </c>
      <c r="S98" s="283" t="s">
        <v>111</v>
      </c>
    </row>
    <row r="99" spans="1:19" s="2" customFormat="1" ht="42.6" thickBot="1">
      <c r="A99" s="84">
        <v>4</v>
      </c>
      <c r="B99" s="144" t="s">
        <v>582</v>
      </c>
      <c r="C99" s="145" t="s">
        <v>583</v>
      </c>
      <c r="D99" s="291">
        <v>71341137</v>
      </c>
      <c r="E99" s="291">
        <v>181016559</v>
      </c>
      <c r="F99" s="151">
        <v>691001529</v>
      </c>
      <c r="G99" s="305" t="s">
        <v>592</v>
      </c>
      <c r="H99" s="148" t="s">
        <v>62</v>
      </c>
      <c r="I99" s="148" t="s">
        <v>90</v>
      </c>
      <c r="J99" s="148" t="s">
        <v>451</v>
      </c>
      <c r="K99" s="305" t="s">
        <v>593</v>
      </c>
      <c r="L99" s="149">
        <v>2000000</v>
      </c>
      <c r="M99" s="274">
        <f t="shared" si="9"/>
        <v>1400000</v>
      </c>
      <c r="N99" s="346" t="s">
        <v>586</v>
      </c>
      <c r="O99" s="347">
        <v>46722</v>
      </c>
      <c r="P99" s="150"/>
      <c r="Q99" s="151"/>
      <c r="R99" s="148" t="s">
        <v>594</v>
      </c>
      <c r="S99" s="148" t="s">
        <v>111</v>
      </c>
    </row>
    <row r="100" spans="1:19" s="835" customFormat="1" ht="51">
      <c r="A100" s="259">
        <v>1</v>
      </c>
      <c r="B100" s="207" t="s">
        <v>626</v>
      </c>
      <c r="C100" s="214" t="s">
        <v>627</v>
      </c>
      <c r="D100" s="594">
        <v>75034298</v>
      </c>
      <c r="E100" s="214">
        <v>107517124</v>
      </c>
      <c r="F100" s="595">
        <v>600052855</v>
      </c>
      <c r="G100" s="213" t="s">
        <v>1017</v>
      </c>
      <c r="H100" s="213" t="s">
        <v>62</v>
      </c>
      <c r="I100" s="213" t="s">
        <v>90</v>
      </c>
      <c r="J100" s="213" t="s">
        <v>628</v>
      </c>
      <c r="K100" s="213" t="s">
        <v>1018</v>
      </c>
      <c r="L100" s="596">
        <v>6000000</v>
      </c>
      <c r="M100" s="597">
        <f>L100/100*70</f>
        <v>4200000</v>
      </c>
      <c r="N100" s="207">
        <v>2025</v>
      </c>
      <c r="O100" s="215">
        <v>2027</v>
      </c>
      <c r="P100" s="834"/>
      <c r="Q100" s="595" t="s">
        <v>251</v>
      </c>
      <c r="R100" s="213" t="s">
        <v>1019</v>
      </c>
      <c r="S100" s="598" t="s">
        <v>103</v>
      </c>
    </row>
    <row r="101" spans="1:19" s="835" customFormat="1" ht="40.799999999999997">
      <c r="A101" s="599">
        <v>2</v>
      </c>
      <c r="B101" s="226" t="s">
        <v>626</v>
      </c>
      <c r="C101" s="222" t="s">
        <v>627</v>
      </c>
      <c r="D101" s="222">
        <v>75034298</v>
      </c>
      <c r="E101" s="222">
        <v>107517124</v>
      </c>
      <c r="F101" s="600">
        <v>600052855</v>
      </c>
      <c r="G101" s="219" t="s">
        <v>1020</v>
      </c>
      <c r="H101" s="219" t="s">
        <v>62</v>
      </c>
      <c r="I101" s="219" t="s">
        <v>90</v>
      </c>
      <c r="J101" s="219" t="s">
        <v>628</v>
      </c>
      <c r="K101" s="219" t="s">
        <v>1021</v>
      </c>
      <c r="L101" s="225">
        <v>45000000</v>
      </c>
      <c r="M101" s="836">
        <f>L101/100*70</f>
        <v>31500000</v>
      </c>
      <c r="N101" s="226">
        <v>2024</v>
      </c>
      <c r="O101" s="223">
        <v>2027</v>
      </c>
      <c r="P101" s="545" t="s">
        <v>251</v>
      </c>
      <c r="Q101" s="601" t="s">
        <v>251</v>
      </c>
      <c r="R101" s="219" t="s">
        <v>1105</v>
      </c>
      <c r="S101" s="219" t="s">
        <v>103</v>
      </c>
    </row>
    <row r="102" spans="1:19" s="837" customFormat="1" ht="30.6">
      <c r="A102" s="546">
        <v>3</v>
      </c>
      <c r="B102" s="226" t="s">
        <v>626</v>
      </c>
      <c r="C102" s="222" t="s">
        <v>627</v>
      </c>
      <c r="D102" s="1483">
        <v>75034298</v>
      </c>
      <c r="E102" s="1484">
        <v>102738149</v>
      </c>
      <c r="F102" s="600">
        <v>600052855</v>
      </c>
      <c r="G102" s="219" t="s">
        <v>1398</v>
      </c>
      <c r="H102" s="219" t="s">
        <v>62</v>
      </c>
      <c r="I102" s="219" t="s">
        <v>90</v>
      </c>
      <c r="J102" s="219" t="s">
        <v>628</v>
      </c>
      <c r="K102" s="1270" t="s">
        <v>1399</v>
      </c>
      <c r="L102" s="1485">
        <v>5000000</v>
      </c>
      <c r="M102" s="1486">
        <f>L102/100*70</f>
        <v>3500000</v>
      </c>
      <c r="N102" s="1205">
        <v>2026</v>
      </c>
      <c r="O102" s="1206">
        <v>2026</v>
      </c>
      <c r="P102" s="545" t="s">
        <v>251</v>
      </c>
      <c r="Q102" s="601"/>
      <c r="R102" s="219" t="s">
        <v>1022</v>
      </c>
      <c r="S102" s="219" t="s">
        <v>111</v>
      </c>
    </row>
    <row r="103" spans="1:19" s="837" customFormat="1" ht="31.2" thickBot="1">
      <c r="A103" s="1267">
        <v>4</v>
      </c>
      <c r="B103" s="1481" t="s">
        <v>626</v>
      </c>
      <c r="C103" s="1274" t="s">
        <v>627</v>
      </c>
      <c r="D103" s="1487">
        <v>75034298</v>
      </c>
      <c r="E103" s="1488">
        <v>102738149</v>
      </c>
      <c r="F103" s="1489">
        <v>600052855</v>
      </c>
      <c r="G103" s="1479" t="s">
        <v>1400</v>
      </c>
      <c r="H103" s="1176" t="s">
        <v>62</v>
      </c>
      <c r="I103" s="1176" t="s">
        <v>90</v>
      </c>
      <c r="J103" s="1176" t="s">
        <v>628</v>
      </c>
      <c r="K103" s="1479" t="s">
        <v>1401</v>
      </c>
      <c r="L103" s="1480">
        <v>5000000</v>
      </c>
      <c r="M103" s="1478">
        <f>L103/100*70</f>
        <v>3500000</v>
      </c>
      <c r="N103" s="1481">
        <v>2028</v>
      </c>
      <c r="O103" s="1482">
        <v>2028</v>
      </c>
      <c r="P103" s="1490" t="s">
        <v>114</v>
      </c>
      <c r="Q103" s="1491"/>
      <c r="R103" s="1479" t="s">
        <v>1402</v>
      </c>
      <c r="S103" s="1492" t="s">
        <v>111</v>
      </c>
    </row>
    <row r="104" spans="1:19" s="2" customFormat="1" ht="52.2">
      <c r="A104" s="792">
        <v>1</v>
      </c>
      <c r="B104" s="686" t="s">
        <v>635</v>
      </c>
      <c r="C104" s="793" t="s">
        <v>636</v>
      </c>
      <c r="D104" s="793" t="s">
        <v>637</v>
      </c>
      <c r="E104" s="793">
        <v>107516659</v>
      </c>
      <c r="F104" s="793">
        <v>600052613</v>
      </c>
      <c r="G104" s="689" t="s">
        <v>638</v>
      </c>
      <c r="H104" s="689" t="s">
        <v>639</v>
      </c>
      <c r="I104" s="689" t="s">
        <v>90</v>
      </c>
      <c r="J104" s="689" t="s">
        <v>631</v>
      </c>
      <c r="K104" s="689" t="s">
        <v>640</v>
      </c>
      <c r="L104" s="838">
        <v>40000000</v>
      </c>
      <c r="M104" s="156">
        <v>28000000</v>
      </c>
      <c r="N104" s="692">
        <v>2026</v>
      </c>
      <c r="O104" s="688">
        <v>2027</v>
      </c>
      <c r="P104" s="692" t="s">
        <v>103</v>
      </c>
      <c r="Q104" s="688" t="s">
        <v>111</v>
      </c>
      <c r="R104" s="380" t="s">
        <v>142</v>
      </c>
      <c r="S104" s="839" t="s">
        <v>111</v>
      </c>
    </row>
    <row r="105" spans="1:19" s="2" customFormat="1" ht="25.2" thickBot="1">
      <c r="A105" s="304">
        <v>2</v>
      </c>
      <c r="B105" s="144"/>
      <c r="C105" s="840" t="s">
        <v>636</v>
      </c>
      <c r="D105" s="841">
        <v>241229</v>
      </c>
      <c r="E105" s="841"/>
      <c r="F105" s="842"/>
      <c r="G105" s="843" t="s">
        <v>1004</v>
      </c>
      <c r="H105" s="147" t="s">
        <v>62</v>
      </c>
      <c r="I105" s="843" t="s">
        <v>90</v>
      </c>
      <c r="J105" s="843" t="s">
        <v>636</v>
      </c>
      <c r="K105" s="843" t="s">
        <v>1005</v>
      </c>
      <c r="L105" s="844">
        <v>50000000</v>
      </c>
      <c r="M105" s="845">
        <f t="shared" ref="M105" si="10">L105/100*70</f>
        <v>35000000</v>
      </c>
      <c r="N105" s="846">
        <v>2026</v>
      </c>
      <c r="O105" s="847">
        <v>2026</v>
      </c>
      <c r="P105" s="583"/>
      <c r="Q105" s="584"/>
      <c r="R105" s="843" t="s">
        <v>1194</v>
      </c>
      <c r="S105" s="848" t="s">
        <v>111</v>
      </c>
    </row>
    <row r="106" spans="1:19" s="2" customFormat="1" ht="21.6">
      <c r="A106" s="300">
        <v>1</v>
      </c>
      <c r="B106" s="123" t="s">
        <v>648</v>
      </c>
      <c r="C106" s="124" t="s">
        <v>649</v>
      </c>
      <c r="D106" s="124">
        <v>47003391</v>
      </c>
      <c r="E106" s="124">
        <v>107516675</v>
      </c>
      <c r="F106" s="132">
        <v>600052940</v>
      </c>
      <c r="G106" s="128" t="s">
        <v>650</v>
      </c>
      <c r="H106" s="128" t="s">
        <v>89</v>
      </c>
      <c r="I106" s="128" t="s">
        <v>90</v>
      </c>
      <c r="J106" s="128" t="s">
        <v>651</v>
      </c>
      <c r="K106" s="128" t="s">
        <v>652</v>
      </c>
      <c r="L106" s="302">
        <v>15000000</v>
      </c>
      <c r="M106" s="303">
        <f t="shared" ref="M106:M120" si="11">L106/100*70</f>
        <v>10500000</v>
      </c>
      <c r="N106" s="143">
        <v>45292</v>
      </c>
      <c r="O106" s="173">
        <v>45627</v>
      </c>
      <c r="P106" s="201"/>
      <c r="Q106" s="489"/>
      <c r="R106" s="127" t="s">
        <v>1101</v>
      </c>
      <c r="S106" s="200" t="s">
        <v>111</v>
      </c>
    </row>
    <row r="107" spans="1:19" s="2" customFormat="1" ht="21.6">
      <c r="A107" s="585">
        <v>2</v>
      </c>
      <c r="B107" s="586" t="s">
        <v>648</v>
      </c>
      <c r="C107" s="587" t="s">
        <v>649</v>
      </c>
      <c r="D107" s="587">
        <v>47003391</v>
      </c>
      <c r="E107" s="587">
        <v>107516675</v>
      </c>
      <c r="F107" s="588">
        <v>600052940</v>
      </c>
      <c r="G107" s="589" t="s">
        <v>654</v>
      </c>
      <c r="H107" s="589" t="s">
        <v>89</v>
      </c>
      <c r="I107" s="589" t="s">
        <v>90</v>
      </c>
      <c r="J107" s="589" t="s">
        <v>651</v>
      </c>
      <c r="K107" s="589" t="s">
        <v>654</v>
      </c>
      <c r="L107" s="590">
        <v>5000000</v>
      </c>
      <c r="M107" s="591">
        <f t="shared" si="11"/>
        <v>3500000</v>
      </c>
      <c r="N107" s="795">
        <v>44927</v>
      </c>
      <c r="O107" s="796">
        <v>45261</v>
      </c>
      <c r="P107" s="794"/>
      <c r="Q107" s="617" t="s">
        <v>114</v>
      </c>
      <c r="R107" s="620" t="s">
        <v>1006</v>
      </c>
      <c r="S107" s="619" t="s">
        <v>103</v>
      </c>
    </row>
    <row r="108" spans="1:19" s="2" customFormat="1" ht="21.6">
      <c r="A108" s="308">
        <v>3</v>
      </c>
      <c r="B108" s="178" t="s">
        <v>655</v>
      </c>
      <c r="C108" s="179" t="s">
        <v>649</v>
      </c>
      <c r="D108" s="179" t="s">
        <v>653</v>
      </c>
      <c r="E108" s="179" t="s">
        <v>653</v>
      </c>
      <c r="F108" s="181" t="s">
        <v>653</v>
      </c>
      <c r="G108" s="182" t="s">
        <v>655</v>
      </c>
      <c r="H108" s="182" t="s">
        <v>89</v>
      </c>
      <c r="I108" s="182" t="s">
        <v>90</v>
      </c>
      <c r="J108" s="182" t="s">
        <v>651</v>
      </c>
      <c r="K108" s="182" t="s">
        <v>656</v>
      </c>
      <c r="L108" s="356">
        <v>70000000</v>
      </c>
      <c r="M108" s="423">
        <f t="shared" si="11"/>
        <v>49000000</v>
      </c>
      <c r="N108" s="1233" t="s">
        <v>1395</v>
      </c>
      <c r="O108" s="1234">
        <v>2027</v>
      </c>
      <c r="P108" s="374" t="s">
        <v>114</v>
      </c>
      <c r="Q108" s="494"/>
      <c r="R108" s="283" t="s">
        <v>1102</v>
      </c>
      <c r="S108" s="373" t="s">
        <v>111</v>
      </c>
    </row>
    <row r="109" spans="1:19" s="2" customFormat="1" ht="21.6">
      <c r="A109" s="308">
        <v>4</v>
      </c>
      <c r="B109" s="178" t="s">
        <v>657</v>
      </c>
      <c r="C109" s="179" t="s">
        <v>649</v>
      </c>
      <c r="D109" s="179" t="s">
        <v>653</v>
      </c>
      <c r="E109" s="179" t="s">
        <v>653</v>
      </c>
      <c r="F109" s="181" t="s">
        <v>653</v>
      </c>
      <c r="G109" s="182" t="s">
        <v>658</v>
      </c>
      <c r="H109" s="182" t="s">
        <v>89</v>
      </c>
      <c r="I109" s="182" t="s">
        <v>90</v>
      </c>
      <c r="J109" s="182" t="s">
        <v>651</v>
      </c>
      <c r="K109" s="182" t="s">
        <v>659</v>
      </c>
      <c r="L109" s="356">
        <v>20000000</v>
      </c>
      <c r="M109" s="423">
        <f t="shared" si="11"/>
        <v>14000000</v>
      </c>
      <c r="N109" s="1233" t="s">
        <v>1376</v>
      </c>
      <c r="O109" s="1234" t="s">
        <v>1376</v>
      </c>
      <c r="P109" s="374" t="s">
        <v>114</v>
      </c>
      <c r="Q109" s="494"/>
      <c r="R109" s="283" t="s">
        <v>653</v>
      </c>
      <c r="S109" s="373" t="s">
        <v>111</v>
      </c>
    </row>
    <row r="110" spans="1:19" s="2" customFormat="1" ht="21.6">
      <c r="A110" s="308">
        <v>5</v>
      </c>
      <c r="B110" s="178" t="s">
        <v>657</v>
      </c>
      <c r="C110" s="179" t="s">
        <v>649</v>
      </c>
      <c r="D110" s="179">
        <v>47003391</v>
      </c>
      <c r="E110" s="179">
        <v>105716675</v>
      </c>
      <c r="F110" s="444">
        <v>600052940</v>
      </c>
      <c r="G110" s="182" t="s">
        <v>1103</v>
      </c>
      <c r="H110" s="182" t="s">
        <v>89</v>
      </c>
      <c r="I110" s="182" t="s">
        <v>90</v>
      </c>
      <c r="J110" s="182" t="s">
        <v>651</v>
      </c>
      <c r="K110" s="182" t="s">
        <v>1104</v>
      </c>
      <c r="L110" s="356">
        <v>1000000</v>
      </c>
      <c r="M110" s="423">
        <v>700000</v>
      </c>
      <c r="N110" s="1473" t="s">
        <v>1099</v>
      </c>
      <c r="O110" s="1474" t="s">
        <v>1376</v>
      </c>
      <c r="P110" s="374"/>
      <c r="Q110" s="494"/>
      <c r="R110" s="376"/>
      <c r="S110" s="373" t="s">
        <v>111</v>
      </c>
    </row>
    <row r="111" spans="1:19" s="2" customFormat="1" ht="43.8" thickBot="1">
      <c r="A111" s="647">
        <v>6</v>
      </c>
      <c r="B111" s="1450" t="s">
        <v>1396</v>
      </c>
      <c r="C111" s="1450" t="s">
        <v>649</v>
      </c>
      <c r="D111" s="1450" t="s">
        <v>653</v>
      </c>
      <c r="E111" s="1450" t="s">
        <v>653</v>
      </c>
      <c r="F111" s="1450" t="s">
        <v>653</v>
      </c>
      <c r="G111" s="1450" t="s">
        <v>1396</v>
      </c>
      <c r="H111" s="1450" t="s">
        <v>89</v>
      </c>
      <c r="I111" s="1450" t="s">
        <v>90</v>
      </c>
      <c r="J111" s="1450" t="s">
        <v>651</v>
      </c>
      <c r="K111" s="1450" t="s">
        <v>1397</v>
      </c>
      <c r="L111" s="1475">
        <v>20000000</v>
      </c>
      <c r="M111" s="1475">
        <f>L111/100*70</f>
        <v>14000000</v>
      </c>
      <c r="N111" s="1476">
        <v>46023</v>
      </c>
      <c r="O111" s="1476">
        <v>46722</v>
      </c>
      <c r="P111" s="1450" t="s">
        <v>114</v>
      </c>
      <c r="Q111" s="1450"/>
      <c r="R111" s="1450" t="s">
        <v>653</v>
      </c>
      <c r="S111" s="1461" t="s">
        <v>111</v>
      </c>
    </row>
    <row r="112" spans="1:19" s="2" customFormat="1" ht="31.8">
      <c r="A112" s="83">
        <v>1</v>
      </c>
      <c r="B112" s="123" t="s">
        <v>674</v>
      </c>
      <c r="C112" s="124" t="s">
        <v>675</v>
      </c>
      <c r="D112" s="124">
        <v>75034573</v>
      </c>
      <c r="E112" s="125">
        <v>107516667</v>
      </c>
      <c r="F112" s="443">
        <v>600052621</v>
      </c>
      <c r="G112" s="128" t="s">
        <v>676</v>
      </c>
      <c r="H112" s="127" t="s">
        <v>62</v>
      </c>
      <c r="I112" s="127" t="s">
        <v>90</v>
      </c>
      <c r="J112" s="127" t="s">
        <v>677</v>
      </c>
      <c r="K112" s="128" t="s">
        <v>678</v>
      </c>
      <c r="L112" s="129">
        <v>1350000</v>
      </c>
      <c r="M112" s="130">
        <f t="shared" si="11"/>
        <v>945000</v>
      </c>
      <c r="N112" s="131"/>
      <c r="O112" s="126"/>
      <c r="P112" s="131"/>
      <c r="Q112" s="126"/>
      <c r="R112" s="127" t="s">
        <v>142</v>
      </c>
      <c r="S112" s="127" t="s">
        <v>111</v>
      </c>
    </row>
    <row r="113" spans="1:19" s="2" customFormat="1" ht="31.8">
      <c r="A113" s="69">
        <v>2</v>
      </c>
      <c r="B113" s="178" t="s">
        <v>674</v>
      </c>
      <c r="C113" s="179" t="s">
        <v>675</v>
      </c>
      <c r="D113" s="179">
        <v>75034573</v>
      </c>
      <c r="E113" s="281">
        <v>107516667</v>
      </c>
      <c r="F113" s="444">
        <v>600052621</v>
      </c>
      <c r="G113" s="182" t="s">
        <v>679</v>
      </c>
      <c r="H113" s="283" t="s">
        <v>62</v>
      </c>
      <c r="I113" s="283" t="s">
        <v>90</v>
      </c>
      <c r="J113" s="283" t="s">
        <v>677</v>
      </c>
      <c r="K113" s="182" t="s">
        <v>680</v>
      </c>
      <c r="L113" s="183">
        <v>2200000</v>
      </c>
      <c r="M113" s="184">
        <f t="shared" si="11"/>
        <v>1540000</v>
      </c>
      <c r="N113" s="344"/>
      <c r="O113" s="187"/>
      <c r="P113" s="344"/>
      <c r="Q113" s="187"/>
      <c r="R113" s="283" t="s">
        <v>142</v>
      </c>
      <c r="S113" s="283" t="s">
        <v>111</v>
      </c>
    </row>
    <row r="114" spans="1:19" s="2" customFormat="1" ht="31.8">
      <c r="A114" s="69">
        <v>3</v>
      </c>
      <c r="B114" s="178" t="s">
        <v>674</v>
      </c>
      <c r="C114" s="179" t="s">
        <v>675</v>
      </c>
      <c r="D114" s="179">
        <v>75034573</v>
      </c>
      <c r="E114" s="281">
        <v>107516667</v>
      </c>
      <c r="F114" s="422">
        <v>600052621</v>
      </c>
      <c r="G114" s="182" t="s">
        <v>681</v>
      </c>
      <c r="H114" s="283" t="s">
        <v>62</v>
      </c>
      <c r="I114" s="283" t="s">
        <v>90</v>
      </c>
      <c r="J114" s="283" t="s">
        <v>677</v>
      </c>
      <c r="K114" s="182" t="s">
        <v>682</v>
      </c>
      <c r="L114" s="183">
        <v>950000</v>
      </c>
      <c r="M114" s="184">
        <f t="shared" si="11"/>
        <v>665000</v>
      </c>
      <c r="N114" s="344"/>
      <c r="O114" s="187"/>
      <c r="P114" s="344"/>
      <c r="Q114" s="187"/>
      <c r="R114" s="283" t="s">
        <v>142</v>
      </c>
      <c r="S114" s="283" t="s">
        <v>111</v>
      </c>
    </row>
    <row r="115" spans="1:19" s="2" customFormat="1" ht="15" thickBot="1">
      <c r="A115" s="152">
        <v>4</v>
      </c>
      <c r="B115" s="436" t="s">
        <v>677</v>
      </c>
      <c r="C115" s="339"/>
      <c r="D115" s="451" t="s">
        <v>1003</v>
      </c>
      <c r="E115" s="340"/>
      <c r="F115" s="355"/>
      <c r="G115" s="153" t="s">
        <v>1004</v>
      </c>
      <c r="H115" s="195" t="s">
        <v>62</v>
      </c>
      <c r="I115" s="195" t="s">
        <v>90</v>
      </c>
      <c r="J115" s="195" t="s">
        <v>677</v>
      </c>
      <c r="K115" s="484" t="s">
        <v>1005</v>
      </c>
      <c r="L115" s="440">
        <v>18000000</v>
      </c>
      <c r="M115" s="440">
        <f>L115/100*70</f>
        <v>12600000</v>
      </c>
      <c r="N115" s="452"/>
      <c r="O115" s="158"/>
      <c r="P115" s="157" t="s">
        <v>114</v>
      </c>
      <c r="Q115" s="158"/>
      <c r="R115" s="484" t="s">
        <v>142</v>
      </c>
      <c r="S115" s="283" t="s">
        <v>111</v>
      </c>
    </row>
    <row r="116" spans="1:19" s="2" customFormat="1" ht="32.4" thickBot="1">
      <c r="A116" s="152">
        <v>5</v>
      </c>
      <c r="B116" s="178" t="s">
        <v>674</v>
      </c>
      <c r="C116" s="179" t="s">
        <v>675</v>
      </c>
      <c r="D116" s="179">
        <v>75034573</v>
      </c>
      <c r="E116" s="281">
        <v>107516667</v>
      </c>
      <c r="F116" s="422">
        <v>600052621</v>
      </c>
      <c r="G116" s="153" t="s">
        <v>1123</v>
      </c>
      <c r="H116" s="195" t="s">
        <v>62</v>
      </c>
      <c r="I116" s="195" t="s">
        <v>90</v>
      </c>
      <c r="J116" s="195" t="s">
        <v>677</v>
      </c>
      <c r="K116" s="632" t="s">
        <v>1124</v>
      </c>
      <c r="L116" s="440">
        <v>1000000</v>
      </c>
      <c r="M116" s="633">
        <f>L116/100*70</f>
        <v>700000</v>
      </c>
      <c r="N116" s="452"/>
      <c r="O116" s="158"/>
      <c r="P116" s="157"/>
      <c r="Q116" s="158" t="s">
        <v>114</v>
      </c>
      <c r="R116" s="632" t="s">
        <v>142</v>
      </c>
      <c r="S116" s="168" t="s">
        <v>111</v>
      </c>
    </row>
    <row r="117" spans="1:19" ht="22.2" thickBot="1">
      <c r="A117" s="453">
        <v>1</v>
      </c>
      <c r="B117" s="54" t="s">
        <v>700</v>
      </c>
      <c r="C117" s="61" t="s">
        <v>701</v>
      </c>
      <c r="D117" s="61">
        <v>71008420</v>
      </c>
      <c r="E117" s="61">
        <v>107516705</v>
      </c>
      <c r="F117" s="454" t="s">
        <v>702</v>
      </c>
      <c r="G117" s="70" t="s">
        <v>703</v>
      </c>
      <c r="H117" s="70" t="s">
        <v>89</v>
      </c>
      <c r="I117" s="70" t="s">
        <v>704</v>
      </c>
      <c r="J117" s="70" t="s">
        <v>705</v>
      </c>
      <c r="K117" s="455" t="s">
        <v>706</v>
      </c>
      <c r="L117" s="71">
        <v>120000</v>
      </c>
      <c r="M117" s="456">
        <f t="shared" si="11"/>
        <v>84000</v>
      </c>
      <c r="N117" s="457"/>
      <c r="O117" s="64"/>
      <c r="P117" s="54"/>
      <c r="Q117" s="64"/>
      <c r="R117" s="70"/>
      <c r="S117" s="458" t="s">
        <v>707</v>
      </c>
    </row>
    <row r="118" spans="1:19" ht="52.8" thickBot="1">
      <c r="A118" s="459">
        <v>2</v>
      </c>
      <c r="B118" s="57" t="s">
        <v>700</v>
      </c>
      <c r="C118" s="58" t="s">
        <v>701</v>
      </c>
      <c r="D118" s="58">
        <v>71008420</v>
      </c>
      <c r="E118" s="58">
        <v>107516705</v>
      </c>
      <c r="F118" s="460" t="s">
        <v>702</v>
      </c>
      <c r="G118" s="73" t="s">
        <v>708</v>
      </c>
      <c r="H118" s="73" t="s">
        <v>89</v>
      </c>
      <c r="I118" s="73" t="s">
        <v>704</v>
      </c>
      <c r="J118" s="73" t="s">
        <v>705</v>
      </c>
      <c r="K118" s="461" t="s">
        <v>709</v>
      </c>
      <c r="L118" s="74">
        <v>500000</v>
      </c>
      <c r="M118" s="462">
        <f t="shared" si="11"/>
        <v>350000</v>
      </c>
      <c r="N118" s="1057">
        <v>2026</v>
      </c>
      <c r="O118" s="1025">
        <v>2026</v>
      </c>
      <c r="P118" s="57"/>
      <c r="Q118" s="66"/>
      <c r="R118" s="73"/>
      <c r="S118" s="128" t="s">
        <v>997</v>
      </c>
    </row>
    <row r="119" spans="1:19" ht="22.2" thickBot="1">
      <c r="A119" s="459">
        <v>3</v>
      </c>
      <c r="B119" s="57" t="s">
        <v>700</v>
      </c>
      <c r="C119" s="58" t="s">
        <v>701</v>
      </c>
      <c r="D119" s="58">
        <v>71008420</v>
      </c>
      <c r="E119" s="58">
        <v>107516705</v>
      </c>
      <c r="F119" s="460" t="s">
        <v>702</v>
      </c>
      <c r="G119" s="73" t="s">
        <v>710</v>
      </c>
      <c r="H119" s="73" t="s">
        <v>89</v>
      </c>
      <c r="I119" s="73" t="s">
        <v>704</v>
      </c>
      <c r="J119" s="73" t="s">
        <v>705</v>
      </c>
      <c r="K119" s="461" t="s">
        <v>711</v>
      </c>
      <c r="L119" s="74">
        <v>200000</v>
      </c>
      <c r="M119" s="462">
        <f t="shared" si="11"/>
        <v>140000</v>
      </c>
      <c r="N119" s="445"/>
      <c r="O119" s="66"/>
      <c r="P119" s="57"/>
      <c r="Q119" s="66"/>
      <c r="R119" s="73"/>
      <c r="S119" s="458" t="s">
        <v>707</v>
      </c>
    </row>
    <row r="120" spans="1:19" s="3" customFormat="1" ht="22.2" thickBot="1">
      <c r="A120" s="69">
        <v>4</v>
      </c>
      <c r="B120" s="344" t="s">
        <v>700</v>
      </c>
      <c r="C120" s="210" t="s">
        <v>701</v>
      </c>
      <c r="D120" s="210">
        <v>71008420</v>
      </c>
      <c r="E120" s="281">
        <v>107516705</v>
      </c>
      <c r="F120" s="186" t="s">
        <v>702</v>
      </c>
      <c r="G120" s="1108" t="s">
        <v>1412</v>
      </c>
      <c r="H120" s="283" t="s">
        <v>89</v>
      </c>
      <c r="I120" s="283" t="s">
        <v>704</v>
      </c>
      <c r="J120" s="283" t="s">
        <v>705</v>
      </c>
      <c r="K120" s="1520" t="s">
        <v>1412</v>
      </c>
      <c r="L120" s="1026">
        <v>3000000</v>
      </c>
      <c r="M120" s="1521">
        <f t="shared" si="11"/>
        <v>2100000</v>
      </c>
      <c r="N120" s="1452">
        <v>2026</v>
      </c>
      <c r="O120" s="1439">
        <v>2027</v>
      </c>
      <c r="P120" s="572" t="s">
        <v>251</v>
      </c>
      <c r="Q120" s="574" t="s">
        <v>251</v>
      </c>
      <c r="R120" s="283"/>
      <c r="S120" s="128" t="s">
        <v>707</v>
      </c>
    </row>
    <row r="121" spans="1:19" ht="22.2" thickBot="1">
      <c r="A121" s="459">
        <v>5</v>
      </c>
      <c r="B121" s="57" t="s">
        <v>700</v>
      </c>
      <c r="C121" s="58" t="s">
        <v>701</v>
      </c>
      <c r="D121" s="58">
        <v>71008420</v>
      </c>
      <c r="E121" s="58">
        <v>107516705</v>
      </c>
      <c r="F121" s="460" t="s">
        <v>702</v>
      </c>
      <c r="G121" s="73" t="s">
        <v>712</v>
      </c>
      <c r="H121" s="73" t="s">
        <v>89</v>
      </c>
      <c r="I121" s="73" t="s">
        <v>704</v>
      </c>
      <c r="J121" s="73" t="s">
        <v>705</v>
      </c>
      <c r="K121" s="1020" t="s">
        <v>1409</v>
      </c>
      <c r="L121" s="1148">
        <v>1500000</v>
      </c>
      <c r="M121" s="1649">
        <f t="shared" ref="M121:M125" si="12">L121/100*70</f>
        <v>1050000</v>
      </c>
      <c r="N121" s="1057">
        <v>2026</v>
      </c>
      <c r="O121" s="1025">
        <v>2027</v>
      </c>
      <c r="P121" s="344"/>
      <c r="Q121" s="187"/>
      <c r="R121" s="283"/>
      <c r="S121" s="128" t="s">
        <v>707</v>
      </c>
    </row>
    <row r="122" spans="1:19" ht="22.2" thickBot="1">
      <c r="A122" s="463">
        <v>6</v>
      </c>
      <c r="B122" s="57" t="s">
        <v>700</v>
      </c>
      <c r="C122" s="58" t="s">
        <v>701</v>
      </c>
      <c r="D122" s="58">
        <v>71008420</v>
      </c>
      <c r="E122" s="58">
        <v>107516705</v>
      </c>
      <c r="F122" s="460" t="s">
        <v>702</v>
      </c>
      <c r="G122" s="73" t="s">
        <v>713</v>
      </c>
      <c r="H122" s="73" t="s">
        <v>89</v>
      </c>
      <c r="I122" s="73" t="s">
        <v>704</v>
      </c>
      <c r="J122" s="73" t="s">
        <v>705</v>
      </c>
      <c r="K122" s="73" t="s">
        <v>714</v>
      </c>
      <c r="L122" s="446">
        <v>250000</v>
      </c>
      <c r="M122" s="462">
        <f t="shared" si="12"/>
        <v>175000</v>
      </c>
      <c r="N122" s="1509">
        <v>2025</v>
      </c>
      <c r="O122" s="1084">
        <v>2026</v>
      </c>
      <c r="P122" s="419"/>
      <c r="Q122" s="420"/>
      <c r="R122" s="375"/>
      <c r="S122" s="128" t="s">
        <v>707</v>
      </c>
    </row>
    <row r="123" spans="1:19" ht="22.2" thickBot="1">
      <c r="A123" s="459">
        <v>7</v>
      </c>
      <c r="B123" s="57" t="s">
        <v>700</v>
      </c>
      <c r="C123" s="58" t="s">
        <v>701</v>
      </c>
      <c r="D123" s="58">
        <v>71008420</v>
      </c>
      <c r="E123" s="58">
        <v>102738611</v>
      </c>
      <c r="F123" s="460" t="s">
        <v>702</v>
      </c>
      <c r="G123" s="73" t="s">
        <v>715</v>
      </c>
      <c r="H123" s="73" t="s">
        <v>89</v>
      </c>
      <c r="I123" s="73" t="s">
        <v>704</v>
      </c>
      <c r="J123" s="73" t="s">
        <v>705</v>
      </c>
      <c r="K123" s="1510" t="s">
        <v>716</v>
      </c>
      <c r="L123" s="74">
        <v>900000</v>
      </c>
      <c r="M123" s="462">
        <f t="shared" si="12"/>
        <v>630000</v>
      </c>
      <c r="N123" s="445"/>
      <c r="O123" s="66"/>
      <c r="P123" s="57"/>
      <c r="Q123" s="66"/>
      <c r="R123" s="73"/>
      <c r="S123" s="458" t="s">
        <v>707</v>
      </c>
    </row>
    <row r="124" spans="1:19" ht="28.8">
      <c r="A124" s="1519">
        <v>8</v>
      </c>
      <c r="B124" s="1028" t="s">
        <v>700</v>
      </c>
      <c r="C124" s="1522" t="s">
        <v>701</v>
      </c>
      <c r="D124" s="1522">
        <v>71008420</v>
      </c>
      <c r="E124" s="1522">
        <v>107516705</v>
      </c>
      <c r="F124" s="1523" t="s">
        <v>702</v>
      </c>
      <c r="G124" s="1030" t="s">
        <v>1410</v>
      </c>
      <c r="H124" s="1030" t="s">
        <v>89</v>
      </c>
      <c r="I124" s="1030" t="s">
        <v>704</v>
      </c>
      <c r="J124" s="1030" t="s">
        <v>705</v>
      </c>
      <c r="K124" s="1520" t="s">
        <v>1411</v>
      </c>
      <c r="L124" s="1026">
        <v>750000</v>
      </c>
      <c r="M124" s="1521">
        <f t="shared" si="12"/>
        <v>525000</v>
      </c>
      <c r="N124" s="1452">
        <v>2026</v>
      </c>
      <c r="O124" s="1439">
        <v>2026</v>
      </c>
      <c r="P124" s="1442"/>
      <c r="Q124" s="1439"/>
      <c r="R124" s="1108"/>
      <c r="S124" s="1090" t="s">
        <v>707</v>
      </c>
    </row>
    <row r="125" spans="1:19" ht="15" thickBot="1">
      <c r="A125" s="1511">
        <v>9</v>
      </c>
      <c r="B125" s="1081" t="s">
        <v>700</v>
      </c>
      <c r="C125" s="1512" t="s">
        <v>701</v>
      </c>
      <c r="D125" s="1512">
        <v>71008420</v>
      </c>
      <c r="E125" s="1512">
        <v>102738611</v>
      </c>
      <c r="F125" s="1513" t="s">
        <v>702</v>
      </c>
      <c r="G125" s="1514" t="s">
        <v>1407</v>
      </c>
      <c r="H125" s="1515" t="s">
        <v>89</v>
      </c>
      <c r="I125" s="1515" t="s">
        <v>704</v>
      </c>
      <c r="J125" s="1515" t="s">
        <v>705</v>
      </c>
      <c r="K125" s="1512" t="s">
        <v>1408</v>
      </c>
      <c r="L125" s="1034">
        <v>90000</v>
      </c>
      <c r="M125" s="1516">
        <f t="shared" si="12"/>
        <v>63000</v>
      </c>
      <c r="N125" s="1517">
        <v>2026</v>
      </c>
      <c r="O125" s="1512">
        <v>2026</v>
      </c>
      <c r="P125" s="1512"/>
      <c r="Q125" s="1512"/>
      <c r="R125" s="1512"/>
      <c r="S125" s="1518"/>
    </row>
    <row r="126" spans="1:19" s="2" customFormat="1" ht="21.6">
      <c r="A126" s="300">
        <v>1</v>
      </c>
      <c r="B126" s="123" t="s">
        <v>730</v>
      </c>
      <c r="C126" s="124" t="s">
        <v>731</v>
      </c>
      <c r="D126" s="124">
        <v>71000097</v>
      </c>
      <c r="E126" s="124"/>
      <c r="F126" s="132">
        <v>600052729</v>
      </c>
      <c r="G126" s="128" t="s">
        <v>732</v>
      </c>
      <c r="H126" s="128" t="s">
        <v>62</v>
      </c>
      <c r="I126" s="128" t="s">
        <v>90</v>
      </c>
      <c r="J126" s="128" t="s">
        <v>733</v>
      </c>
      <c r="K126" s="128" t="s">
        <v>734</v>
      </c>
      <c r="L126" s="302">
        <v>4500000</v>
      </c>
      <c r="M126" s="303">
        <f>L126/100*70</f>
        <v>3150000</v>
      </c>
      <c r="N126" s="123">
        <v>2025</v>
      </c>
      <c r="O126" s="132">
        <v>2026</v>
      </c>
      <c r="P126" s="123"/>
      <c r="Q126" s="132"/>
      <c r="R126" s="128" t="s">
        <v>260</v>
      </c>
      <c r="S126" s="128" t="s">
        <v>111</v>
      </c>
    </row>
    <row r="127" spans="1:19" s="2" customFormat="1" ht="21.6">
      <c r="A127" s="308">
        <v>2</v>
      </c>
      <c r="B127" s="178" t="s">
        <v>735</v>
      </c>
      <c r="C127" s="179" t="s">
        <v>731</v>
      </c>
      <c r="D127" s="179">
        <v>71001590</v>
      </c>
      <c r="E127" s="179"/>
      <c r="F127" s="181">
        <v>600053032</v>
      </c>
      <c r="G127" s="182" t="s">
        <v>732</v>
      </c>
      <c r="H127" s="182" t="s">
        <v>62</v>
      </c>
      <c r="I127" s="182" t="s">
        <v>90</v>
      </c>
      <c r="J127" s="182" t="s">
        <v>733</v>
      </c>
      <c r="K127" s="182" t="s">
        <v>734</v>
      </c>
      <c r="L127" s="356">
        <v>8450000</v>
      </c>
      <c r="M127" s="423">
        <f>L127/100*85</f>
        <v>7182500</v>
      </c>
      <c r="N127" s="178">
        <v>2025</v>
      </c>
      <c r="O127" s="181">
        <v>2026</v>
      </c>
      <c r="P127" s="178"/>
      <c r="Q127" s="181"/>
      <c r="R127" s="182" t="s">
        <v>260</v>
      </c>
      <c r="S127" s="182" t="s">
        <v>111</v>
      </c>
    </row>
    <row r="128" spans="1:19" s="2" customFormat="1">
      <c r="A128" s="208">
        <v>3</v>
      </c>
      <c r="B128" s="344" t="s">
        <v>730</v>
      </c>
      <c r="C128" s="281" t="s">
        <v>731</v>
      </c>
      <c r="D128" s="281">
        <v>71000097</v>
      </c>
      <c r="E128" s="281"/>
      <c r="F128" s="187">
        <v>600052729</v>
      </c>
      <c r="G128" s="283" t="s">
        <v>1054</v>
      </c>
      <c r="H128" s="283" t="s">
        <v>62</v>
      </c>
      <c r="I128" s="283" t="s">
        <v>90</v>
      </c>
      <c r="J128" s="283" t="s">
        <v>733</v>
      </c>
      <c r="K128" s="283" t="s">
        <v>1055</v>
      </c>
      <c r="L128" s="183">
        <v>1000000</v>
      </c>
      <c r="M128" s="184">
        <f>L128/100*70</f>
        <v>700000</v>
      </c>
      <c r="N128" s="344">
        <v>2025</v>
      </c>
      <c r="O128" s="187">
        <v>2025</v>
      </c>
      <c r="P128" s="344"/>
      <c r="Q128" s="187"/>
      <c r="R128" s="283" t="s">
        <v>260</v>
      </c>
      <c r="S128" s="283" t="s">
        <v>111</v>
      </c>
    </row>
    <row r="129" spans="1:19" s="2" customFormat="1">
      <c r="A129" s="69">
        <v>4</v>
      </c>
      <c r="B129" s="344" t="s">
        <v>730</v>
      </c>
      <c r="C129" s="281" t="s">
        <v>731</v>
      </c>
      <c r="D129" s="281">
        <v>71000097</v>
      </c>
      <c r="E129" s="281"/>
      <c r="F129" s="187">
        <v>600052729</v>
      </c>
      <c r="G129" s="283" t="s">
        <v>1056</v>
      </c>
      <c r="H129" s="283" t="s">
        <v>62</v>
      </c>
      <c r="I129" s="283" t="s">
        <v>90</v>
      </c>
      <c r="J129" s="283" t="s">
        <v>733</v>
      </c>
      <c r="K129" s="283" t="s">
        <v>1057</v>
      </c>
      <c r="L129" s="183">
        <v>1500000</v>
      </c>
      <c r="M129" s="184">
        <f>L129/100*70</f>
        <v>1050000</v>
      </c>
      <c r="N129" s="344">
        <v>2025</v>
      </c>
      <c r="O129" s="187">
        <v>2025</v>
      </c>
      <c r="P129" s="447"/>
      <c r="Q129" s="448"/>
      <c r="R129" s="449"/>
      <c r="S129" s="449"/>
    </row>
    <row r="130" spans="1:19" s="2" customFormat="1">
      <c r="A130" s="69">
        <v>5</v>
      </c>
      <c r="B130" s="166" t="s">
        <v>735</v>
      </c>
      <c r="C130" s="210" t="s">
        <v>731</v>
      </c>
      <c r="D130" s="210">
        <v>71001590</v>
      </c>
      <c r="E130" s="210"/>
      <c r="F130" s="167">
        <v>600053032</v>
      </c>
      <c r="G130" s="168" t="s">
        <v>1056</v>
      </c>
      <c r="H130" s="168" t="s">
        <v>62</v>
      </c>
      <c r="I130" s="168" t="s">
        <v>90</v>
      </c>
      <c r="J130" s="168" t="s">
        <v>733</v>
      </c>
      <c r="K130" s="168" t="s">
        <v>1057</v>
      </c>
      <c r="L130" s="164">
        <v>1500000</v>
      </c>
      <c r="M130" s="165">
        <f>L130/100*70</f>
        <v>1050000</v>
      </c>
      <c r="N130" s="344">
        <v>2025</v>
      </c>
      <c r="O130" s="187">
        <v>2025</v>
      </c>
      <c r="P130" s="116"/>
      <c r="Q130" s="117"/>
      <c r="R130" s="115"/>
      <c r="S130" s="115"/>
    </row>
    <row r="131" spans="1:19" s="2" customFormat="1" ht="15" thickBot="1">
      <c r="A131" s="327">
        <v>6</v>
      </c>
      <c r="B131" s="171" t="s">
        <v>1058</v>
      </c>
      <c r="C131" s="210" t="s">
        <v>731</v>
      </c>
      <c r="D131" s="634">
        <v>71001603</v>
      </c>
      <c r="E131" s="199"/>
      <c r="F131" s="431">
        <v>600052982</v>
      </c>
      <c r="G131" s="195" t="s">
        <v>1056</v>
      </c>
      <c r="H131" s="168" t="s">
        <v>62</v>
      </c>
      <c r="I131" s="168" t="s">
        <v>90</v>
      </c>
      <c r="J131" s="168" t="s">
        <v>733</v>
      </c>
      <c r="K131" s="195" t="s">
        <v>1057</v>
      </c>
      <c r="L131" s="196">
        <v>1500000</v>
      </c>
      <c r="M131" s="165">
        <f>L131/100*70</f>
        <v>1050000</v>
      </c>
      <c r="N131" s="171">
        <v>2025</v>
      </c>
      <c r="O131" s="198">
        <v>2025</v>
      </c>
      <c r="P131" s="111"/>
      <c r="Q131" s="112"/>
      <c r="R131" s="114"/>
      <c r="S131" s="114"/>
    </row>
    <row r="132" spans="1:19" s="2" customFormat="1" ht="15" thickBot="1">
      <c r="A132" s="152">
        <v>7</v>
      </c>
      <c r="B132" s="157" t="s">
        <v>1125</v>
      </c>
      <c r="C132" s="210" t="s">
        <v>731</v>
      </c>
      <c r="D132" s="634">
        <v>71001604</v>
      </c>
      <c r="E132" s="340"/>
      <c r="F132" s="634" t="s">
        <v>1126</v>
      </c>
      <c r="G132" s="154" t="s">
        <v>1127</v>
      </c>
      <c r="H132" s="168" t="s">
        <v>62</v>
      </c>
      <c r="I132" s="168" t="s">
        <v>90</v>
      </c>
      <c r="J132" s="168" t="s">
        <v>733</v>
      </c>
      <c r="K132" s="154" t="s">
        <v>1128</v>
      </c>
      <c r="L132" s="155">
        <v>16000000</v>
      </c>
      <c r="M132" s="165">
        <f>L132/100*70</f>
        <v>11200000</v>
      </c>
      <c r="N132" s="157">
        <v>2027</v>
      </c>
      <c r="O132" s="158">
        <v>2027</v>
      </c>
      <c r="P132" s="157"/>
      <c r="Q132" s="158"/>
      <c r="R132" s="154"/>
      <c r="S132" s="154"/>
    </row>
    <row r="133" spans="1:19" s="2" customFormat="1" ht="21.6">
      <c r="A133" s="1493">
        <v>1</v>
      </c>
      <c r="B133" s="1050" t="s">
        <v>749</v>
      </c>
      <c r="C133" s="1101" t="s">
        <v>750</v>
      </c>
      <c r="D133" s="1042">
        <v>86652249</v>
      </c>
      <c r="E133" s="1042">
        <v>107516942</v>
      </c>
      <c r="F133" s="1051">
        <v>691010137</v>
      </c>
      <c r="G133" s="1104" t="s">
        <v>751</v>
      </c>
      <c r="H133" s="1046" t="s">
        <v>62</v>
      </c>
      <c r="I133" s="1046" t="s">
        <v>90</v>
      </c>
      <c r="J133" s="1046" t="s">
        <v>689</v>
      </c>
      <c r="K133" s="1104" t="s">
        <v>752</v>
      </c>
      <c r="L133" s="1048">
        <v>40000000</v>
      </c>
      <c r="M133" s="1049">
        <f t="shared" ref="M133:M138" si="13">L133/100*70</f>
        <v>28000000</v>
      </c>
      <c r="N133" s="1050">
        <v>2023</v>
      </c>
      <c r="O133" s="1051">
        <v>2027</v>
      </c>
      <c r="P133" s="1050" t="s">
        <v>114</v>
      </c>
      <c r="Q133" s="1051" t="s">
        <v>114</v>
      </c>
      <c r="R133" s="1046" t="s">
        <v>998</v>
      </c>
      <c r="S133" s="1046" t="s">
        <v>98</v>
      </c>
    </row>
    <row r="134" spans="1:19" s="2" customFormat="1" ht="31.8">
      <c r="A134" s="69">
        <v>2</v>
      </c>
      <c r="B134" s="344" t="s">
        <v>749</v>
      </c>
      <c r="C134" s="179" t="s">
        <v>750</v>
      </c>
      <c r="D134" s="281">
        <v>86652249</v>
      </c>
      <c r="E134" s="281">
        <v>107516942</v>
      </c>
      <c r="F134" s="187">
        <v>691010137</v>
      </c>
      <c r="G134" s="182" t="s">
        <v>753</v>
      </c>
      <c r="H134" s="283" t="s">
        <v>62</v>
      </c>
      <c r="I134" s="283" t="s">
        <v>90</v>
      </c>
      <c r="J134" s="283" t="s">
        <v>689</v>
      </c>
      <c r="K134" s="182" t="s">
        <v>754</v>
      </c>
      <c r="L134" s="183">
        <v>25000000</v>
      </c>
      <c r="M134" s="184">
        <f t="shared" si="13"/>
        <v>17500000</v>
      </c>
      <c r="N134" s="344">
        <v>2023</v>
      </c>
      <c r="O134" s="187">
        <v>2027</v>
      </c>
      <c r="P134" s="344" t="s">
        <v>114</v>
      </c>
      <c r="Q134" s="187" t="s">
        <v>114</v>
      </c>
      <c r="R134" s="283" t="s">
        <v>98</v>
      </c>
      <c r="S134" s="283" t="s">
        <v>98</v>
      </c>
    </row>
    <row r="135" spans="1:19" s="2" customFormat="1" ht="21.6">
      <c r="A135" s="1112">
        <v>3</v>
      </c>
      <c r="B135" s="1123" t="s">
        <v>749</v>
      </c>
      <c r="C135" s="1114" t="s">
        <v>750</v>
      </c>
      <c r="D135" s="1124">
        <v>86652249</v>
      </c>
      <c r="E135" s="1124">
        <v>113900023</v>
      </c>
      <c r="F135" s="1125">
        <v>691010137</v>
      </c>
      <c r="G135" s="1118" t="s">
        <v>755</v>
      </c>
      <c r="H135" s="1126" t="s">
        <v>62</v>
      </c>
      <c r="I135" s="1126" t="s">
        <v>90</v>
      </c>
      <c r="J135" s="1126" t="s">
        <v>689</v>
      </c>
      <c r="K135" s="1118" t="s">
        <v>756</v>
      </c>
      <c r="L135" s="1119">
        <v>10000000</v>
      </c>
      <c r="M135" s="1120">
        <f t="shared" si="13"/>
        <v>7000000</v>
      </c>
      <c r="N135" s="1123">
        <v>2023</v>
      </c>
      <c r="O135" s="1125">
        <v>2027</v>
      </c>
      <c r="P135" s="1123" t="s">
        <v>114</v>
      </c>
      <c r="Q135" s="1125" t="s">
        <v>114</v>
      </c>
      <c r="R135" s="1126" t="s">
        <v>998</v>
      </c>
      <c r="S135" s="1126" t="s">
        <v>98</v>
      </c>
    </row>
    <row r="136" spans="1:19" s="3" customFormat="1" ht="15" thickBot="1">
      <c r="A136" s="208">
        <v>4</v>
      </c>
      <c r="B136" s="166" t="s">
        <v>749</v>
      </c>
      <c r="C136" s="210" t="s">
        <v>750</v>
      </c>
      <c r="D136" s="210">
        <v>86652249</v>
      </c>
      <c r="E136" s="210">
        <v>113900023</v>
      </c>
      <c r="F136" s="167">
        <v>691010137</v>
      </c>
      <c r="G136" s="162" t="s">
        <v>1008</v>
      </c>
      <c r="H136" s="168" t="s">
        <v>62</v>
      </c>
      <c r="I136" s="168" t="s">
        <v>90</v>
      </c>
      <c r="J136" s="168" t="s">
        <v>689</v>
      </c>
      <c r="K136" s="162" t="s">
        <v>1009</v>
      </c>
      <c r="L136" s="164">
        <v>5000000</v>
      </c>
      <c r="M136" s="165">
        <f t="shared" si="13"/>
        <v>3500000</v>
      </c>
      <c r="N136" s="166">
        <v>2023</v>
      </c>
      <c r="O136" s="167">
        <v>2027</v>
      </c>
      <c r="P136" s="166"/>
      <c r="Q136" s="167"/>
      <c r="R136" s="168" t="s">
        <v>98</v>
      </c>
      <c r="S136" s="168" t="s">
        <v>98</v>
      </c>
    </row>
    <row r="137" spans="1:19" s="2" customFormat="1" ht="21.6">
      <c r="A137" s="83">
        <v>1</v>
      </c>
      <c r="B137" s="123" t="s">
        <v>785</v>
      </c>
      <c r="C137" s="124" t="s">
        <v>786</v>
      </c>
      <c r="D137" s="125">
        <v>70995117</v>
      </c>
      <c r="E137" s="125"/>
      <c r="F137" s="125">
        <v>600052796</v>
      </c>
      <c r="G137" s="128" t="s">
        <v>950</v>
      </c>
      <c r="H137" s="128" t="s">
        <v>89</v>
      </c>
      <c r="I137" s="127" t="s">
        <v>90</v>
      </c>
      <c r="J137" s="127" t="s">
        <v>787</v>
      </c>
      <c r="K137" s="301" t="s">
        <v>951</v>
      </c>
      <c r="L137" s="1077">
        <v>5000000</v>
      </c>
      <c r="M137" s="1078">
        <f t="shared" si="13"/>
        <v>3500000</v>
      </c>
      <c r="N137" s="1079">
        <v>2025</v>
      </c>
      <c r="O137" s="1062">
        <v>2027</v>
      </c>
      <c r="P137" s="131" t="s">
        <v>251</v>
      </c>
      <c r="Q137" s="126"/>
      <c r="R137" s="127" t="s">
        <v>111</v>
      </c>
      <c r="S137" s="127" t="s">
        <v>111</v>
      </c>
    </row>
    <row r="138" spans="1:19" s="2" customFormat="1" ht="21.6">
      <c r="A138" s="208"/>
      <c r="B138" s="209" t="s">
        <v>785</v>
      </c>
      <c r="C138" s="160" t="s">
        <v>786</v>
      </c>
      <c r="D138" s="210">
        <v>70995117</v>
      </c>
      <c r="E138" s="210"/>
      <c r="F138" s="210">
        <v>600052796</v>
      </c>
      <c r="G138" s="162" t="s">
        <v>953</v>
      </c>
      <c r="H138" s="162" t="s">
        <v>89</v>
      </c>
      <c r="I138" s="168" t="s">
        <v>90</v>
      </c>
      <c r="J138" s="168" t="s">
        <v>787</v>
      </c>
      <c r="K138" s="850" t="s">
        <v>952</v>
      </c>
      <c r="L138" s="1059">
        <v>20000000</v>
      </c>
      <c r="M138" s="1240">
        <f t="shared" si="13"/>
        <v>14000000</v>
      </c>
      <c r="N138" s="116">
        <v>2025</v>
      </c>
      <c r="O138" s="117">
        <v>2027</v>
      </c>
      <c r="P138" s="166" t="s">
        <v>103</v>
      </c>
      <c r="Q138" s="167"/>
      <c r="R138" s="168" t="s">
        <v>111</v>
      </c>
      <c r="S138" s="168" t="s">
        <v>111</v>
      </c>
    </row>
    <row r="139" spans="1:19" s="2" customFormat="1" ht="21.6">
      <c r="A139" s="69">
        <v>2</v>
      </c>
      <c r="B139" s="178" t="s">
        <v>785</v>
      </c>
      <c r="C139" s="179" t="s">
        <v>786</v>
      </c>
      <c r="D139" s="281">
        <v>70995117</v>
      </c>
      <c r="E139" s="281"/>
      <c r="F139" s="281">
        <v>600052796</v>
      </c>
      <c r="G139" s="182" t="s">
        <v>788</v>
      </c>
      <c r="H139" s="182" t="s">
        <v>89</v>
      </c>
      <c r="I139" s="283" t="s">
        <v>90</v>
      </c>
      <c r="J139" s="283" t="s">
        <v>787</v>
      </c>
      <c r="K139" s="284" t="s">
        <v>789</v>
      </c>
      <c r="L139" s="183">
        <v>300000</v>
      </c>
      <c r="M139" s="184">
        <f>L139/100*85</f>
        <v>255000</v>
      </c>
      <c r="N139" s="1039">
        <v>2025</v>
      </c>
      <c r="O139" s="1025">
        <v>2027</v>
      </c>
      <c r="P139" s="344"/>
      <c r="Q139" s="187"/>
      <c r="R139" s="283"/>
      <c r="S139" s="283"/>
    </row>
    <row r="140" spans="1:19" s="2" customFormat="1" ht="21.6">
      <c r="A140" s="69">
        <v>3</v>
      </c>
      <c r="B140" s="586" t="s">
        <v>785</v>
      </c>
      <c r="C140" s="587" t="s">
        <v>786</v>
      </c>
      <c r="D140" s="592">
        <v>70995117</v>
      </c>
      <c r="E140" s="592"/>
      <c r="F140" s="592">
        <v>600052796</v>
      </c>
      <c r="G140" s="589" t="s">
        <v>842</v>
      </c>
      <c r="H140" s="589" t="s">
        <v>89</v>
      </c>
      <c r="I140" s="620" t="s">
        <v>90</v>
      </c>
      <c r="J140" s="589" t="s">
        <v>787</v>
      </c>
      <c r="K140" s="1494"/>
      <c r="L140" s="621">
        <v>1000000</v>
      </c>
      <c r="M140" s="622">
        <v>0</v>
      </c>
      <c r="N140" s="623">
        <v>2022</v>
      </c>
      <c r="O140" s="593">
        <v>2023</v>
      </c>
      <c r="P140" s="344"/>
      <c r="Q140" s="187"/>
      <c r="R140" s="283"/>
      <c r="S140" s="283"/>
    </row>
    <row r="141" spans="1:19" s="2" customFormat="1" ht="22.2" thickBot="1">
      <c r="A141" s="1161">
        <v>4</v>
      </c>
      <c r="B141" s="1032" t="s">
        <v>1107</v>
      </c>
      <c r="C141" s="1495" t="s">
        <v>786</v>
      </c>
      <c r="D141" s="1496">
        <v>70995117</v>
      </c>
      <c r="E141" s="1497"/>
      <c r="F141" s="112">
        <v>600052796</v>
      </c>
      <c r="G141" s="1162" t="s">
        <v>1403</v>
      </c>
      <c r="H141" s="1162" t="s">
        <v>89</v>
      </c>
      <c r="I141" s="114" t="s">
        <v>90</v>
      </c>
      <c r="J141" s="1162" t="s">
        <v>787</v>
      </c>
      <c r="K141" s="1498" t="s">
        <v>1404</v>
      </c>
      <c r="L141" s="1163">
        <v>2500000</v>
      </c>
      <c r="M141" s="1027">
        <f>L141/100*85</f>
        <v>2125000</v>
      </c>
      <c r="N141" s="111">
        <v>2025</v>
      </c>
      <c r="O141" s="112">
        <v>2027</v>
      </c>
      <c r="P141" s="111"/>
      <c r="Q141" s="112"/>
      <c r="R141" s="114"/>
      <c r="S141" s="114"/>
    </row>
    <row r="142" spans="1:19" s="2" customFormat="1" ht="32.4" thickBot="1">
      <c r="A142" s="450">
        <v>1</v>
      </c>
      <c r="B142" s="134" t="s">
        <v>799</v>
      </c>
      <c r="C142" s="135" t="s">
        <v>800</v>
      </c>
      <c r="D142" s="135">
        <v>70988111</v>
      </c>
      <c r="E142" s="466">
        <v>107517086</v>
      </c>
      <c r="F142" s="136"/>
      <c r="G142" s="137" t="s">
        <v>1248</v>
      </c>
      <c r="H142" s="137" t="s">
        <v>801</v>
      </c>
      <c r="I142" s="137" t="s">
        <v>685</v>
      </c>
      <c r="J142" s="137" t="s">
        <v>802</v>
      </c>
      <c r="K142" s="467" t="s">
        <v>803</v>
      </c>
      <c r="L142" s="1077">
        <v>12000000</v>
      </c>
      <c r="M142" s="1499">
        <f>L142/100*70</f>
        <v>8400000</v>
      </c>
      <c r="N142" s="131" t="s">
        <v>989</v>
      </c>
      <c r="O142" s="126" t="s">
        <v>990</v>
      </c>
      <c r="P142" s="565" t="s">
        <v>991</v>
      </c>
      <c r="Q142" s="126"/>
      <c r="R142" s="128" t="s">
        <v>992</v>
      </c>
      <c r="S142" s="83" t="s">
        <v>257</v>
      </c>
    </row>
    <row r="143" spans="1:19" s="348" customFormat="1" ht="42.6" thickBot="1">
      <c r="A143" s="300">
        <v>1</v>
      </c>
      <c r="B143" s="123" t="s">
        <v>582</v>
      </c>
      <c r="C143" s="124" t="s">
        <v>583</v>
      </c>
      <c r="D143" s="124">
        <v>71341137</v>
      </c>
      <c r="E143" s="124">
        <v>181016559</v>
      </c>
      <c r="F143" s="132">
        <v>691001529</v>
      </c>
      <c r="G143" s="301" t="s">
        <v>584</v>
      </c>
      <c r="H143" s="128" t="s">
        <v>62</v>
      </c>
      <c r="I143" s="128" t="s">
        <v>90</v>
      </c>
      <c r="J143" s="128" t="s">
        <v>451</v>
      </c>
      <c r="K143" s="301" t="s">
        <v>585</v>
      </c>
      <c r="L143" s="302">
        <v>10000000</v>
      </c>
      <c r="M143" s="303">
        <f>L143/100*70</f>
        <v>7000000</v>
      </c>
      <c r="N143" s="468" t="s">
        <v>586</v>
      </c>
      <c r="O143" s="469">
        <v>45992</v>
      </c>
      <c r="P143" s="123"/>
      <c r="Q143" s="132"/>
      <c r="R143" s="128" t="s">
        <v>587</v>
      </c>
      <c r="S143" s="128" t="s">
        <v>111</v>
      </c>
    </row>
    <row r="144" spans="1:19" s="348" customFormat="1" ht="42">
      <c r="A144" s="308">
        <v>2</v>
      </c>
      <c r="B144" s="178" t="s">
        <v>582</v>
      </c>
      <c r="C144" s="179" t="s">
        <v>583</v>
      </c>
      <c r="D144" s="179">
        <v>71341137</v>
      </c>
      <c r="E144" s="179">
        <v>181016559</v>
      </c>
      <c r="F144" s="181">
        <v>691001529</v>
      </c>
      <c r="G144" s="290" t="s">
        <v>588</v>
      </c>
      <c r="H144" s="182" t="s">
        <v>62</v>
      </c>
      <c r="I144" s="182" t="s">
        <v>90</v>
      </c>
      <c r="J144" s="182" t="s">
        <v>451</v>
      </c>
      <c r="K144" s="290" t="s">
        <v>589</v>
      </c>
      <c r="L144" s="356">
        <v>2000000</v>
      </c>
      <c r="M144" s="470">
        <f>L144/100*70</f>
        <v>1400000</v>
      </c>
      <c r="N144" s="471" t="s">
        <v>586</v>
      </c>
      <c r="O144" s="472">
        <v>45992</v>
      </c>
      <c r="P144" s="178"/>
      <c r="Q144" s="181"/>
      <c r="R144" s="182" t="s">
        <v>587</v>
      </c>
      <c r="S144" s="182" t="s">
        <v>111</v>
      </c>
    </row>
    <row r="145" spans="1:23" s="348" customFormat="1" ht="42">
      <c r="A145" s="308">
        <v>3</v>
      </c>
      <c r="B145" s="178" t="s">
        <v>582</v>
      </c>
      <c r="C145" s="179" t="s">
        <v>583</v>
      </c>
      <c r="D145" s="179">
        <v>71341137</v>
      </c>
      <c r="E145" s="179">
        <v>181016559</v>
      </c>
      <c r="F145" s="181">
        <v>691001529</v>
      </c>
      <c r="G145" s="290" t="s">
        <v>590</v>
      </c>
      <c r="H145" s="182" t="s">
        <v>62</v>
      </c>
      <c r="I145" s="182" t="s">
        <v>90</v>
      </c>
      <c r="J145" s="182" t="s">
        <v>451</v>
      </c>
      <c r="K145" s="290" t="s">
        <v>591</v>
      </c>
      <c r="L145" s="356">
        <v>2000000</v>
      </c>
      <c r="M145" s="442">
        <f t="shared" ref="M145:M146" si="14">L145/100*70</f>
        <v>1400000</v>
      </c>
      <c r="N145" s="471" t="s">
        <v>586</v>
      </c>
      <c r="O145" s="472">
        <v>46722</v>
      </c>
      <c r="P145" s="178" t="s">
        <v>114</v>
      </c>
      <c r="Q145" s="181"/>
      <c r="R145" s="182" t="s">
        <v>587</v>
      </c>
      <c r="S145" s="182" t="s">
        <v>111</v>
      </c>
    </row>
    <row r="146" spans="1:23" s="348" customFormat="1" ht="42.6" thickBot="1">
      <c r="A146" s="304">
        <v>4</v>
      </c>
      <c r="B146" s="144" t="s">
        <v>582</v>
      </c>
      <c r="C146" s="145" t="s">
        <v>583</v>
      </c>
      <c r="D146" s="145">
        <v>71341137</v>
      </c>
      <c r="E146" s="145">
        <v>181016559</v>
      </c>
      <c r="F146" s="146">
        <v>691001529</v>
      </c>
      <c r="G146" s="305" t="s">
        <v>592</v>
      </c>
      <c r="H146" s="147" t="s">
        <v>62</v>
      </c>
      <c r="I146" s="147" t="s">
        <v>90</v>
      </c>
      <c r="J146" s="147" t="s">
        <v>451</v>
      </c>
      <c r="K146" s="305" t="s">
        <v>593</v>
      </c>
      <c r="L146" s="306">
        <v>2000000</v>
      </c>
      <c r="M146" s="307">
        <f t="shared" si="14"/>
        <v>1400000</v>
      </c>
      <c r="N146" s="473" t="s">
        <v>586</v>
      </c>
      <c r="O146" s="474">
        <v>46722</v>
      </c>
      <c r="P146" s="144"/>
      <c r="Q146" s="146"/>
      <c r="R146" s="147" t="s">
        <v>594</v>
      </c>
      <c r="S146" s="147" t="s">
        <v>111</v>
      </c>
    </row>
    <row r="147" spans="1:23" s="2" customFormat="1" ht="62.4">
      <c r="A147" s="127">
        <v>1</v>
      </c>
      <c r="B147" s="123" t="s">
        <v>843</v>
      </c>
      <c r="C147" s="124" t="s">
        <v>844</v>
      </c>
      <c r="D147" s="124">
        <v>71294317</v>
      </c>
      <c r="E147" s="175" t="s">
        <v>845</v>
      </c>
      <c r="F147" s="132"/>
      <c r="G147" s="128" t="s">
        <v>846</v>
      </c>
      <c r="H147" s="128" t="s">
        <v>89</v>
      </c>
      <c r="I147" s="128" t="s">
        <v>90</v>
      </c>
      <c r="J147" s="128" t="s">
        <v>847</v>
      </c>
      <c r="K147" s="127" t="s">
        <v>848</v>
      </c>
      <c r="L147" s="129">
        <v>15000000</v>
      </c>
      <c r="M147" s="130">
        <v>10500000</v>
      </c>
      <c r="N147" s="176">
        <v>2024</v>
      </c>
      <c r="O147" s="177">
        <v>2025</v>
      </c>
      <c r="P147" s="123"/>
      <c r="Q147" s="126"/>
      <c r="R147" s="128" t="s">
        <v>849</v>
      </c>
      <c r="S147" s="83" t="s">
        <v>111</v>
      </c>
    </row>
    <row r="148" spans="1:23" s="2" customFormat="1" ht="52.8" thickBot="1">
      <c r="A148" s="1126">
        <v>2</v>
      </c>
      <c r="B148" s="1113" t="s">
        <v>843</v>
      </c>
      <c r="C148" s="1114" t="s">
        <v>844</v>
      </c>
      <c r="D148" s="1114">
        <v>71294317</v>
      </c>
      <c r="E148" s="1245" t="s">
        <v>845</v>
      </c>
      <c r="F148" s="1117"/>
      <c r="G148" s="1118" t="s">
        <v>850</v>
      </c>
      <c r="H148" s="1118" t="s">
        <v>89</v>
      </c>
      <c r="I148" s="1118" t="s">
        <v>90</v>
      </c>
      <c r="J148" s="1118" t="s">
        <v>847</v>
      </c>
      <c r="K148" s="1126" t="s">
        <v>851</v>
      </c>
      <c r="L148" s="1119">
        <v>920000</v>
      </c>
      <c r="M148" s="1120">
        <v>644000</v>
      </c>
      <c r="N148" s="1504">
        <v>2023</v>
      </c>
      <c r="O148" s="1505">
        <v>2023</v>
      </c>
      <c r="P148" s="1113"/>
      <c r="Q148" s="1125"/>
      <c r="R148" s="1118" t="s">
        <v>852</v>
      </c>
      <c r="S148" s="1112" t="s">
        <v>111</v>
      </c>
    </row>
    <row r="149" spans="1:23" s="2" customFormat="1" ht="52.8" thickBot="1">
      <c r="A149" s="1263">
        <v>3</v>
      </c>
      <c r="B149" s="1237" t="s">
        <v>843</v>
      </c>
      <c r="C149" s="1238" t="s">
        <v>844</v>
      </c>
      <c r="D149" s="1238">
        <v>71294318</v>
      </c>
      <c r="E149" s="1500" t="s">
        <v>1405</v>
      </c>
      <c r="F149" s="1501"/>
      <c r="G149" s="1502" t="s">
        <v>1406</v>
      </c>
      <c r="H149" s="1019" t="s">
        <v>89</v>
      </c>
      <c r="I149" s="1019" t="s">
        <v>90</v>
      </c>
      <c r="J149" s="1019" t="s">
        <v>847</v>
      </c>
      <c r="K149" s="115" t="s">
        <v>1319</v>
      </c>
      <c r="L149" s="1059">
        <v>2000000</v>
      </c>
      <c r="M149" s="1240">
        <f>L149/100*70</f>
        <v>1400000</v>
      </c>
      <c r="N149" s="1506" t="s">
        <v>1100</v>
      </c>
      <c r="O149" s="1507" t="s">
        <v>1100</v>
      </c>
      <c r="P149" s="1237"/>
      <c r="Q149" s="117"/>
      <c r="R149" s="1502" t="s">
        <v>587</v>
      </c>
      <c r="S149" s="1503" t="s">
        <v>111</v>
      </c>
    </row>
    <row r="150" spans="1:23" s="2" customFormat="1" ht="22.2" thickBot="1">
      <c r="A150" s="174">
        <v>1</v>
      </c>
      <c r="B150" s="134" t="s">
        <v>853</v>
      </c>
      <c r="C150" s="135" t="s">
        <v>854</v>
      </c>
      <c r="D150" s="135"/>
      <c r="E150" s="135"/>
      <c r="F150" s="136"/>
      <c r="G150" s="137" t="s">
        <v>855</v>
      </c>
      <c r="H150" s="137" t="s">
        <v>62</v>
      </c>
      <c r="I150" s="137" t="s">
        <v>90</v>
      </c>
      <c r="J150" s="137" t="s">
        <v>856</v>
      </c>
      <c r="K150" s="137" t="s">
        <v>857</v>
      </c>
      <c r="L150" s="138">
        <v>95000000</v>
      </c>
      <c r="M150" s="139">
        <f>L150/100*70</f>
        <v>66500000</v>
      </c>
      <c r="N150" s="1508" t="s">
        <v>1099</v>
      </c>
      <c r="O150" s="378" t="s">
        <v>1100</v>
      </c>
      <c r="P150" s="137" t="s">
        <v>276</v>
      </c>
      <c r="Q150" s="475"/>
      <c r="R150" s="137" t="s">
        <v>858</v>
      </c>
      <c r="S150" s="174" t="s">
        <v>111</v>
      </c>
    </row>
    <row r="151" spans="1:23" s="348" customFormat="1" ht="22.2" thickBot="1">
      <c r="A151" s="349">
        <v>1</v>
      </c>
      <c r="B151" s="134" t="s">
        <v>859</v>
      </c>
      <c r="C151" s="135" t="s">
        <v>860</v>
      </c>
      <c r="D151" s="476" t="s">
        <v>861</v>
      </c>
      <c r="E151" s="135">
        <v>107516837</v>
      </c>
      <c r="F151" s="136" t="s">
        <v>862</v>
      </c>
      <c r="G151" s="137" t="s">
        <v>863</v>
      </c>
      <c r="H151" s="137" t="s">
        <v>62</v>
      </c>
      <c r="I151" s="137" t="s">
        <v>90</v>
      </c>
      <c r="J151" s="137" t="s">
        <v>864</v>
      </c>
      <c r="K151" s="137" t="s">
        <v>865</v>
      </c>
      <c r="L151" s="477">
        <v>5000000</v>
      </c>
      <c r="M151" s="478">
        <f t="shared" ref="M151:M155" si="15">L151/100*70</f>
        <v>3500000</v>
      </c>
      <c r="N151" s="134">
        <v>2023</v>
      </c>
      <c r="O151" s="136">
        <v>2024</v>
      </c>
      <c r="P151" s="479" t="s">
        <v>114</v>
      </c>
      <c r="Q151" s="136"/>
      <c r="R151" s="137" t="s">
        <v>866</v>
      </c>
      <c r="S151" s="137" t="s">
        <v>111</v>
      </c>
    </row>
    <row r="152" spans="1:23" s="2" customFormat="1" ht="21.6">
      <c r="A152" s="83">
        <v>1</v>
      </c>
      <c r="B152" s="131" t="s">
        <v>933</v>
      </c>
      <c r="C152" s="125" t="s">
        <v>934</v>
      </c>
      <c r="D152" s="125">
        <v>71008241</v>
      </c>
      <c r="E152" s="489">
        <v>107517116</v>
      </c>
      <c r="F152" s="127">
        <v>600053024</v>
      </c>
      <c r="G152" s="128" t="s">
        <v>935</v>
      </c>
      <c r="H152" s="127" t="s">
        <v>62</v>
      </c>
      <c r="I152" s="127" t="s">
        <v>90</v>
      </c>
      <c r="J152" s="127" t="s">
        <v>934</v>
      </c>
      <c r="K152" s="127" t="s">
        <v>1216</v>
      </c>
      <c r="L152" s="129">
        <v>50000000</v>
      </c>
      <c r="M152" s="130">
        <f t="shared" si="15"/>
        <v>35000000</v>
      </c>
      <c r="N152" s="131">
        <v>2027</v>
      </c>
      <c r="O152" s="126">
        <v>2028</v>
      </c>
      <c r="P152" s="131" t="s">
        <v>114</v>
      </c>
      <c r="Q152" s="126"/>
      <c r="R152" s="1018" t="s">
        <v>1287</v>
      </c>
      <c r="S152" s="127" t="s">
        <v>111</v>
      </c>
      <c r="T152" s="348"/>
    </row>
    <row r="153" spans="1:23" s="2" customFormat="1" ht="27.6" customHeight="1">
      <c r="A153" s="69">
        <v>2</v>
      </c>
      <c r="B153" s="344" t="s">
        <v>933</v>
      </c>
      <c r="C153" s="281" t="s">
        <v>934</v>
      </c>
      <c r="D153" s="281">
        <v>71008241</v>
      </c>
      <c r="E153" s="494">
        <v>107517116</v>
      </c>
      <c r="F153" s="283">
        <v>600053024</v>
      </c>
      <c r="G153" s="182" t="s">
        <v>936</v>
      </c>
      <c r="H153" s="283" t="s">
        <v>62</v>
      </c>
      <c r="I153" s="283" t="s">
        <v>90</v>
      </c>
      <c r="J153" s="283" t="s">
        <v>934</v>
      </c>
      <c r="K153" s="283" t="s">
        <v>1217</v>
      </c>
      <c r="L153" s="183">
        <v>2000000</v>
      </c>
      <c r="M153" s="184">
        <f t="shared" si="15"/>
        <v>1400000</v>
      </c>
      <c r="N153" s="344">
        <v>2025</v>
      </c>
      <c r="O153" s="1025">
        <v>2026</v>
      </c>
      <c r="P153" s="344"/>
      <c r="Q153" s="187"/>
      <c r="R153" s="283" t="s">
        <v>177</v>
      </c>
      <c r="S153" s="182" t="s">
        <v>937</v>
      </c>
      <c r="T153" s="348"/>
    </row>
    <row r="154" spans="1:23" s="2" customFormat="1" ht="32.4" thickBot="1">
      <c r="A154" s="69">
        <v>3</v>
      </c>
      <c r="B154" s="344" t="s">
        <v>933</v>
      </c>
      <c r="C154" s="281" t="s">
        <v>934</v>
      </c>
      <c r="D154" s="281">
        <v>71008241</v>
      </c>
      <c r="E154" s="494">
        <v>107517116</v>
      </c>
      <c r="F154" s="148">
        <v>600053024</v>
      </c>
      <c r="G154" s="147" t="s">
        <v>938</v>
      </c>
      <c r="H154" s="148" t="s">
        <v>62</v>
      </c>
      <c r="I154" s="148" t="s">
        <v>90</v>
      </c>
      <c r="J154" s="148" t="s">
        <v>934</v>
      </c>
      <c r="K154" s="147" t="s">
        <v>1218</v>
      </c>
      <c r="L154" s="149">
        <v>5000000</v>
      </c>
      <c r="M154" s="274">
        <f t="shared" si="15"/>
        <v>3500000</v>
      </c>
      <c r="N154" s="150">
        <v>2025</v>
      </c>
      <c r="O154" s="151">
        <v>2027</v>
      </c>
      <c r="P154" s="150"/>
      <c r="Q154" s="151"/>
      <c r="R154" s="148" t="s">
        <v>177</v>
      </c>
      <c r="S154" s="148" t="s">
        <v>103</v>
      </c>
      <c r="T154" s="348"/>
    </row>
    <row r="155" spans="1:23" s="2" customFormat="1" ht="42.6" thickBot="1">
      <c r="A155" s="327">
        <v>1</v>
      </c>
      <c r="B155" s="193" t="s">
        <v>516</v>
      </c>
      <c r="C155" s="169" t="s">
        <v>517</v>
      </c>
      <c r="D155" s="169">
        <v>71005803</v>
      </c>
      <c r="E155" s="169">
        <v>107516845</v>
      </c>
      <c r="F155" s="311">
        <v>600052711</v>
      </c>
      <c r="G155" s="170" t="s">
        <v>518</v>
      </c>
      <c r="H155" s="170" t="s">
        <v>62</v>
      </c>
      <c r="I155" s="170" t="s">
        <v>90</v>
      </c>
      <c r="J155" s="170" t="s">
        <v>519</v>
      </c>
      <c r="K155" s="170" t="s">
        <v>520</v>
      </c>
      <c r="L155" s="196">
        <v>55000000</v>
      </c>
      <c r="M155" s="197">
        <f t="shared" si="15"/>
        <v>38500000</v>
      </c>
      <c r="N155" s="171">
        <v>2024</v>
      </c>
      <c r="O155" s="198">
        <v>2025</v>
      </c>
      <c r="P155" s="171" t="s">
        <v>114</v>
      </c>
      <c r="Q155" s="198"/>
      <c r="R155" s="170" t="s">
        <v>521</v>
      </c>
      <c r="S155" s="195" t="s">
        <v>103</v>
      </c>
      <c r="T155" s="664"/>
      <c r="U155" s="664"/>
      <c r="V155" s="664"/>
      <c r="W155" s="664"/>
    </row>
    <row r="156" spans="1:23" s="2" customFormat="1" ht="86.4">
      <c r="A156" s="851">
        <v>1</v>
      </c>
      <c r="B156" s="815" t="s">
        <v>1228</v>
      </c>
      <c r="C156" s="815" t="s">
        <v>1228</v>
      </c>
      <c r="D156" s="852">
        <v>2157110</v>
      </c>
      <c r="E156" s="852">
        <v>181086778</v>
      </c>
      <c r="F156" s="816">
        <v>691010498</v>
      </c>
      <c r="G156" s="817" t="s">
        <v>1229</v>
      </c>
      <c r="H156" s="817" t="s">
        <v>62</v>
      </c>
      <c r="I156" s="817" t="s">
        <v>90</v>
      </c>
      <c r="J156" s="817" t="s">
        <v>273</v>
      </c>
      <c r="K156" s="817" t="s">
        <v>1229</v>
      </c>
      <c r="L156" s="853">
        <v>25000000</v>
      </c>
      <c r="M156" s="854">
        <f t="shared" ref="M156:M162" si="16">L156/100*70</f>
        <v>17500000</v>
      </c>
      <c r="N156" s="855">
        <v>45536</v>
      </c>
      <c r="O156" s="856">
        <v>46722</v>
      </c>
      <c r="P156" s="815"/>
      <c r="Q156" s="816"/>
      <c r="R156" s="817" t="s">
        <v>587</v>
      </c>
      <c r="S156" s="817" t="s">
        <v>111</v>
      </c>
    </row>
    <row r="157" spans="1:23" s="2" customFormat="1" ht="86.4">
      <c r="A157" s="821">
        <v>2</v>
      </c>
      <c r="B157" s="809" t="s">
        <v>1228</v>
      </c>
      <c r="C157" s="809" t="s">
        <v>1228</v>
      </c>
      <c r="D157" s="810">
        <v>2157110</v>
      </c>
      <c r="E157" s="810">
        <v>181086778</v>
      </c>
      <c r="F157" s="811">
        <v>691010498</v>
      </c>
      <c r="G157" s="812" t="s">
        <v>1230</v>
      </c>
      <c r="H157" s="812" t="s">
        <v>62</v>
      </c>
      <c r="I157" s="812" t="s">
        <v>90</v>
      </c>
      <c r="J157" s="812" t="s">
        <v>273</v>
      </c>
      <c r="K157" s="812" t="s">
        <v>1231</v>
      </c>
      <c r="L157" s="813">
        <v>7000000</v>
      </c>
      <c r="M157" s="814">
        <f t="shared" si="16"/>
        <v>4900000</v>
      </c>
      <c r="N157" s="857">
        <v>45536</v>
      </c>
      <c r="O157" s="858">
        <v>46722</v>
      </c>
      <c r="P157" s="809"/>
      <c r="Q157" s="811"/>
      <c r="R157" s="812" t="s">
        <v>587</v>
      </c>
      <c r="S157" s="812" t="s">
        <v>111</v>
      </c>
    </row>
    <row r="158" spans="1:23" s="2" customFormat="1" ht="86.4">
      <c r="A158" s="821">
        <v>3</v>
      </c>
      <c r="B158" s="809" t="s">
        <v>1228</v>
      </c>
      <c r="C158" s="809" t="s">
        <v>1228</v>
      </c>
      <c r="D158" s="810">
        <v>2157110</v>
      </c>
      <c r="E158" s="810">
        <v>181086778</v>
      </c>
      <c r="F158" s="811">
        <v>691010498</v>
      </c>
      <c r="G158" s="812" t="s">
        <v>1232</v>
      </c>
      <c r="H158" s="812" t="s">
        <v>62</v>
      </c>
      <c r="I158" s="812" t="s">
        <v>90</v>
      </c>
      <c r="J158" s="812" t="s">
        <v>273</v>
      </c>
      <c r="K158" s="812" t="s">
        <v>1233</v>
      </c>
      <c r="L158" s="813">
        <v>8000000</v>
      </c>
      <c r="M158" s="814">
        <f t="shared" si="16"/>
        <v>5600000</v>
      </c>
      <c r="N158" s="857">
        <v>45536</v>
      </c>
      <c r="O158" s="858">
        <v>46722</v>
      </c>
      <c r="P158" s="809"/>
      <c r="Q158" s="811"/>
      <c r="R158" s="812" t="s">
        <v>587</v>
      </c>
      <c r="S158" s="812" t="s">
        <v>111</v>
      </c>
    </row>
    <row r="159" spans="1:23" s="2" customFormat="1" ht="86.4">
      <c r="A159" s="821">
        <v>4</v>
      </c>
      <c r="B159" s="809" t="s">
        <v>1228</v>
      </c>
      <c r="C159" s="809" t="s">
        <v>1228</v>
      </c>
      <c r="D159" s="810">
        <v>2157110</v>
      </c>
      <c r="E159" s="810">
        <v>181086778</v>
      </c>
      <c r="F159" s="811">
        <v>691010498</v>
      </c>
      <c r="G159" s="812" t="s">
        <v>1234</v>
      </c>
      <c r="H159" s="812" t="s">
        <v>62</v>
      </c>
      <c r="I159" s="812" t="s">
        <v>90</v>
      </c>
      <c r="J159" s="812" t="s">
        <v>273</v>
      </c>
      <c r="K159" s="812" t="s">
        <v>1235</v>
      </c>
      <c r="L159" s="813">
        <v>7500000</v>
      </c>
      <c r="M159" s="814">
        <f t="shared" si="16"/>
        <v>5250000</v>
      </c>
      <c r="N159" s="857">
        <v>45536</v>
      </c>
      <c r="O159" s="858">
        <v>46722</v>
      </c>
      <c r="P159" s="809"/>
      <c r="Q159" s="811"/>
      <c r="R159" s="812" t="s">
        <v>587</v>
      </c>
      <c r="S159" s="812" t="s">
        <v>111</v>
      </c>
    </row>
    <row r="160" spans="1:23" s="2" customFormat="1" ht="87" thickBot="1">
      <c r="A160" s="859">
        <v>5</v>
      </c>
      <c r="B160" s="860" t="s">
        <v>1228</v>
      </c>
      <c r="C160" s="860" t="s">
        <v>1228</v>
      </c>
      <c r="D160" s="861">
        <v>2157110</v>
      </c>
      <c r="E160" s="861">
        <v>181086778</v>
      </c>
      <c r="F160" s="862">
        <v>691010498</v>
      </c>
      <c r="G160" s="863" t="s">
        <v>1236</v>
      </c>
      <c r="H160" s="863" t="s">
        <v>62</v>
      </c>
      <c r="I160" s="863" t="s">
        <v>90</v>
      </c>
      <c r="J160" s="863" t="s">
        <v>273</v>
      </c>
      <c r="K160" s="863" t="s">
        <v>1237</v>
      </c>
      <c r="L160" s="864">
        <v>12000000</v>
      </c>
      <c r="M160" s="865">
        <f t="shared" si="16"/>
        <v>8400000</v>
      </c>
      <c r="N160" s="866">
        <v>45536</v>
      </c>
      <c r="O160" s="867">
        <v>46722</v>
      </c>
      <c r="P160" s="860"/>
      <c r="Q160" s="862"/>
      <c r="R160" s="863" t="s">
        <v>587</v>
      </c>
      <c r="S160" s="863" t="s">
        <v>111</v>
      </c>
    </row>
    <row r="161" spans="1:19" s="2" customFormat="1" ht="31.8">
      <c r="A161" s="299">
        <v>1</v>
      </c>
      <c r="B161" s="128" t="s">
        <v>1240</v>
      </c>
      <c r="C161" s="123" t="s">
        <v>1241</v>
      </c>
      <c r="D161" s="124"/>
      <c r="E161" s="124"/>
      <c r="F161" s="443"/>
      <c r="G161" s="868" t="s">
        <v>1242</v>
      </c>
      <c r="H161" s="817" t="s">
        <v>62</v>
      </c>
      <c r="I161" s="817" t="s">
        <v>62</v>
      </c>
      <c r="J161" s="817" t="s">
        <v>1241</v>
      </c>
      <c r="K161" s="128" t="s">
        <v>1243</v>
      </c>
      <c r="L161" s="129">
        <v>700000</v>
      </c>
      <c r="M161" s="639">
        <f t="shared" si="16"/>
        <v>490000</v>
      </c>
      <c r="N161" s="131">
        <v>2024</v>
      </c>
      <c r="O161" s="200">
        <v>2025</v>
      </c>
      <c r="P161" s="131"/>
      <c r="Q161" s="200"/>
      <c r="R161" s="131"/>
      <c r="S161" s="200"/>
    </row>
    <row r="162" spans="1:19" s="2" customFormat="1" ht="32.4" thickBot="1">
      <c r="A162" s="1447">
        <v>2</v>
      </c>
      <c r="B162" s="153" t="s">
        <v>1240</v>
      </c>
      <c r="C162" s="436" t="s">
        <v>1241</v>
      </c>
      <c r="D162" s="339"/>
      <c r="E162" s="339"/>
      <c r="F162" s="849"/>
      <c r="G162" s="1448" t="s">
        <v>1244</v>
      </c>
      <c r="H162" s="1449" t="s">
        <v>62</v>
      </c>
      <c r="I162" s="1449" t="s">
        <v>62</v>
      </c>
      <c r="J162" s="1449" t="s">
        <v>1241</v>
      </c>
      <c r="K162" s="153" t="s">
        <v>1245</v>
      </c>
      <c r="L162" s="155">
        <v>500000</v>
      </c>
      <c r="M162" s="990">
        <f t="shared" si="16"/>
        <v>350000</v>
      </c>
      <c r="N162" s="157">
        <v>2025</v>
      </c>
      <c r="O162" s="783">
        <v>2025</v>
      </c>
      <c r="P162" s="157"/>
      <c r="Q162" s="783"/>
      <c r="R162" s="157"/>
      <c r="S162" s="783"/>
    </row>
    <row r="163" spans="1:19" ht="72">
      <c r="A163" s="1085">
        <v>1</v>
      </c>
      <c r="B163" s="1090" t="s">
        <v>1359</v>
      </c>
      <c r="C163" s="1090" t="s">
        <v>377</v>
      </c>
      <c r="D163" s="1096">
        <v>75008190</v>
      </c>
      <c r="E163" s="1088">
        <v>600052541</v>
      </c>
      <c r="F163" s="1097">
        <v>600052541</v>
      </c>
      <c r="G163" s="1090" t="s">
        <v>1360</v>
      </c>
      <c r="H163" s="1091" t="s">
        <v>62</v>
      </c>
      <c r="I163" s="1091" t="s">
        <v>90</v>
      </c>
      <c r="J163" s="1091" t="s">
        <v>90</v>
      </c>
      <c r="K163" s="1090" t="s">
        <v>1361</v>
      </c>
      <c r="L163" s="1142">
        <v>3000000</v>
      </c>
      <c r="M163" s="1095">
        <f>L163/100*70</f>
        <v>2100000</v>
      </c>
      <c r="N163" s="1096">
        <v>2028</v>
      </c>
      <c r="O163" s="1097">
        <v>2029</v>
      </c>
      <c r="P163" s="1096"/>
      <c r="Q163" s="1097"/>
      <c r="R163" s="1451" t="s">
        <v>142</v>
      </c>
      <c r="S163" s="1097" t="s">
        <v>1362</v>
      </c>
    </row>
    <row r="164" spans="1:19" ht="43.2">
      <c r="A164" s="1022">
        <v>2</v>
      </c>
      <c r="B164" s="1440" t="s">
        <v>1359</v>
      </c>
      <c r="C164" s="1440" t="s">
        <v>377</v>
      </c>
      <c r="D164" s="1442">
        <v>75008190</v>
      </c>
      <c r="E164" s="1438">
        <v>600052541</v>
      </c>
      <c r="F164" s="1439">
        <v>600052541</v>
      </c>
      <c r="G164" s="1108" t="s">
        <v>1363</v>
      </c>
      <c r="H164" s="1108" t="s">
        <v>62</v>
      </c>
      <c r="I164" s="1108" t="s">
        <v>90</v>
      </c>
      <c r="J164" s="1108" t="s">
        <v>90</v>
      </c>
      <c r="K164" s="1440" t="s">
        <v>1363</v>
      </c>
      <c r="L164" s="1026">
        <v>5000000</v>
      </c>
      <c r="M164" s="1441">
        <f>L164/100*70</f>
        <v>3500000</v>
      </c>
      <c r="N164" s="1442">
        <v>2027</v>
      </c>
      <c r="O164" s="1439">
        <v>2028</v>
      </c>
      <c r="P164" s="1454" t="s">
        <v>1364</v>
      </c>
      <c r="Q164" s="1439"/>
      <c r="R164" s="1452" t="s">
        <v>142</v>
      </c>
      <c r="S164" s="1439" t="s">
        <v>1362</v>
      </c>
    </row>
    <row r="165" spans="1:19" ht="43.2">
      <c r="A165" s="1022">
        <v>3</v>
      </c>
      <c r="B165" s="1440" t="s">
        <v>1365</v>
      </c>
      <c r="C165" s="1440" t="s">
        <v>377</v>
      </c>
      <c r="D165" s="1442">
        <v>8084301</v>
      </c>
      <c r="E165" s="1438">
        <v>691013551</v>
      </c>
      <c r="F165" s="1439">
        <v>691013551</v>
      </c>
      <c r="G165" s="1108" t="s">
        <v>1366</v>
      </c>
      <c r="H165" s="1108" t="s">
        <v>62</v>
      </c>
      <c r="I165" s="1108" t="s">
        <v>90</v>
      </c>
      <c r="J165" s="1108" t="s">
        <v>90</v>
      </c>
      <c r="K165" s="1440" t="s">
        <v>1367</v>
      </c>
      <c r="L165" s="1026">
        <v>500000</v>
      </c>
      <c r="M165" s="1441">
        <f>L165/100*70</f>
        <v>350000</v>
      </c>
      <c r="N165" s="1442">
        <v>2025</v>
      </c>
      <c r="O165" s="1439">
        <v>2026</v>
      </c>
      <c r="P165" s="1442"/>
      <c r="Q165" s="1439"/>
      <c r="R165" s="1452" t="s">
        <v>1368</v>
      </c>
      <c r="S165" s="1439" t="s">
        <v>1362</v>
      </c>
    </row>
    <row r="166" spans="1:19" ht="43.8" thickBot="1">
      <c r="A166" s="1152">
        <v>4</v>
      </c>
      <c r="B166" s="1444" t="s">
        <v>1369</v>
      </c>
      <c r="C166" s="1444" t="s">
        <v>377</v>
      </c>
      <c r="D166" s="1036"/>
      <c r="E166" s="1443"/>
      <c r="F166" s="1037"/>
      <c r="G166" s="1038" t="s">
        <v>1370</v>
      </c>
      <c r="H166" s="1038" t="s">
        <v>62</v>
      </c>
      <c r="I166" s="1038" t="s">
        <v>90</v>
      </c>
      <c r="J166" s="1038" t="s">
        <v>90</v>
      </c>
      <c r="K166" s="1444" t="s">
        <v>1371</v>
      </c>
      <c r="L166" s="1445">
        <v>2000000</v>
      </c>
      <c r="M166" s="1446">
        <f>L166/100*70</f>
        <v>1400000</v>
      </c>
      <c r="N166" s="1036">
        <v>2026</v>
      </c>
      <c r="O166" s="1037">
        <v>2027</v>
      </c>
      <c r="P166" s="1036"/>
      <c r="Q166" s="1037"/>
      <c r="R166" s="1453" t="s">
        <v>142</v>
      </c>
      <c r="S166" s="1037" t="s">
        <v>1362</v>
      </c>
    </row>
    <row r="167" spans="1:19">
      <c r="A167" s="1"/>
    </row>
    <row r="168" spans="1:19">
      <c r="A168" s="1"/>
    </row>
    <row r="173" spans="1:19">
      <c r="A173" s="1"/>
    </row>
    <row r="178" spans="1:1">
      <c r="A178" s="109" t="s">
        <v>1246</v>
      </c>
    </row>
    <row r="180" spans="1:1">
      <c r="A180" s="1" t="s">
        <v>1136</v>
      </c>
    </row>
    <row r="185" spans="1:1">
      <c r="A185" s="120" t="s">
        <v>1247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2"/>
  <sheetViews>
    <sheetView topLeftCell="A47" zoomScale="80" zoomScaleNormal="80" workbookViewId="0">
      <selection activeCell="O53" sqref="O53"/>
    </sheetView>
  </sheetViews>
  <sheetFormatPr defaultColWidth="9.33203125" defaultRowHeight="14.4"/>
  <cols>
    <col min="1" max="1" width="6.5546875" style="1" customWidth="1"/>
    <col min="2" max="2" width="9.33203125" style="59"/>
    <col min="3" max="3" width="9.33203125" style="65"/>
    <col min="4" max="4" width="10.21875" style="65" bestFit="1" customWidth="1"/>
    <col min="5" max="6" width="11.6640625" style="65" bestFit="1" customWidth="1"/>
    <col min="7" max="7" width="16.33203125" style="59" customWidth="1"/>
    <col min="8" max="9" width="14.33203125" style="65" customWidth="1"/>
    <col min="10" max="10" width="14.6640625" style="65" customWidth="1"/>
    <col min="11" max="11" width="39.44140625" style="65" customWidth="1"/>
    <col min="12" max="12" width="13.88671875" style="77" customWidth="1"/>
    <col min="13" max="13" width="15.44140625" style="77" customWidth="1"/>
    <col min="14" max="15" width="10.5546875" style="65" bestFit="1" customWidth="1"/>
    <col min="16" max="16" width="8.44140625" style="65" customWidth="1"/>
    <col min="17" max="19" width="10.44140625" style="65" customWidth="1"/>
    <col min="20" max="21" width="13.44140625" style="65" customWidth="1"/>
    <col min="22" max="23" width="14" style="65" customWidth="1"/>
    <col min="24" max="24" width="12.33203125" style="65" customWidth="1"/>
    <col min="25" max="26" width="10.33203125" style="65" customWidth="1"/>
    <col min="27" max="16384" width="9.33203125" style="1"/>
  </cols>
  <sheetData>
    <row r="1" spans="1:26" ht="18" customHeight="1" thickBot="1">
      <c r="A1" s="1555" t="s">
        <v>28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  <c r="V1" s="1556"/>
      <c r="W1" s="1556"/>
      <c r="X1" s="1556"/>
      <c r="Y1" s="1556"/>
      <c r="Z1" s="1557"/>
    </row>
    <row r="2" spans="1:26" ht="29.1" customHeight="1" thickBot="1">
      <c r="A2" s="1558" t="s">
        <v>6</v>
      </c>
      <c r="B2" s="1586" t="s">
        <v>7</v>
      </c>
      <c r="C2" s="1587"/>
      <c r="D2" s="1587"/>
      <c r="E2" s="1587"/>
      <c r="F2" s="1588"/>
      <c r="G2" s="1565" t="s">
        <v>8</v>
      </c>
      <c r="H2" s="1607" t="s">
        <v>29</v>
      </c>
      <c r="I2" s="1610" t="s">
        <v>50</v>
      </c>
      <c r="J2" s="1568" t="s">
        <v>10</v>
      </c>
      <c r="K2" s="1583" t="s">
        <v>11</v>
      </c>
      <c r="L2" s="1589" t="s">
        <v>619</v>
      </c>
      <c r="M2" s="1590"/>
      <c r="N2" s="1591" t="s">
        <v>620</v>
      </c>
      <c r="O2" s="1592"/>
      <c r="P2" s="1577" t="s">
        <v>621</v>
      </c>
      <c r="Q2" s="1578"/>
      <c r="R2" s="1578"/>
      <c r="S2" s="1578"/>
      <c r="T2" s="1578"/>
      <c r="U2" s="1578"/>
      <c r="V2" s="1578"/>
      <c r="W2" s="1579"/>
      <c r="X2" s="1579"/>
      <c r="Y2" s="1593" t="s">
        <v>15</v>
      </c>
      <c r="Z2" s="1594"/>
    </row>
    <row r="3" spans="1:26" ht="14.85" customHeight="1">
      <c r="A3" s="1559"/>
      <c r="B3" s="1565" t="s">
        <v>16</v>
      </c>
      <c r="C3" s="1561" t="s">
        <v>17</v>
      </c>
      <c r="D3" s="1561" t="s">
        <v>18</v>
      </c>
      <c r="E3" s="1561" t="s">
        <v>19</v>
      </c>
      <c r="F3" s="1563" t="s">
        <v>20</v>
      </c>
      <c r="G3" s="1566"/>
      <c r="H3" s="1608"/>
      <c r="I3" s="1611"/>
      <c r="J3" s="1569"/>
      <c r="K3" s="1584"/>
      <c r="L3" s="1599" t="s">
        <v>21</v>
      </c>
      <c r="M3" s="1601" t="s">
        <v>622</v>
      </c>
      <c r="N3" s="1603" t="s">
        <v>22</v>
      </c>
      <c r="O3" s="1605" t="s">
        <v>23</v>
      </c>
      <c r="P3" s="1580" t="s">
        <v>30</v>
      </c>
      <c r="Q3" s="1581"/>
      <c r="R3" s="1581"/>
      <c r="S3" s="1582"/>
      <c r="T3" s="1571" t="s">
        <v>31</v>
      </c>
      <c r="U3" s="1573" t="s">
        <v>618</v>
      </c>
      <c r="V3" s="1573" t="s">
        <v>53</v>
      </c>
      <c r="W3" s="1571" t="s">
        <v>32</v>
      </c>
      <c r="X3" s="1575" t="s">
        <v>52</v>
      </c>
      <c r="Y3" s="1595" t="s">
        <v>26</v>
      </c>
      <c r="Z3" s="1597" t="s">
        <v>27</v>
      </c>
    </row>
    <row r="4" spans="1:26" ht="80.099999999999994" customHeight="1" thickBot="1">
      <c r="A4" s="1560"/>
      <c r="B4" s="1567"/>
      <c r="C4" s="1562"/>
      <c r="D4" s="1562"/>
      <c r="E4" s="1562"/>
      <c r="F4" s="1564"/>
      <c r="G4" s="1567"/>
      <c r="H4" s="1609"/>
      <c r="I4" s="1612"/>
      <c r="J4" s="1570"/>
      <c r="K4" s="1585"/>
      <c r="L4" s="1600"/>
      <c r="M4" s="1602"/>
      <c r="N4" s="1604"/>
      <c r="O4" s="1606"/>
      <c r="P4" s="37" t="s">
        <v>47</v>
      </c>
      <c r="Q4" s="38" t="s">
        <v>623</v>
      </c>
      <c r="R4" s="38" t="s">
        <v>624</v>
      </c>
      <c r="S4" s="39" t="s">
        <v>625</v>
      </c>
      <c r="T4" s="1572"/>
      <c r="U4" s="1574"/>
      <c r="V4" s="1574"/>
      <c r="W4" s="1572"/>
      <c r="X4" s="1576"/>
      <c r="Y4" s="1596"/>
      <c r="Z4" s="1598"/>
    </row>
    <row r="5" spans="1:26" s="3" customFormat="1" ht="73.2" thickBot="1">
      <c r="A5" s="83">
        <v>1</v>
      </c>
      <c r="B5" s="131"/>
      <c r="C5" s="124" t="s">
        <v>99</v>
      </c>
      <c r="D5" s="125"/>
      <c r="E5" s="125"/>
      <c r="F5" s="126"/>
      <c r="G5" s="1312" t="s">
        <v>100</v>
      </c>
      <c r="H5" s="1275" t="s">
        <v>89</v>
      </c>
      <c r="I5" s="1275" t="s">
        <v>90</v>
      </c>
      <c r="J5" s="1275" t="s">
        <v>95</v>
      </c>
      <c r="K5" s="1312" t="s">
        <v>101</v>
      </c>
      <c r="L5" s="1276">
        <v>730000000</v>
      </c>
      <c r="M5" s="1277">
        <f>L5/100*70</f>
        <v>511000000</v>
      </c>
      <c r="N5" s="1313">
        <v>44835</v>
      </c>
      <c r="O5" s="1314">
        <v>46630</v>
      </c>
      <c r="P5" s="832" t="s">
        <v>102</v>
      </c>
      <c r="Q5" s="825" t="s">
        <v>102</v>
      </c>
      <c r="R5" s="825" t="s">
        <v>103</v>
      </c>
      <c r="S5" s="833" t="s">
        <v>103</v>
      </c>
      <c r="T5" s="829"/>
      <c r="U5" s="829" t="s">
        <v>103</v>
      </c>
      <c r="V5" s="829" t="s">
        <v>103</v>
      </c>
      <c r="W5" s="829" t="s">
        <v>103</v>
      </c>
      <c r="X5" s="829" t="s">
        <v>103</v>
      </c>
      <c r="Y5" s="1315" t="s">
        <v>1338</v>
      </c>
      <c r="Z5" s="1316" t="s">
        <v>104</v>
      </c>
    </row>
    <row r="6" spans="1:26" s="2" customFormat="1" ht="49.2" thickBot="1">
      <c r="A6" s="69">
        <v>2</v>
      </c>
      <c r="B6" s="344"/>
      <c r="C6" s="124" t="s">
        <v>99</v>
      </c>
      <c r="D6" s="125"/>
      <c r="E6" s="125"/>
      <c r="F6" s="126"/>
      <c r="G6" s="1312" t="s">
        <v>100</v>
      </c>
      <c r="H6" s="1275" t="s">
        <v>89</v>
      </c>
      <c r="I6" s="1275" t="s">
        <v>90</v>
      </c>
      <c r="J6" s="1275" t="s">
        <v>95</v>
      </c>
      <c r="K6" s="1278" t="s">
        <v>1070</v>
      </c>
      <c r="L6" s="1279">
        <v>20000000</v>
      </c>
      <c r="M6" s="1280">
        <v>6000000</v>
      </c>
      <c r="N6" s="1317">
        <v>45778</v>
      </c>
      <c r="O6" s="1318">
        <v>46630</v>
      </c>
      <c r="P6" s="832" t="s">
        <v>102</v>
      </c>
      <c r="Q6" s="825" t="s">
        <v>102</v>
      </c>
      <c r="R6" s="825" t="s">
        <v>103</v>
      </c>
      <c r="S6" s="833" t="s">
        <v>103</v>
      </c>
      <c r="T6" s="829"/>
      <c r="U6" s="829" t="s">
        <v>103</v>
      </c>
      <c r="V6" s="829" t="s">
        <v>103</v>
      </c>
      <c r="W6" s="829" t="s">
        <v>103</v>
      </c>
      <c r="X6" s="829" t="s">
        <v>103</v>
      </c>
      <c r="Y6" s="1315" t="s">
        <v>1338</v>
      </c>
      <c r="Z6" s="1316" t="s">
        <v>104</v>
      </c>
    </row>
    <row r="7" spans="1:26" s="2" customFormat="1" ht="31.8">
      <c r="A7" s="83">
        <v>1</v>
      </c>
      <c r="B7" s="123" t="s">
        <v>112</v>
      </c>
      <c r="C7" s="124" t="s">
        <v>106</v>
      </c>
      <c r="D7" s="124">
        <v>86594265</v>
      </c>
      <c r="E7" s="124">
        <v>241288</v>
      </c>
      <c r="F7" s="124">
        <v>600053148</v>
      </c>
      <c r="G7" s="128" t="s">
        <v>113</v>
      </c>
      <c r="H7" s="127" t="s">
        <v>89</v>
      </c>
      <c r="I7" s="127" t="s">
        <v>90</v>
      </c>
      <c r="J7" s="127" t="s">
        <v>108</v>
      </c>
      <c r="K7" s="128" t="s">
        <v>1071</v>
      </c>
      <c r="L7" s="129">
        <v>4000000</v>
      </c>
      <c r="M7" s="130">
        <f>L7/100*70</f>
        <v>2800000</v>
      </c>
      <c r="N7" s="131">
        <v>2023</v>
      </c>
      <c r="O7" s="126">
        <v>2024</v>
      </c>
      <c r="P7" s="131" t="s">
        <v>114</v>
      </c>
      <c r="Q7" s="125"/>
      <c r="R7" s="125"/>
      <c r="S7" s="126" t="s">
        <v>114</v>
      </c>
      <c r="T7" s="127" t="s">
        <v>114</v>
      </c>
      <c r="U7" s="127" t="s">
        <v>114</v>
      </c>
      <c r="V7" s="127" t="s">
        <v>114</v>
      </c>
      <c r="W7" s="127" t="s">
        <v>114</v>
      </c>
      <c r="X7" s="127" t="s">
        <v>114</v>
      </c>
      <c r="Y7" s="1319" t="s">
        <v>998</v>
      </c>
      <c r="Z7" s="126" t="s">
        <v>111</v>
      </c>
    </row>
    <row r="8" spans="1:26" s="2" customFormat="1" ht="31.8">
      <c r="A8" s="69">
        <v>2</v>
      </c>
      <c r="B8" s="178" t="s">
        <v>112</v>
      </c>
      <c r="C8" s="281" t="s">
        <v>106</v>
      </c>
      <c r="D8" s="281">
        <v>86594265</v>
      </c>
      <c r="E8" s="281">
        <v>241288</v>
      </c>
      <c r="F8" s="187">
        <v>600053148</v>
      </c>
      <c r="G8" s="182" t="s">
        <v>115</v>
      </c>
      <c r="H8" s="283" t="s">
        <v>89</v>
      </c>
      <c r="I8" s="283" t="s">
        <v>90</v>
      </c>
      <c r="J8" s="283" t="s">
        <v>108</v>
      </c>
      <c r="K8" s="283" t="s">
        <v>1073</v>
      </c>
      <c r="L8" s="183">
        <v>30000000</v>
      </c>
      <c r="M8" s="184">
        <f>L8/100*70</f>
        <v>21000000</v>
      </c>
      <c r="N8" s="344">
        <v>2023</v>
      </c>
      <c r="O8" s="187">
        <v>2027</v>
      </c>
      <c r="P8" s="344" t="s">
        <v>114</v>
      </c>
      <c r="Q8" s="281" t="s">
        <v>114</v>
      </c>
      <c r="R8" s="281" t="s">
        <v>114</v>
      </c>
      <c r="S8" s="187" t="s">
        <v>114</v>
      </c>
      <c r="T8" s="283" t="s">
        <v>114</v>
      </c>
      <c r="U8" s="283" t="s">
        <v>114</v>
      </c>
      <c r="V8" s="283" t="s">
        <v>114</v>
      </c>
      <c r="W8" s="283" t="s">
        <v>114</v>
      </c>
      <c r="X8" s="283" t="s">
        <v>114</v>
      </c>
      <c r="Y8" s="1320" t="s">
        <v>998</v>
      </c>
      <c r="Z8" s="187" t="s">
        <v>102</v>
      </c>
    </row>
    <row r="9" spans="1:26" s="2" customFormat="1" ht="31.8">
      <c r="A9" s="69">
        <v>3</v>
      </c>
      <c r="B9" s="178" t="s">
        <v>112</v>
      </c>
      <c r="C9" s="281" t="s">
        <v>106</v>
      </c>
      <c r="D9" s="281">
        <v>86594265</v>
      </c>
      <c r="E9" s="281">
        <v>241288</v>
      </c>
      <c r="F9" s="187">
        <v>600053148</v>
      </c>
      <c r="G9" s="182" t="s">
        <v>113</v>
      </c>
      <c r="H9" s="283" t="s">
        <v>89</v>
      </c>
      <c r="I9" s="283" t="s">
        <v>90</v>
      </c>
      <c r="J9" s="283" t="s">
        <v>108</v>
      </c>
      <c r="K9" s="283" t="s">
        <v>918</v>
      </c>
      <c r="L9" s="183">
        <v>4000000</v>
      </c>
      <c r="M9" s="184">
        <f>L9/100*70</f>
        <v>2800000</v>
      </c>
      <c r="N9" s="344">
        <v>2024</v>
      </c>
      <c r="O9" s="187">
        <v>2025</v>
      </c>
      <c r="P9" s="344"/>
      <c r="Q9" s="281"/>
      <c r="R9" s="281"/>
      <c r="S9" s="187"/>
      <c r="T9" s="283"/>
      <c r="U9" s="283"/>
      <c r="V9" s="283"/>
      <c r="W9" s="283"/>
      <c r="X9" s="283"/>
      <c r="Y9" s="1320" t="s">
        <v>998</v>
      </c>
      <c r="Z9" s="187" t="s">
        <v>111</v>
      </c>
    </row>
    <row r="10" spans="1:26" s="2" customFormat="1" ht="32.4" thickBot="1">
      <c r="A10" s="84">
        <v>4</v>
      </c>
      <c r="B10" s="144" t="s">
        <v>112</v>
      </c>
      <c r="C10" s="291" t="s">
        <v>106</v>
      </c>
      <c r="D10" s="291">
        <v>86594265</v>
      </c>
      <c r="E10" s="291">
        <v>241288</v>
      </c>
      <c r="F10" s="187">
        <v>600053148</v>
      </c>
      <c r="G10" s="147" t="s">
        <v>113</v>
      </c>
      <c r="H10" s="148" t="s">
        <v>89</v>
      </c>
      <c r="I10" s="148" t="s">
        <v>90</v>
      </c>
      <c r="J10" s="148" t="s">
        <v>108</v>
      </c>
      <c r="K10" s="147" t="s">
        <v>1074</v>
      </c>
      <c r="L10" s="149">
        <v>3000000</v>
      </c>
      <c r="M10" s="274">
        <f>L10/100*70</f>
        <v>2100000</v>
      </c>
      <c r="N10" s="150">
        <v>2024</v>
      </c>
      <c r="O10" s="151">
        <v>2025</v>
      </c>
      <c r="P10" s="150"/>
      <c r="Q10" s="291" t="s">
        <v>114</v>
      </c>
      <c r="R10" s="291" t="s">
        <v>114</v>
      </c>
      <c r="S10" s="151"/>
      <c r="T10" s="148" t="s">
        <v>114</v>
      </c>
      <c r="U10" s="148" t="s">
        <v>114</v>
      </c>
      <c r="V10" s="148" t="s">
        <v>114</v>
      </c>
      <c r="W10" s="148" t="s">
        <v>114</v>
      </c>
      <c r="X10" s="148" t="s">
        <v>114</v>
      </c>
      <c r="Y10" s="1321" t="s">
        <v>1072</v>
      </c>
      <c r="Z10" s="151" t="s">
        <v>111</v>
      </c>
    </row>
    <row r="11" spans="1:26" ht="32.4" thickBot="1">
      <c r="A11" s="450">
        <v>1</v>
      </c>
      <c r="B11" s="134" t="s">
        <v>122</v>
      </c>
      <c r="C11" s="135" t="s">
        <v>123</v>
      </c>
      <c r="D11" s="135"/>
      <c r="E11" s="135"/>
      <c r="F11" s="136"/>
      <c r="G11" s="137" t="s">
        <v>124</v>
      </c>
      <c r="H11" s="137" t="s">
        <v>89</v>
      </c>
      <c r="I11" s="137" t="s">
        <v>90</v>
      </c>
      <c r="J11" s="137" t="s">
        <v>119</v>
      </c>
      <c r="K11" s="188" t="s">
        <v>125</v>
      </c>
      <c r="L11" s="129">
        <v>799018520</v>
      </c>
      <c r="M11" s="189">
        <f>L11/100*85</f>
        <v>679165742</v>
      </c>
      <c r="N11" s="190">
        <v>45231</v>
      </c>
      <c r="O11" s="191">
        <v>45900</v>
      </c>
      <c r="P11" s="134" t="s">
        <v>114</v>
      </c>
      <c r="Q11" s="135" t="s">
        <v>114</v>
      </c>
      <c r="R11" s="135" t="s">
        <v>114</v>
      </c>
      <c r="S11" s="192" t="s">
        <v>114</v>
      </c>
      <c r="T11" s="137"/>
      <c r="U11" s="188" t="s">
        <v>114</v>
      </c>
      <c r="V11" s="137" t="s">
        <v>114</v>
      </c>
      <c r="W11" s="137" t="s">
        <v>114</v>
      </c>
      <c r="X11" s="137" t="s">
        <v>114</v>
      </c>
      <c r="Y11" s="134" t="s">
        <v>126</v>
      </c>
      <c r="Z11" s="192" t="s">
        <v>127</v>
      </c>
    </row>
    <row r="12" spans="1:26" s="2" customFormat="1" ht="42.6" thickBot="1">
      <c r="A12" s="83">
        <v>1</v>
      </c>
      <c r="B12" s="123" t="s">
        <v>147</v>
      </c>
      <c r="C12" s="124" t="s">
        <v>133</v>
      </c>
      <c r="D12" s="124">
        <v>71002120</v>
      </c>
      <c r="E12" s="175" t="s">
        <v>148</v>
      </c>
      <c r="F12" s="132">
        <v>600053199</v>
      </c>
      <c r="G12" s="128" t="s">
        <v>149</v>
      </c>
      <c r="H12" s="127" t="s">
        <v>89</v>
      </c>
      <c r="I12" s="127" t="s">
        <v>90</v>
      </c>
      <c r="J12" s="127" t="s">
        <v>135</v>
      </c>
      <c r="K12" s="128" t="s">
        <v>150</v>
      </c>
      <c r="L12" s="129">
        <v>3500000</v>
      </c>
      <c r="M12" s="130">
        <f>L12*0.7</f>
        <v>2450000</v>
      </c>
      <c r="N12" s="143">
        <v>45017</v>
      </c>
      <c r="O12" s="173">
        <v>45261</v>
      </c>
      <c r="P12" s="131" t="s">
        <v>103</v>
      </c>
      <c r="Q12" s="125" t="s">
        <v>103</v>
      </c>
      <c r="R12" s="125" t="s">
        <v>103</v>
      </c>
      <c r="S12" s="126" t="s">
        <v>103</v>
      </c>
      <c r="T12" s="127"/>
      <c r="U12" s="127" t="s">
        <v>103</v>
      </c>
      <c r="V12" s="127" t="s">
        <v>103</v>
      </c>
      <c r="W12" s="127" t="s">
        <v>103</v>
      </c>
      <c r="X12" s="127" t="s">
        <v>103</v>
      </c>
      <c r="Y12" s="123" t="s">
        <v>1075</v>
      </c>
      <c r="Z12" s="137" t="s">
        <v>1075</v>
      </c>
    </row>
    <row r="13" spans="1:26" ht="31.8">
      <c r="A13" s="459">
        <v>2</v>
      </c>
      <c r="B13" s="53" t="s">
        <v>147</v>
      </c>
      <c r="C13" s="58" t="s">
        <v>133</v>
      </c>
      <c r="D13" s="58">
        <v>71002120</v>
      </c>
      <c r="E13" s="58">
        <v>241342</v>
      </c>
      <c r="F13" s="66">
        <v>600053199</v>
      </c>
      <c r="G13" s="554" t="s">
        <v>1076</v>
      </c>
      <c r="H13" s="73" t="s">
        <v>89</v>
      </c>
      <c r="I13" s="73" t="s">
        <v>90</v>
      </c>
      <c r="J13" s="73" t="s">
        <v>135</v>
      </c>
      <c r="K13" s="554" t="s">
        <v>1077</v>
      </c>
      <c r="L13" s="74">
        <v>1500000</v>
      </c>
      <c r="M13" s="72">
        <f>L13*0.7</f>
        <v>1050000</v>
      </c>
      <c r="N13" s="57" t="s">
        <v>1078</v>
      </c>
      <c r="O13" s="66" t="s">
        <v>141</v>
      </c>
      <c r="P13" s="57" t="s">
        <v>111</v>
      </c>
      <c r="Q13" s="58" t="s">
        <v>103</v>
      </c>
      <c r="R13" s="58" t="s">
        <v>103</v>
      </c>
      <c r="S13" s="66" t="s">
        <v>103</v>
      </c>
      <c r="T13" s="73"/>
      <c r="U13" s="73" t="s">
        <v>111</v>
      </c>
      <c r="V13" s="73" t="s">
        <v>103</v>
      </c>
      <c r="W13" s="73" t="s">
        <v>103</v>
      </c>
      <c r="X13" s="73" t="s">
        <v>111</v>
      </c>
      <c r="Y13" s="57" t="s">
        <v>142</v>
      </c>
      <c r="Z13" s="439" t="s">
        <v>103</v>
      </c>
    </row>
    <row r="14" spans="1:26" ht="37.200000000000003" thickBot="1">
      <c r="A14" s="1322">
        <v>3</v>
      </c>
      <c r="B14" s="1323" t="s">
        <v>147</v>
      </c>
      <c r="C14" s="1324" t="s">
        <v>133</v>
      </c>
      <c r="D14" s="1324">
        <v>71002120</v>
      </c>
      <c r="E14" s="1324">
        <v>241342</v>
      </c>
      <c r="F14" s="1325">
        <v>600053199</v>
      </c>
      <c r="G14" s="1326" t="s">
        <v>1339</v>
      </c>
      <c r="H14" s="1327" t="s">
        <v>89</v>
      </c>
      <c r="I14" s="1327" t="s">
        <v>90</v>
      </c>
      <c r="J14" s="1327" t="s">
        <v>135</v>
      </c>
      <c r="K14" s="1326" t="s">
        <v>1340</v>
      </c>
      <c r="L14" s="1328">
        <v>2000000</v>
      </c>
      <c r="M14" s="1329">
        <v>2000000</v>
      </c>
      <c r="N14" s="1330">
        <v>2026</v>
      </c>
      <c r="O14" s="1325">
        <v>2026</v>
      </c>
      <c r="P14" s="1330" t="s">
        <v>111</v>
      </c>
      <c r="Q14" s="1324" t="s">
        <v>111</v>
      </c>
      <c r="R14" s="1324" t="s">
        <v>111</v>
      </c>
      <c r="S14" s="1325" t="s">
        <v>111</v>
      </c>
      <c r="T14" s="1327" t="s">
        <v>111</v>
      </c>
      <c r="U14" s="1327" t="s">
        <v>111</v>
      </c>
      <c r="V14" s="1325" t="s">
        <v>111</v>
      </c>
      <c r="W14" s="1327" t="s">
        <v>111</v>
      </c>
      <c r="X14" s="1327" t="s">
        <v>111</v>
      </c>
      <c r="Y14" s="1330" t="s">
        <v>142</v>
      </c>
      <c r="Z14" s="1325" t="s">
        <v>152</v>
      </c>
    </row>
    <row r="15" spans="1:26" ht="82.8">
      <c r="A15" s="83">
        <v>1</v>
      </c>
      <c r="B15" s="123" t="s">
        <v>158</v>
      </c>
      <c r="C15" s="124" t="s">
        <v>154</v>
      </c>
      <c r="D15" s="124">
        <v>71002707</v>
      </c>
      <c r="E15" s="175" t="s">
        <v>159</v>
      </c>
      <c r="F15" s="124">
        <v>600053211</v>
      </c>
      <c r="G15" s="128" t="s">
        <v>160</v>
      </c>
      <c r="H15" s="127" t="s">
        <v>89</v>
      </c>
      <c r="I15" s="127" t="s">
        <v>90</v>
      </c>
      <c r="J15" s="127" t="s">
        <v>156</v>
      </c>
      <c r="K15" s="128" t="s">
        <v>161</v>
      </c>
      <c r="L15" s="129">
        <v>10000000</v>
      </c>
      <c r="M15" s="130">
        <f t="shared" ref="M15:M20" si="0">L15/100*70</f>
        <v>7000000</v>
      </c>
      <c r="N15" s="131"/>
      <c r="O15" s="126"/>
      <c r="P15" s="131"/>
      <c r="Q15" s="125"/>
      <c r="R15" s="125"/>
      <c r="S15" s="126"/>
      <c r="T15" s="127"/>
      <c r="U15" s="127"/>
      <c r="V15" s="127"/>
      <c r="W15" s="127"/>
      <c r="X15" s="127"/>
      <c r="Y15" s="131"/>
      <c r="Z15" s="126"/>
    </row>
    <row r="16" spans="1:26" ht="22.2" thickBot="1">
      <c r="A16" s="327">
        <v>2</v>
      </c>
      <c r="B16" s="193" t="s">
        <v>158</v>
      </c>
      <c r="C16" s="169" t="s">
        <v>154</v>
      </c>
      <c r="D16" s="169">
        <v>71002707</v>
      </c>
      <c r="E16" s="194" t="s">
        <v>159</v>
      </c>
      <c r="F16" s="169">
        <v>600053211</v>
      </c>
      <c r="G16" s="170" t="s">
        <v>162</v>
      </c>
      <c r="H16" s="195" t="s">
        <v>89</v>
      </c>
      <c r="I16" s="195" t="s">
        <v>90</v>
      </c>
      <c r="J16" s="195" t="s">
        <v>156</v>
      </c>
      <c r="K16" s="195"/>
      <c r="L16" s="196">
        <v>100000000</v>
      </c>
      <c r="M16" s="197">
        <f t="shared" si="0"/>
        <v>70000000</v>
      </c>
      <c r="N16" s="171"/>
      <c r="O16" s="198"/>
      <c r="P16" s="171"/>
      <c r="Q16" s="199"/>
      <c r="R16" s="199"/>
      <c r="S16" s="198"/>
      <c r="T16" s="195"/>
      <c r="U16" s="195"/>
      <c r="V16" s="195"/>
      <c r="W16" s="195"/>
      <c r="X16" s="195"/>
      <c r="Y16" s="193" t="s">
        <v>163</v>
      </c>
      <c r="Z16" s="198"/>
    </row>
    <row r="17" spans="1:26" ht="51">
      <c r="A17" s="83">
        <v>1</v>
      </c>
      <c r="B17" s="123" t="s">
        <v>169</v>
      </c>
      <c r="C17" s="124" t="s">
        <v>165</v>
      </c>
      <c r="D17" s="124">
        <v>49855255</v>
      </c>
      <c r="E17" s="175" t="s">
        <v>170</v>
      </c>
      <c r="F17" s="132">
        <v>600053385</v>
      </c>
      <c r="G17" s="567" t="s">
        <v>171</v>
      </c>
      <c r="H17" s="127" t="s">
        <v>89</v>
      </c>
      <c r="I17" s="127" t="s">
        <v>90</v>
      </c>
      <c r="J17" s="127" t="s">
        <v>167</v>
      </c>
      <c r="K17" s="567" t="s">
        <v>171</v>
      </c>
      <c r="L17" s="129">
        <v>1700000</v>
      </c>
      <c r="M17" s="130">
        <f t="shared" si="0"/>
        <v>1190000</v>
      </c>
      <c r="N17" s="302" t="s">
        <v>172</v>
      </c>
      <c r="O17" s="132" t="s">
        <v>173</v>
      </c>
      <c r="P17" s="131" t="s">
        <v>114</v>
      </c>
      <c r="Q17" s="125" t="s">
        <v>114</v>
      </c>
      <c r="R17" s="125" t="s">
        <v>114</v>
      </c>
      <c r="S17" s="126" t="s">
        <v>114</v>
      </c>
      <c r="T17" s="127" t="s">
        <v>114</v>
      </c>
      <c r="U17" s="127" t="s">
        <v>114</v>
      </c>
      <c r="V17" s="127" t="s">
        <v>114</v>
      </c>
      <c r="W17" s="127" t="s">
        <v>114</v>
      </c>
      <c r="X17" s="127" t="s">
        <v>114</v>
      </c>
      <c r="Y17" s="123" t="s">
        <v>174</v>
      </c>
      <c r="Z17" s="132" t="s">
        <v>175</v>
      </c>
    </row>
    <row r="18" spans="1:26" s="3" customFormat="1" ht="42.6" thickBot="1">
      <c r="A18" s="69">
        <v>2</v>
      </c>
      <c r="B18" s="178" t="s">
        <v>169</v>
      </c>
      <c r="C18" s="179" t="s">
        <v>165</v>
      </c>
      <c r="D18" s="179">
        <v>49855255</v>
      </c>
      <c r="E18" s="180" t="s">
        <v>170</v>
      </c>
      <c r="F18" s="181">
        <v>600053385</v>
      </c>
      <c r="G18" s="182" t="s">
        <v>919</v>
      </c>
      <c r="H18" s="283" t="s">
        <v>89</v>
      </c>
      <c r="I18" s="283" t="s">
        <v>90</v>
      </c>
      <c r="J18" s="283" t="s">
        <v>167</v>
      </c>
      <c r="K18" s="182" t="s">
        <v>920</v>
      </c>
      <c r="L18" s="183">
        <v>25000000</v>
      </c>
      <c r="M18" s="184">
        <f t="shared" si="0"/>
        <v>17500000</v>
      </c>
      <c r="N18" s="356" t="s">
        <v>172</v>
      </c>
      <c r="O18" s="181" t="s">
        <v>176</v>
      </c>
      <c r="P18" s="344" t="s">
        <v>114</v>
      </c>
      <c r="Q18" s="281" t="s">
        <v>114</v>
      </c>
      <c r="R18" s="281" t="s">
        <v>114</v>
      </c>
      <c r="S18" s="187" t="s">
        <v>114</v>
      </c>
      <c r="T18" s="283" t="s">
        <v>114</v>
      </c>
      <c r="U18" s="283" t="s">
        <v>114</v>
      </c>
      <c r="V18" s="283" t="s">
        <v>114</v>
      </c>
      <c r="W18" s="283" t="s">
        <v>114</v>
      </c>
      <c r="X18" s="283" t="s">
        <v>114</v>
      </c>
      <c r="Y18" s="178" t="s">
        <v>921</v>
      </c>
      <c r="Z18" s="187" t="s">
        <v>111</v>
      </c>
    </row>
    <row r="19" spans="1:26" s="3" customFormat="1" ht="22.2" thickBot="1">
      <c r="A19" s="208">
        <v>3</v>
      </c>
      <c r="B19" s="209" t="s">
        <v>169</v>
      </c>
      <c r="C19" s="160" t="s">
        <v>165</v>
      </c>
      <c r="D19" s="160">
        <v>49855255</v>
      </c>
      <c r="E19" s="485" t="s">
        <v>170</v>
      </c>
      <c r="F19" s="480">
        <v>600053385</v>
      </c>
      <c r="G19" s="162" t="s">
        <v>178</v>
      </c>
      <c r="H19" s="168" t="s">
        <v>89</v>
      </c>
      <c r="I19" s="168" t="s">
        <v>90</v>
      </c>
      <c r="J19" s="168" t="s">
        <v>167</v>
      </c>
      <c r="K19" s="162" t="s">
        <v>179</v>
      </c>
      <c r="L19" s="164">
        <v>120000000</v>
      </c>
      <c r="M19" s="165">
        <f t="shared" si="0"/>
        <v>84000000</v>
      </c>
      <c r="N19" s="1331" t="s">
        <v>1341</v>
      </c>
      <c r="O19" s="1332" t="s">
        <v>1088</v>
      </c>
      <c r="P19" s="166" t="s">
        <v>114</v>
      </c>
      <c r="Q19" s="210" t="s">
        <v>114</v>
      </c>
      <c r="R19" s="210" t="s">
        <v>114</v>
      </c>
      <c r="S19" s="167" t="s">
        <v>114</v>
      </c>
      <c r="T19" s="168" t="s">
        <v>114</v>
      </c>
      <c r="U19" s="168" t="s">
        <v>114</v>
      </c>
      <c r="V19" s="168" t="s">
        <v>114</v>
      </c>
      <c r="W19" s="168" t="s">
        <v>114</v>
      </c>
      <c r="X19" s="168" t="s">
        <v>114</v>
      </c>
      <c r="Y19" s="166" t="s">
        <v>180</v>
      </c>
      <c r="Z19" s="167" t="s">
        <v>111</v>
      </c>
    </row>
    <row r="20" spans="1:26" s="2" customFormat="1" ht="32.4" thickBot="1">
      <c r="A20" s="83">
        <v>1</v>
      </c>
      <c r="B20" s="123" t="s">
        <v>1079</v>
      </c>
      <c r="C20" s="124" t="s">
        <v>182</v>
      </c>
      <c r="D20" s="355">
        <v>75034948</v>
      </c>
      <c r="E20" s="175" t="s">
        <v>1080</v>
      </c>
      <c r="F20" s="132">
        <v>600053246</v>
      </c>
      <c r="G20" s="128" t="s">
        <v>1081</v>
      </c>
      <c r="H20" s="128" t="s">
        <v>89</v>
      </c>
      <c r="I20" s="127" t="s">
        <v>90</v>
      </c>
      <c r="J20" s="127" t="s">
        <v>184</v>
      </c>
      <c r="K20" s="128" t="s">
        <v>1082</v>
      </c>
      <c r="L20" s="129">
        <v>30000000</v>
      </c>
      <c r="M20" s="130">
        <f t="shared" si="0"/>
        <v>21000000</v>
      </c>
      <c r="N20" s="131">
        <v>2026</v>
      </c>
      <c r="O20" s="126">
        <v>2027</v>
      </c>
      <c r="P20" s="131" t="s">
        <v>251</v>
      </c>
      <c r="Q20" s="125" t="s">
        <v>251</v>
      </c>
      <c r="R20" s="125" t="s">
        <v>251</v>
      </c>
      <c r="S20" s="126"/>
      <c r="T20" s="127" t="s">
        <v>251</v>
      </c>
      <c r="U20" s="127" t="s">
        <v>251</v>
      </c>
      <c r="V20" s="127"/>
      <c r="W20" s="127" t="s">
        <v>251</v>
      </c>
      <c r="X20" s="127"/>
      <c r="Y20" s="131" t="s">
        <v>111</v>
      </c>
      <c r="Z20" s="126" t="s">
        <v>111</v>
      </c>
    </row>
    <row r="21" spans="1:26" s="3" customFormat="1" ht="21.6">
      <c r="A21" s="83">
        <v>1</v>
      </c>
      <c r="B21" s="123" t="s">
        <v>199</v>
      </c>
      <c r="C21" s="124" t="s">
        <v>194</v>
      </c>
      <c r="D21" s="124">
        <v>49855221</v>
      </c>
      <c r="E21" s="175" t="s">
        <v>200</v>
      </c>
      <c r="F21" s="132">
        <v>600053393</v>
      </c>
      <c r="G21" s="128" t="s">
        <v>201</v>
      </c>
      <c r="H21" s="128" t="s">
        <v>89</v>
      </c>
      <c r="I21" s="128" t="s">
        <v>90</v>
      </c>
      <c r="J21" s="128" t="s">
        <v>922</v>
      </c>
      <c r="K21" s="127" t="s">
        <v>923</v>
      </c>
      <c r="L21" s="569">
        <v>1200000</v>
      </c>
      <c r="M21" s="569">
        <f t="shared" ref="M21:M28" si="1">L21/100*70</f>
        <v>840000</v>
      </c>
      <c r="N21" s="131">
        <v>2025</v>
      </c>
      <c r="O21" s="126">
        <v>2027</v>
      </c>
      <c r="P21" s="131" t="s">
        <v>103</v>
      </c>
      <c r="Q21" s="125" t="s">
        <v>103</v>
      </c>
      <c r="R21" s="125" t="s">
        <v>103</v>
      </c>
      <c r="S21" s="126" t="s">
        <v>103</v>
      </c>
      <c r="T21" s="127" t="s">
        <v>111</v>
      </c>
      <c r="U21" s="127" t="s">
        <v>111</v>
      </c>
      <c r="V21" s="127" t="s">
        <v>103</v>
      </c>
      <c r="W21" s="127" t="s">
        <v>103</v>
      </c>
      <c r="X21" s="127" t="s">
        <v>103</v>
      </c>
      <c r="Y21" s="131" t="s">
        <v>137</v>
      </c>
      <c r="Z21" s="126" t="s">
        <v>152</v>
      </c>
    </row>
    <row r="22" spans="1:26" s="3" customFormat="1" ht="21.6">
      <c r="A22" s="69">
        <v>2</v>
      </c>
      <c r="B22" s="178" t="s">
        <v>199</v>
      </c>
      <c r="C22" s="179" t="s">
        <v>194</v>
      </c>
      <c r="D22" s="179">
        <v>49855221</v>
      </c>
      <c r="E22" s="180" t="s">
        <v>200</v>
      </c>
      <c r="F22" s="181">
        <v>600053393</v>
      </c>
      <c r="G22" s="182" t="s">
        <v>202</v>
      </c>
      <c r="H22" s="182" t="s">
        <v>89</v>
      </c>
      <c r="I22" s="182" t="s">
        <v>90</v>
      </c>
      <c r="J22" s="182" t="s">
        <v>922</v>
      </c>
      <c r="K22" s="283" t="s">
        <v>202</v>
      </c>
      <c r="L22" s="570">
        <v>1000000</v>
      </c>
      <c r="M22" s="570">
        <f t="shared" si="1"/>
        <v>700000</v>
      </c>
      <c r="N22" s="344">
        <v>2022</v>
      </c>
      <c r="O22" s="187">
        <v>2025</v>
      </c>
      <c r="P22" s="344" t="s">
        <v>103</v>
      </c>
      <c r="Q22" s="281" t="s">
        <v>103</v>
      </c>
      <c r="R22" s="281" t="s">
        <v>103</v>
      </c>
      <c r="S22" s="187" t="s">
        <v>103</v>
      </c>
      <c r="T22" s="283" t="s">
        <v>111</v>
      </c>
      <c r="U22" s="283" t="s">
        <v>103</v>
      </c>
      <c r="V22" s="283" t="s">
        <v>103</v>
      </c>
      <c r="W22" s="283" t="s">
        <v>103</v>
      </c>
      <c r="X22" s="283" t="s">
        <v>103</v>
      </c>
      <c r="Y22" s="344"/>
      <c r="Z22" s="187" t="s">
        <v>152</v>
      </c>
    </row>
    <row r="23" spans="1:26" s="3" customFormat="1" ht="21.6">
      <c r="A23" s="69">
        <v>3</v>
      </c>
      <c r="B23" s="178" t="s">
        <v>199</v>
      </c>
      <c r="C23" s="179" t="s">
        <v>194</v>
      </c>
      <c r="D23" s="179">
        <v>49855221</v>
      </c>
      <c r="E23" s="180" t="s">
        <v>200</v>
      </c>
      <c r="F23" s="181">
        <v>600053393</v>
      </c>
      <c r="G23" s="182" t="s">
        <v>203</v>
      </c>
      <c r="H23" s="182" t="s">
        <v>89</v>
      </c>
      <c r="I23" s="182" t="s">
        <v>90</v>
      </c>
      <c r="J23" s="182" t="s">
        <v>922</v>
      </c>
      <c r="K23" s="283" t="s">
        <v>203</v>
      </c>
      <c r="L23" s="570">
        <v>1400000</v>
      </c>
      <c r="M23" s="570">
        <f t="shared" si="1"/>
        <v>980000</v>
      </c>
      <c r="N23" s="344">
        <v>2022</v>
      </c>
      <c r="O23" s="187">
        <v>2027</v>
      </c>
      <c r="P23" s="344" t="s">
        <v>103</v>
      </c>
      <c r="Q23" s="281" t="s">
        <v>103</v>
      </c>
      <c r="R23" s="281" t="s">
        <v>111</v>
      </c>
      <c r="S23" s="187" t="s">
        <v>103</v>
      </c>
      <c r="T23" s="283" t="s">
        <v>111</v>
      </c>
      <c r="U23" s="283" t="s">
        <v>103</v>
      </c>
      <c r="V23" s="283" t="s">
        <v>103</v>
      </c>
      <c r="W23" s="283" t="s">
        <v>103</v>
      </c>
      <c r="X23" s="283" t="s">
        <v>103</v>
      </c>
      <c r="Y23" s="344"/>
      <c r="Z23" s="187" t="s">
        <v>152</v>
      </c>
    </row>
    <row r="24" spans="1:26" s="3" customFormat="1" ht="31.8">
      <c r="A24" s="69">
        <v>4</v>
      </c>
      <c r="B24" s="178" t="s">
        <v>204</v>
      </c>
      <c r="C24" s="179" t="s">
        <v>194</v>
      </c>
      <c r="D24" s="281">
        <v>49855263</v>
      </c>
      <c r="E24" s="180" t="s">
        <v>205</v>
      </c>
      <c r="F24" s="187">
        <v>600053563</v>
      </c>
      <c r="G24" s="182" t="s">
        <v>206</v>
      </c>
      <c r="H24" s="182" t="s">
        <v>89</v>
      </c>
      <c r="I24" s="182" t="s">
        <v>90</v>
      </c>
      <c r="J24" s="182" t="s">
        <v>196</v>
      </c>
      <c r="K24" s="182" t="s">
        <v>207</v>
      </c>
      <c r="L24" s="571" t="s">
        <v>924</v>
      </c>
      <c r="M24" s="571" t="s">
        <v>925</v>
      </c>
      <c r="N24" s="344">
        <v>2022</v>
      </c>
      <c r="O24" s="187">
        <v>2024</v>
      </c>
      <c r="P24" s="572" t="s">
        <v>103</v>
      </c>
      <c r="Q24" s="573" t="s">
        <v>103</v>
      </c>
      <c r="R24" s="573" t="s">
        <v>103</v>
      </c>
      <c r="S24" s="574" t="s">
        <v>103</v>
      </c>
      <c r="T24" s="69" t="s">
        <v>103</v>
      </c>
      <c r="U24" s="69" t="s">
        <v>103</v>
      </c>
      <c r="V24" s="69" t="s">
        <v>103</v>
      </c>
      <c r="W24" s="69" t="s">
        <v>103</v>
      </c>
      <c r="X24" s="69" t="s">
        <v>103</v>
      </c>
      <c r="Y24" s="178" t="s">
        <v>926</v>
      </c>
      <c r="Z24" s="187" t="s">
        <v>103</v>
      </c>
    </row>
    <row r="25" spans="1:26" s="3" customFormat="1" ht="21.6">
      <c r="A25" s="69">
        <v>5</v>
      </c>
      <c r="B25" s="178" t="s">
        <v>199</v>
      </c>
      <c r="C25" s="179" t="s">
        <v>194</v>
      </c>
      <c r="D25" s="179">
        <v>49855221</v>
      </c>
      <c r="E25" s="180" t="s">
        <v>200</v>
      </c>
      <c r="F25" s="181">
        <v>600053393</v>
      </c>
      <c r="G25" s="182" t="s">
        <v>201</v>
      </c>
      <c r="H25" s="182" t="s">
        <v>89</v>
      </c>
      <c r="I25" s="182" t="s">
        <v>90</v>
      </c>
      <c r="J25" s="283" t="s">
        <v>922</v>
      </c>
      <c r="K25" s="283" t="s">
        <v>927</v>
      </c>
      <c r="L25" s="570">
        <v>600000</v>
      </c>
      <c r="M25" s="570">
        <f t="shared" si="1"/>
        <v>420000</v>
      </c>
      <c r="N25" s="344">
        <v>2024</v>
      </c>
      <c r="O25" s="373">
        <v>2027</v>
      </c>
      <c r="P25" s="344" t="s">
        <v>103</v>
      </c>
      <c r="Q25" s="281"/>
      <c r="R25" s="281" t="s">
        <v>103</v>
      </c>
      <c r="S25" s="376" t="s">
        <v>103</v>
      </c>
      <c r="T25" s="283" t="s">
        <v>111</v>
      </c>
      <c r="U25" s="283" t="s">
        <v>111</v>
      </c>
      <c r="V25" s="283" t="s">
        <v>103</v>
      </c>
      <c r="W25" s="283" t="s">
        <v>103</v>
      </c>
      <c r="X25" s="283" t="s">
        <v>103</v>
      </c>
      <c r="Y25" s="344"/>
      <c r="Z25" s="373" t="s">
        <v>152</v>
      </c>
    </row>
    <row r="26" spans="1:26" s="3" customFormat="1" ht="21.6">
      <c r="A26" s="69">
        <v>6</v>
      </c>
      <c r="B26" s="178" t="s">
        <v>199</v>
      </c>
      <c r="C26" s="179" t="s">
        <v>194</v>
      </c>
      <c r="D26" s="179">
        <v>49855221</v>
      </c>
      <c r="E26" s="180" t="s">
        <v>200</v>
      </c>
      <c r="F26" s="181">
        <v>600053393</v>
      </c>
      <c r="G26" s="182" t="s">
        <v>202</v>
      </c>
      <c r="H26" s="182" t="s">
        <v>89</v>
      </c>
      <c r="I26" s="182" t="s">
        <v>90</v>
      </c>
      <c r="J26" s="283" t="s">
        <v>922</v>
      </c>
      <c r="K26" s="283" t="s">
        <v>928</v>
      </c>
      <c r="L26" s="570">
        <v>500000</v>
      </c>
      <c r="M26" s="570">
        <f t="shared" si="1"/>
        <v>350000</v>
      </c>
      <c r="N26" s="344">
        <v>2024</v>
      </c>
      <c r="O26" s="373">
        <v>2027</v>
      </c>
      <c r="P26" s="344" t="s">
        <v>103</v>
      </c>
      <c r="Q26" s="281" t="s">
        <v>103</v>
      </c>
      <c r="R26" s="281" t="s">
        <v>103</v>
      </c>
      <c r="S26" s="376"/>
      <c r="T26" s="283" t="s">
        <v>111</v>
      </c>
      <c r="U26" s="283" t="s">
        <v>111</v>
      </c>
      <c r="V26" s="283" t="s">
        <v>103</v>
      </c>
      <c r="W26" s="283" t="s">
        <v>103</v>
      </c>
      <c r="X26" s="283" t="s">
        <v>103</v>
      </c>
      <c r="Y26" s="344" t="s">
        <v>137</v>
      </c>
      <c r="Z26" s="373" t="s">
        <v>152</v>
      </c>
    </row>
    <row r="27" spans="1:26" s="3" customFormat="1" ht="21.6">
      <c r="A27" s="69">
        <v>7</v>
      </c>
      <c r="B27" s="178" t="s">
        <v>199</v>
      </c>
      <c r="C27" s="179" t="s">
        <v>194</v>
      </c>
      <c r="D27" s="179">
        <v>49855221</v>
      </c>
      <c r="E27" s="180" t="s">
        <v>200</v>
      </c>
      <c r="F27" s="181">
        <v>600053393</v>
      </c>
      <c r="G27" s="182" t="s">
        <v>203</v>
      </c>
      <c r="H27" s="182" t="s">
        <v>89</v>
      </c>
      <c r="I27" s="182" t="s">
        <v>90</v>
      </c>
      <c r="J27" s="283" t="s">
        <v>922</v>
      </c>
      <c r="K27" s="283" t="s">
        <v>929</v>
      </c>
      <c r="L27" s="570">
        <v>150000</v>
      </c>
      <c r="M27" s="570">
        <f t="shared" si="1"/>
        <v>105000</v>
      </c>
      <c r="N27" s="344">
        <v>2024</v>
      </c>
      <c r="O27" s="373">
        <v>2027</v>
      </c>
      <c r="P27" s="344" t="s">
        <v>103</v>
      </c>
      <c r="Q27" s="281" t="s">
        <v>103</v>
      </c>
      <c r="R27" s="281" t="s">
        <v>103</v>
      </c>
      <c r="S27" s="373" t="s">
        <v>103</v>
      </c>
      <c r="T27" s="283" t="s">
        <v>111</v>
      </c>
      <c r="U27" s="283" t="s">
        <v>111</v>
      </c>
      <c r="V27" s="283" t="s">
        <v>103</v>
      </c>
      <c r="W27" s="283" t="s">
        <v>103</v>
      </c>
      <c r="X27" s="283" t="s">
        <v>103</v>
      </c>
      <c r="Y27" s="344"/>
      <c r="Z27" s="373" t="s">
        <v>152</v>
      </c>
    </row>
    <row r="28" spans="1:26" s="3" customFormat="1" ht="22.2" thickBot="1">
      <c r="A28" s="327">
        <v>8</v>
      </c>
      <c r="B28" s="209" t="s">
        <v>199</v>
      </c>
      <c r="C28" s="160" t="s">
        <v>194</v>
      </c>
      <c r="D28" s="160">
        <v>49855221</v>
      </c>
      <c r="E28" s="485" t="s">
        <v>200</v>
      </c>
      <c r="F28" s="480">
        <v>600053393</v>
      </c>
      <c r="G28" s="162" t="s">
        <v>201</v>
      </c>
      <c r="H28" s="162" t="s">
        <v>89</v>
      </c>
      <c r="I28" s="162" t="s">
        <v>90</v>
      </c>
      <c r="J28" s="195" t="s">
        <v>922</v>
      </c>
      <c r="K28" s="195" t="s">
        <v>930</v>
      </c>
      <c r="L28" s="575">
        <v>650000</v>
      </c>
      <c r="M28" s="575">
        <f t="shared" si="1"/>
        <v>455000</v>
      </c>
      <c r="N28" s="171">
        <v>2024</v>
      </c>
      <c r="O28" s="563">
        <v>2027</v>
      </c>
      <c r="P28" s="171"/>
      <c r="Q28" s="199"/>
      <c r="R28" s="199"/>
      <c r="S28" s="563"/>
      <c r="T28" s="195" t="s">
        <v>111</v>
      </c>
      <c r="U28" s="195" t="s">
        <v>111</v>
      </c>
      <c r="V28" s="195" t="s">
        <v>103</v>
      </c>
      <c r="W28" s="195" t="s">
        <v>103</v>
      </c>
      <c r="X28" s="195" t="s">
        <v>103</v>
      </c>
      <c r="Y28" s="171" t="s">
        <v>137</v>
      </c>
      <c r="Z28" s="563" t="s">
        <v>152</v>
      </c>
    </row>
    <row r="29" spans="1:26" s="1011" customFormat="1" ht="84.6" thickBot="1">
      <c r="A29" s="1335">
        <v>1</v>
      </c>
      <c r="B29" s="1336" t="s">
        <v>1342</v>
      </c>
      <c r="C29" s="1337" t="s">
        <v>209</v>
      </c>
      <c r="D29" s="1337">
        <v>61385051</v>
      </c>
      <c r="E29" s="1337">
        <v>107516951</v>
      </c>
      <c r="F29" s="1338">
        <v>600053041</v>
      </c>
      <c r="G29" s="1339" t="s">
        <v>1343</v>
      </c>
      <c r="H29" s="1339" t="s">
        <v>89</v>
      </c>
      <c r="I29" s="1339" t="s">
        <v>90</v>
      </c>
      <c r="J29" s="1339" t="s">
        <v>211</v>
      </c>
      <c r="K29" s="1340" t="s">
        <v>1344</v>
      </c>
      <c r="L29" s="1341">
        <v>600000</v>
      </c>
      <c r="M29" s="1342">
        <f>L29*0.7</f>
        <v>420000</v>
      </c>
      <c r="N29" s="1343">
        <v>2026</v>
      </c>
      <c r="O29" s="1344">
        <v>2027</v>
      </c>
      <c r="P29" s="1382" t="s">
        <v>111</v>
      </c>
      <c r="Q29" s="1383" t="s">
        <v>111</v>
      </c>
      <c r="R29" s="1383" t="s">
        <v>111</v>
      </c>
      <c r="S29" s="1384" t="s">
        <v>111</v>
      </c>
      <c r="T29" s="1385" t="s">
        <v>111</v>
      </c>
      <c r="U29" s="1385" t="s">
        <v>111</v>
      </c>
      <c r="V29" s="1385" t="s">
        <v>111</v>
      </c>
      <c r="W29" s="1385" t="s">
        <v>111</v>
      </c>
      <c r="X29" s="1385" t="s">
        <v>111</v>
      </c>
      <c r="Y29" s="1339" t="s">
        <v>1345</v>
      </c>
      <c r="Z29" s="1345" t="s">
        <v>214</v>
      </c>
    </row>
    <row r="30" spans="1:26" s="2" customFormat="1" ht="73.2" thickBot="1">
      <c r="A30" s="83">
        <v>1</v>
      </c>
      <c r="B30" s="123" t="s">
        <v>215</v>
      </c>
      <c r="C30" s="124" t="s">
        <v>216</v>
      </c>
      <c r="D30" s="124">
        <v>61385051</v>
      </c>
      <c r="E30" s="175" t="s">
        <v>217</v>
      </c>
      <c r="F30" s="132">
        <v>600053041</v>
      </c>
      <c r="G30" s="128" t="s">
        <v>218</v>
      </c>
      <c r="H30" s="128" t="s">
        <v>89</v>
      </c>
      <c r="I30" s="128" t="s">
        <v>90</v>
      </c>
      <c r="J30" s="128" t="s">
        <v>219</v>
      </c>
      <c r="K30" s="128" t="s">
        <v>220</v>
      </c>
      <c r="L30" s="129">
        <v>120000000</v>
      </c>
      <c r="M30" s="130">
        <f>L30/100*70</f>
        <v>84000000</v>
      </c>
      <c r="N30" s="935" t="s">
        <v>221</v>
      </c>
      <c r="O30" s="935" t="s">
        <v>1083</v>
      </c>
      <c r="P30" s="131" t="s">
        <v>103</v>
      </c>
      <c r="Q30" s="125" t="s">
        <v>103</v>
      </c>
      <c r="R30" s="125" t="s">
        <v>103</v>
      </c>
      <c r="S30" s="126" t="s">
        <v>103</v>
      </c>
      <c r="T30" s="127" t="s">
        <v>111</v>
      </c>
      <c r="U30" s="127" t="s">
        <v>103</v>
      </c>
      <c r="V30" s="127" t="s">
        <v>103</v>
      </c>
      <c r="W30" s="127" t="s">
        <v>103</v>
      </c>
      <c r="X30" s="127" t="s">
        <v>222</v>
      </c>
      <c r="Y30" s="123" t="s">
        <v>1084</v>
      </c>
      <c r="Z30" s="126" t="s">
        <v>103</v>
      </c>
    </row>
    <row r="31" spans="1:26" ht="103.8" thickBot="1">
      <c r="A31" s="69">
        <v>2</v>
      </c>
      <c r="B31" s="123" t="s">
        <v>215</v>
      </c>
      <c r="C31" s="124" t="s">
        <v>216</v>
      </c>
      <c r="D31" s="124">
        <v>61385051</v>
      </c>
      <c r="E31" s="175" t="s">
        <v>217</v>
      </c>
      <c r="F31" s="132">
        <v>600053041</v>
      </c>
      <c r="G31" s="182" t="s">
        <v>1085</v>
      </c>
      <c r="H31" s="128" t="s">
        <v>89</v>
      </c>
      <c r="I31" s="128" t="s">
        <v>90</v>
      </c>
      <c r="J31" s="128" t="s">
        <v>219</v>
      </c>
      <c r="K31" s="182" t="s">
        <v>1086</v>
      </c>
      <c r="L31" s="183">
        <v>5000000</v>
      </c>
      <c r="M31" s="130">
        <v>2000000</v>
      </c>
      <c r="N31" s="935" t="s">
        <v>1087</v>
      </c>
      <c r="O31" s="935" t="s">
        <v>1088</v>
      </c>
      <c r="P31" s="344" t="s">
        <v>103</v>
      </c>
      <c r="Q31" s="281" t="s">
        <v>103</v>
      </c>
      <c r="R31" s="281" t="s">
        <v>103</v>
      </c>
      <c r="S31" s="187" t="s">
        <v>103</v>
      </c>
      <c r="T31" s="283" t="s">
        <v>111</v>
      </c>
      <c r="U31" s="283" t="s">
        <v>103</v>
      </c>
      <c r="V31" s="283" t="s">
        <v>103</v>
      </c>
      <c r="W31" s="283" t="s">
        <v>103</v>
      </c>
      <c r="X31" s="283" t="s">
        <v>222</v>
      </c>
      <c r="Y31" s="178" t="s">
        <v>1089</v>
      </c>
      <c r="Z31" s="187" t="s">
        <v>937</v>
      </c>
    </row>
    <row r="32" spans="1:26" ht="22.2" thickBot="1">
      <c r="A32" s="83">
        <v>1</v>
      </c>
      <c r="B32" s="123" t="s">
        <v>223</v>
      </c>
      <c r="C32" s="124" t="s">
        <v>224</v>
      </c>
      <c r="D32" s="124">
        <v>70987254</v>
      </c>
      <c r="E32" s="175" t="s">
        <v>225</v>
      </c>
      <c r="F32" s="132">
        <v>600053059</v>
      </c>
      <c r="G32" s="128" t="s">
        <v>226</v>
      </c>
      <c r="H32" s="128" t="s">
        <v>89</v>
      </c>
      <c r="I32" s="128" t="s">
        <v>90</v>
      </c>
      <c r="J32" s="128" t="s">
        <v>227</v>
      </c>
      <c r="K32" s="127" t="s">
        <v>226</v>
      </c>
      <c r="L32" s="129">
        <v>2000000</v>
      </c>
      <c r="M32" s="130">
        <f t="shared" ref="M32:M33" si="2">L32/100*70</f>
        <v>1400000</v>
      </c>
      <c r="N32" s="131"/>
      <c r="O32" s="126"/>
      <c r="P32" s="131"/>
      <c r="Q32" s="125"/>
      <c r="R32" s="125"/>
      <c r="S32" s="126"/>
      <c r="T32" s="127"/>
      <c r="U32" s="127"/>
      <c r="V32" s="127"/>
      <c r="W32" s="127"/>
      <c r="X32" s="127"/>
      <c r="Y32" s="131"/>
      <c r="Z32" s="126"/>
    </row>
    <row r="33" spans="1:26" s="2" customFormat="1" ht="76.95" customHeight="1" thickBot="1">
      <c r="A33" s="133">
        <v>1</v>
      </c>
      <c r="B33" s="134" t="s">
        <v>234</v>
      </c>
      <c r="C33" s="135" t="s">
        <v>235</v>
      </c>
      <c r="D33" s="135"/>
      <c r="E33" s="202"/>
      <c r="F33" s="136"/>
      <c r="G33" s="137" t="s">
        <v>236</v>
      </c>
      <c r="H33" s="137" t="s">
        <v>89</v>
      </c>
      <c r="I33" s="137" t="s">
        <v>90</v>
      </c>
      <c r="J33" s="137" t="s">
        <v>231</v>
      </c>
      <c r="K33" s="137" t="s">
        <v>237</v>
      </c>
      <c r="L33" s="138">
        <v>800000000</v>
      </c>
      <c r="M33" s="139">
        <f t="shared" si="2"/>
        <v>560000000</v>
      </c>
      <c r="N33" s="203">
        <v>2023</v>
      </c>
      <c r="O33" s="142">
        <v>2027</v>
      </c>
      <c r="P33" s="203"/>
      <c r="Q33" s="204"/>
      <c r="R33" s="204"/>
      <c r="S33" s="142"/>
      <c r="T33" s="174"/>
      <c r="U33" s="174"/>
      <c r="V33" s="174"/>
      <c r="W33" s="174"/>
      <c r="X33" s="174"/>
      <c r="Y33" s="1374" t="s">
        <v>1356</v>
      </c>
      <c r="Z33" s="142" t="s">
        <v>111</v>
      </c>
    </row>
    <row r="34" spans="1:26" s="2" customFormat="1" ht="60.45" customHeight="1" thickBot="1">
      <c r="A34" s="1346">
        <v>1</v>
      </c>
      <c r="B34" s="1347" t="s">
        <v>242</v>
      </c>
      <c r="C34" s="1348" t="s">
        <v>238</v>
      </c>
      <c r="D34" s="1349">
        <v>71004513</v>
      </c>
      <c r="E34" s="1350" t="s">
        <v>239</v>
      </c>
      <c r="F34" s="1351">
        <v>600042961</v>
      </c>
      <c r="G34" s="1352" t="s">
        <v>1352</v>
      </c>
      <c r="H34" s="1353" t="s">
        <v>89</v>
      </c>
      <c r="I34" s="1353" t="s">
        <v>240</v>
      </c>
      <c r="J34" s="1353" t="s">
        <v>241</v>
      </c>
      <c r="K34" s="1354" t="s">
        <v>931</v>
      </c>
      <c r="L34" s="1355">
        <v>150000000</v>
      </c>
      <c r="M34" s="1356">
        <f>L34/100*70</f>
        <v>105000000</v>
      </c>
      <c r="N34" s="1357">
        <v>2027</v>
      </c>
      <c r="O34" s="1358">
        <v>2028</v>
      </c>
      <c r="P34" s="1359" t="s">
        <v>114</v>
      </c>
      <c r="Q34" s="1360" t="s">
        <v>114</v>
      </c>
      <c r="R34" s="1360" t="s">
        <v>114</v>
      </c>
      <c r="S34" s="1361" t="s">
        <v>114</v>
      </c>
      <c r="T34" s="1362"/>
      <c r="U34" s="1362" t="s">
        <v>114</v>
      </c>
      <c r="V34" s="1362" t="s">
        <v>114</v>
      </c>
      <c r="W34" s="1362" t="s">
        <v>114</v>
      </c>
      <c r="X34" s="1362" t="s">
        <v>114</v>
      </c>
      <c r="Y34" s="1375" t="s">
        <v>1353</v>
      </c>
      <c r="Z34" s="1376" t="s">
        <v>111</v>
      </c>
    </row>
    <row r="35" spans="1:26" s="2" customFormat="1" ht="61.95" customHeight="1" thickBot="1">
      <c r="A35" s="1363">
        <v>2</v>
      </c>
      <c r="B35" s="1364" t="s">
        <v>242</v>
      </c>
      <c r="C35" s="1365" t="s">
        <v>238</v>
      </c>
      <c r="D35" s="1366">
        <v>71004513</v>
      </c>
      <c r="E35" s="1367" t="s">
        <v>239</v>
      </c>
      <c r="F35" s="1368">
        <v>600042961</v>
      </c>
      <c r="G35" s="1354" t="s">
        <v>1090</v>
      </c>
      <c r="H35" s="1369" t="s">
        <v>89</v>
      </c>
      <c r="I35" s="1369" t="s">
        <v>240</v>
      </c>
      <c r="J35" s="1369" t="s">
        <v>241</v>
      </c>
      <c r="K35" s="1369" t="s">
        <v>1354</v>
      </c>
      <c r="L35" s="1370">
        <v>10000000</v>
      </c>
      <c r="M35" s="1371">
        <f>L35/100*70</f>
        <v>7000000</v>
      </c>
      <c r="N35" s="1357">
        <v>2027</v>
      </c>
      <c r="O35" s="1358">
        <v>2028</v>
      </c>
      <c r="P35" s="1357"/>
      <c r="Q35" s="1372"/>
      <c r="R35" s="1372"/>
      <c r="S35" s="1358"/>
      <c r="T35" s="1362"/>
      <c r="U35" s="1369"/>
      <c r="V35" s="1369"/>
      <c r="W35" s="1369"/>
      <c r="X35" s="1369"/>
      <c r="Y35" s="1377" t="s">
        <v>1355</v>
      </c>
      <c r="Z35" s="1358" t="s">
        <v>111</v>
      </c>
    </row>
    <row r="36" spans="1:26" s="2" customFormat="1" ht="71.55" customHeight="1" thickBot="1">
      <c r="A36" s="1393">
        <v>3</v>
      </c>
      <c r="B36" s="1394" t="s">
        <v>242</v>
      </c>
      <c r="C36" s="1395" t="s">
        <v>238</v>
      </c>
      <c r="D36" s="1396">
        <v>71004513</v>
      </c>
      <c r="E36" s="1397" t="s">
        <v>239</v>
      </c>
      <c r="F36" s="1398">
        <v>600042961</v>
      </c>
      <c r="G36" s="1399" t="s">
        <v>243</v>
      </c>
      <c r="H36" s="1400" t="s">
        <v>89</v>
      </c>
      <c r="I36" s="1400" t="s">
        <v>240</v>
      </c>
      <c r="J36" s="1400" t="s">
        <v>241</v>
      </c>
      <c r="K36" s="1401" t="s">
        <v>932</v>
      </c>
      <c r="L36" s="1402">
        <v>56000000</v>
      </c>
      <c r="M36" s="1403">
        <f>L36/100*70</f>
        <v>39200000</v>
      </c>
      <c r="N36" s="1404">
        <v>2024</v>
      </c>
      <c r="O36" s="1405">
        <v>2025</v>
      </c>
      <c r="P36" s="1406" t="s">
        <v>114</v>
      </c>
      <c r="Q36" s="1407" t="s">
        <v>114</v>
      </c>
      <c r="R36" s="1407" t="s">
        <v>114</v>
      </c>
      <c r="S36" s="1408" t="s">
        <v>114</v>
      </c>
      <c r="T36" s="1409" t="s">
        <v>114</v>
      </c>
      <c r="U36" s="1409" t="s">
        <v>114</v>
      </c>
      <c r="V36" s="1409" t="s">
        <v>114</v>
      </c>
      <c r="W36" s="1409" t="s">
        <v>114</v>
      </c>
      <c r="X36" s="1409" t="s">
        <v>114</v>
      </c>
      <c r="Y36" s="1410" t="s">
        <v>1165</v>
      </c>
      <c r="Z36" s="1373" t="s">
        <v>103</v>
      </c>
    </row>
    <row r="37" spans="1:26" s="2" customFormat="1" ht="66.45" customHeight="1" thickBot="1">
      <c r="A37" s="1411">
        <v>4</v>
      </c>
      <c r="B37" s="1412" t="s">
        <v>242</v>
      </c>
      <c r="C37" s="1413" t="s">
        <v>238</v>
      </c>
      <c r="D37" s="1414">
        <v>71004513</v>
      </c>
      <c r="E37" s="1415" t="s">
        <v>239</v>
      </c>
      <c r="F37" s="1416">
        <v>600042961</v>
      </c>
      <c r="G37" s="1417" t="s">
        <v>1090</v>
      </c>
      <c r="H37" s="1418" t="s">
        <v>89</v>
      </c>
      <c r="I37" s="1418" t="s">
        <v>240</v>
      </c>
      <c r="J37" s="1418" t="s">
        <v>241</v>
      </c>
      <c r="K37" s="1418" t="s">
        <v>1091</v>
      </c>
      <c r="L37" s="1419">
        <v>2000000</v>
      </c>
      <c r="M37" s="1420">
        <f t="shared" ref="M37:M38" si="3">L37/100*70</f>
        <v>1400000</v>
      </c>
      <c r="N37" s="1421">
        <v>2025</v>
      </c>
      <c r="O37" s="1422">
        <v>2025</v>
      </c>
      <c r="P37" s="1421" t="s">
        <v>1092</v>
      </c>
      <c r="Q37" s="1423" t="s">
        <v>1093</v>
      </c>
      <c r="R37" s="1423" t="s">
        <v>1094</v>
      </c>
      <c r="S37" s="1422" t="s">
        <v>1093</v>
      </c>
      <c r="T37" s="1424" t="s">
        <v>114</v>
      </c>
      <c r="U37" s="1418"/>
      <c r="V37" s="1418"/>
      <c r="W37" s="1418"/>
      <c r="X37" s="1418"/>
      <c r="Y37" s="1410" t="s">
        <v>1165</v>
      </c>
      <c r="Z37" s="1373"/>
    </row>
    <row r="38" spans="1:26" s="2" customFormat="1" ht="88.5" customHeight="1" thickBot="1">
      <c r="A38" s="1425">
        <v>5</v>
      </c>
      <c r="B38" s="1394" t="s">
        <v>242</v>
      </c>
      <c r="C38" s="1426" t="s">
        <v>238</v>
      </c>
      <c r="D38" s="1427">
        <v>71004513</v>
      </c>
      <c r="E38" s="1428" t="s">
        <v>239</v>
      </c>
      <c r="F38" s="1429">
        <v>600042961</v>
      </c>
      <c r="G38" s="1430" t="s">
        <v>1095</v>
      </c>
      <c r="H38" s="1418" t="s">
        <v>89</v>
      </c>
      <c r="I38" s="1418" t="s">
        <v>240</v>
      </c>
      <c r="J38" s="1418" t="s">
        <v>241</v>
      </c>
      <c r="K38" s="1418" t="s">
        <v>1096</v>
      </c>
      <c r="L38" s="1419">
        <v>3300000</v>
      </c>
      <c r="M38" s="1420">
        <f t="shared" si="3"/>
        <v>2310000</v>
      </c>
      <c r="N38" s="1421">
        <v>2025</v>
      </c>
      <c r="O38" s="1422">
        <v>2025</v>
      </c>
      <c r="P38" s="1421"/>
      <c r="Q38" s="1423" t="s">
        <v>1093</v>
      </c>
      <c r="R38" s="1423"/>
      <c r="S38" s="1422"/>
      <c r="T38" s="1418"/>
      <c r="U38" s="1418"/>
      <c r="V38" s="1418" t="s">
        <v>1097</v>
      </c>
      <c r="W38" s="1418" t="s">
        <v>1097</v>
      </c>
      <c r="X38" s="1418"/>
      <c r="Y38" s="1410" t="s">
        <v>1165</v>
      </c>
      <c r="Z38" s="1373"/>
    </row>
    <row r="39" spans="1:26" s="2" customFormat="1" ht="35.4" customHeight="1">
      <c r="A39" s="83">
        <v>1</v>
      </c>
      <c r="B39" s="123" t="s">
        <v>246</v>
      </c>
      <c r="C39" s="124" t="s">
        <v>247</v>
      </c>
      <c r="D39" s="125">
        <v>75031710</v>
      </c>
      <c r="E39" s="125">
        <v>241831</v>
      </c>
      <c r="F39" s="126">
        <v>600053342</v>
      </c>
      <c r="G39" s="127" t="s">
        <v>248</v>
      </c>
      <c r="H39" s="127" t="s">
        <v>89</v>
      </c>
      <c r="I39" s="127" t="s">
        <v>90</v>
      </c>
      <c r="J39" s="127" t="s">
        <v>249</v>
      </c>
      <c r="K39" s="127" t="s">
        <v>250</v>
      </c>
      <c r="L39" s="129">
        <v>32000000</v>
      </c>
      <c r="M39" s="130">
        <v>24500000</v>
      </c>
      <c r="N39" s="131" t="s">
        <v>264</v>
      </c>
      <c r="O39" s="126" t="s">
        <v>976</v>
      </c>
      <c r="P39" s="131" t="s">
        <v>114</v>
      </c>
      <c r="Q39" s="125" t="s">
        <v>114</v>
      </c>
      <c r="R39" s="125" t="s">
        <v>114</v>
      </c>
      <c r="S39" s="126" t="s">
        <v>114</v>
      </c>
      <c r="T39" s="127"/>
      <c r="U39" s="127"/>
      <c r="V39" s="127"/>
      <c r="W39" s="127"/>
      <c r="X39" s="127" t="s">
        <v>114</v>
      </c>
      <c r="Y39" s="131" t="s">
        <v>977</v>
      </c>
      <c r="Z39" s="126" t="s">
        <v>98</v>
      </c>
    </row>
    <row r="40" spans="1:26" s="2" customFormat="1" ht="31.8" customHeight="1">
      <c r="A40" s="69">
        <v>2</v>
      </c>
      <c r="B40" s="178" t="s">
        <v>246</v>
      </c>
      <c r="C40" s="179" t="s">
        <v>247</v>
      </c>
      <c r="D40" s="281">
        <v>75031710</v>
      </c>
      <c r="E40" s="281">
        <v>241831</v>
      </c>
      <c r="F40" s="187">
        <v>600053342</v>
      </c>
      <c r="G40" s="283" t="s">
        <v>253</v>
      </c>
      <c r="H40" s="283" t="s">
        <v>89</v>
      </c>
      <c r="I40" s="283" t="s">
        <v>90</v>
      </c>
      <c r="J40" s="283" t="s">
        <v>249</v>
      </c>
      <c r="K40" s="283" t="s">
        <v>254</v>
      </c>
      <c r="L40" s="183">
        <v>2500000</v>
      </c>
      <c r="M40" s="184">
        <f t="shared" ref="M40:M50" si="4">L40/100*70</f>
        <v>1750000</v>
      </c>
      <c r="N40" s="342">
        <v>44743</v>
      </c>
      <c r="O40" s="343">
        <v>45566</v>
      </c>
      <c r="P40" s="344"/>
      <c r="Q40" s="281"/>
      <c r="R40" s="281"/>
      <c r="S40" s="187"/>
      <c r="T40" s="283"/>
      <c r="U40" s="283"/>
      <c r="V40" s="283"/>
      <c r="W40" s="572" t="s">
        <v>251</v>
      </c>
      <c r="X40" s="283"/>
      <c r="Y40" s="178" t="s">
        <v>252</v>
      </c>
      <c r="Z40" s="574" t="s">
        <v>98</v>
      </c>
    </row>
    <row r="41" spans="1:26" s="2" customFormat="1" ht="36.6" customHeight="1">
      <c r="A41" s="69">
        <v>3</v>
      </c>
      <c r="B41" s="178" t="s">
        <v>246</v>
      </c>
      <c r="C41" s="179" t="s">
        <v>247</v>
      </c>
      <c r="D41" s="281">
        <v>75031710</v>
      </c>
      <c r="E41" s="281">
        <v>241831</v>
      </c>
      <c r="F41" s="187">
        <v>600053342</v>
      </c>
      <c r="G41" s="283" t="s">
        <v>255</v>
      </c>
      <c r="H41" s="283" t="s">
        <v>89</v>
      </c>
      <c r="I41" s="283" t="s">
        <v>90</v>
      </c>
      <c r="J41" s="283" t="s">
        <v>249</v>
      </c>
      <c r="K41" s="283" t="s">
        <v>256</v>
      </c>
      <c r="L41" s="183">
        <v>140000000</v>
      </c>
      <c r="M41" s="184">
        <v>90000000</v>
      </c>
      <c r="N41" s="344" t="s">
        <v>978</v>
      </c>
      <c r="O41" s="187" t="s">
        <v>979</v>
      </c>
      <c r="P41" s="344"/>
      <c r="Q41" s="281"/>
      <c r="R41" s="281"/>
      <c r="S41" s="187"/>
      <c r="T41" s="283"/>
      <c r="U41" s="283"/>
      <c r="V41" s="283" t="s">
        <v>114</v>
      </c>
      <c r="W41" s="283"/>
      <c r="X41" s="283"/>
      <c r="Y41" s="344" t="s">
        <v>980</v>
      </c>
      <c r="Z41" s="187" t="s">
        <v>257</v>
      </c>
    </row>
    <row r="42" spans="1:26" s="2" customFormat="1" ht="45.6" customHeight="1" thickBot="1">
      <c r="A42" s="327">
        <v>4</v>
      </c>
      <c r="B42" s="193" t="s">
        <v>246</v>
      </c>
      <c r="C42" s="169" t="s">
        <v>247</v>
      </c>
      <c r="D42" s="199">
        <v>75031710</v>
      </c>
      <c r="E42" s="199">
        <v>241831</v>
      </c>
      <c r="F42" s="198">
        <v>600053342</v>
      </c>
      <c r="G42" s="195" t="s">
        <v>258</v>
      </c>
      <c r="H42" s="195" t="s">
        <v>89</v>
      </c>
      <c r="I42" s="195" t="s">
        <v>90</v>
      </c>
      <c r="J42" s="195" t="s">
        <v>249</v>
      </c>
      <c r="K42" s="195" t="s">
        <v>259</v>
      </c>
      <c r="L42" s="196">
        <v>7700000</v>
      </c>
      <c r="M42" s="197">
        <f t="shared" si="4"/>
        <v>5390000</v>
      </c>
      <c r="N42" s="350">
        <v>45231</v>
      </c>
      <c r="O42" s="351">
        <v>45566</v>
      </c>
      <c r="P42" s="171"/>
      <c r="Q42" s="199"/>
      <c r="R42" s="199"/>
      <c r="S42" s="198"/>
      <c r="T42" s="195"/>
      <c r="U42" s="195"/>
      <c r="V42" s="195"/>
      <c r="W42" s="195"/>
      <c r="X42" s="195"/>
      <c r="Y42" s="193" t="s">
        <v>260</v>
      </c>
      <c r="Z42" s="198" t="s">
        <v>111</v>
      </c>
    </row>
    <row r="43" spans="1:26" ht="42.6" thickBot="1">
      <c r="A43" s="83">
        <v>1</v>
      </c>
      <c r="B43" s="1433" t="s">
        <v>1160</v>
      </c>
      <c r="C43" s="1433" t="s">
        <v>1159</v>
      </c>
      <c r="D43" s="1061">
        <v>21670722</v>
      </c>
      <c r="E43" s="125"/>
      <c r="F43" s="126"/>
      <c r="G43" s="123" t="s">
        <v>272</v>
      </c>
      <c r="H43" s="127" t="s">
        <v>62</v>
      </c>
      <c r="I43" s="127" t="s">
        <v>90</v>
      </c>
      <c r="J43" s="127" t="s">
        <v>273</v>
      </c>
      <c r="K43" s="127" t="s">
        <v>446</v>
      </c>
      <c r="L43" s="129">
        <v>950000000</v>
      </c>
      <c r="M43" s="130">
        <f t="shared" si="4"/>
        <v>665000000</v>
      </c>
      <c r="N43" s="1079">
        <v>2026</v>
      </c>
      <c r="O43" s="1062">
        <v>2029</v>
      </c>
      <c r="P43" s="131" t="s">
        <v>114</v>
      </c>
      <c r="Q43" s="125" t="s">
        <v>114</v>
      </c>
      <c r="R43" s="125" t="s">
        <v>114</v>
      </c>
      <c r="S43" s="126" t="s">
        <v>114</v>
      </c>
      <c r="T43" s="127"/>
      <c r="U43" s="127" t="s">
        <v>114</v>
      </c>
      <c r="V43" s="127" t="s">
        <v>114</v>
      </c>
      <c r="W43" s="127" t="s">
        <v>114</v>
      </c>
      <c r="X43" s="127" t="s">
        <v>114</v>
      </c>
      <c r="Y43" s="1433" t="s">
        <v>1357</v>
      </c>
      <c r="Z43" s="126" t="s">
        <v>111</v>
      </c>
    </row>
    <row r="44" spans="1:26" ht="236.4" thickBot="1">
      <c r="A44" s="453">
        <v>1</v>
      </c>
      <c r="B44" s="52" t="s">
        <v>283</v>
      </c>
      <c r="C44" s="61" t="s">
        <v>284</v>
      </c>
      <c r="D44" s="61">
        <v>71006656</v>
      </c>
      <c r="E44" s="61">
        <v>241652</v>
      </c>
      <c r="F44" s="64">
        <v>600053431</v>
      </c>
      <c r="G44" s="458" t="s">
        <v>285</v>
      </c>
      <c r="H44" s="70" t="s">
        <v>286</v>
      </c>
      <c r="I44" s="70" t="s">
        <v>90</v>
      </c>
      <c r="J44" s="70" t="s">
        <v>287</v>
      </c>
      <c r="K44" s="70" t="s">
        <v>285</v>
      </c>
      <c r="L44" s="71">
        <v>5000000</v>
      </c>
      <c r="M44" s="72">
        <f t="shared" si="4"/>
        <v>3500000</v>
      </c>
      <c r="N44" s="64">
        <v>2023</v>
      </c>
      <c r="O44" s="64">
        <v>2024</v>
      </c>
      <c r="P44" s="54" t="s">
        <v>251</v>
      </c>
      <c r="Q44" s="61" t="s">
        <v>251</v>
      </c>
      <c r="R44" s="61" t="s">
        <v>251</v>
      </c>
      <c r="S44" s="64" t="s">
        <v>251</v>
      </c>
      <c r="T44" s="70"/>
      <c r="U44" s="70"/>
      <c r="V44" s="70" t="s">
        <v>251</v>
      </c>
      <c r="W44" s="70" t="s">
        <v>251</v>
      </c>
      <c r="X44" s="70"/>
      <c r="Y44" s="52" t="s">
        <v>288</v>
      </c>
      <c r="Z44" s="64" t="s">
        <v>98</v>
      </c>
    </row>
    <row r="45" spans="1:26" s="2" customFormat="1" ht="328.2" thickBot="1">
      <c r="A45" s="1063"/>
      <c r="B45" s="1064" t="s">
        <v>283</v>
      </c>
      <c r="C45" s="1065" t="s">
        <v>284</v>
      </c>
      <c r="D45" s="1065">
        <v>71006656</v>
      </c>
      <c r="E45" s="1065">
        <v>241652</v>
      </c>
      <c r="F45" s="1066">
        <v>600053431</v>
      </c>
      <c r="G45" s="1067" t="s">
        <v>1262</v>
      </c>
      <c r="H45" s="1068" t="s">
        <v>286</v>
      </c>
      <c r="I45" s="1068" t="s">
        <v>90</v>
      </c>
      <c r="J45" s="1068" t="s">
        <v>287</v>
      </c>
      <c r="K45" s="1067" t="s">
        <v>1263</v>
      </c>
      <c r="L45" s="1069">
        <v>5000000</v>
      </c>
      <c r="M45" s="1070">
        <f t="shared" si="4"/>
        <v>3500000</v>
      </c>
      <c r="N45" s="1066">
        <v>2026</v>
      </c>
      <c r="O45" s="1066">
        <v>2027</v>
      </c>
      <c r="P45" s="1071" t="s">
        <v>251</v>
      </c>
      <c r="Q45" s="1065" t="s">
        <v>251</v>
      </c>
      <c r="R45" s="1065" t="s">
        <v>103</v>
      </c>
      <c r="S45" s="1066" t="s">
        <v>103</v>
      </c>
      <c r="T45" s="1068"/>
      <c r="U45" s="1068" t="s">
        <v>103</v>
      </c>
      <c r="V45" s="1068" t="s">
        <v>103</v>
      </c>
      <c r="W45" s="1068" t="s">
        <v>251</v>
      </c>
      <c r="X45" s="1068"/>
      <c r="Y45" s="1064" t="s">
        <v>1264</v>
      </c>
      <c r="Z45" s="1066" t="s">
        <v>98</v>
      </c>
    </row>
    <row r="46" spans="1:26" ht="72.599999999999994">
      <c r="A46" s="1040">
        <v>1</v>
      </c>
      <c r="B46" s="1041" t="s">
        <v>289</v>
      </c>
      <c r="C46" s="1042" t="s">
        <v>290</v>
      </c>
      <c r="D46" s="1042">
        <v>8907960</v>
      </c>
      <c r="E46" s="1043">
        <v>181114208</v>
      </c>
      <c r="F46" s="1044">
        <v>691014329</v>
      </c>
      <c r="G46" s="1045" t="s">
        <v>291</v>
      </c>
      <c r="H46" s="1046" t="s">
        <v>62</v>
      </c>
      <c r="I46" s="1046" t="s">
        <v>90</v>
      </c>
      <c r="J46" s="1046" t="s">
        <v>292</v>
      </c>
      <c r="K46" s="1047" t="s">
        <v>981</v>
      </c>
      <c r="L46" s="1048">
        <v>140000000</v>
      </c>
      <c r="M46" s="1049">
        <f>L46/100*70</f>
        <v>98000000</v>
      </c>
      <c r="N46" s="1050">
        <v>2024</v>
      </c>
      <c r="O46" s="1051">
        <v>2025</v>
      </c>
      <c r="P46" s="1050" t="s">
        <v>114</v>
      </c>
      <c r="Q46" s="1042" t="s">
        <v>114</v>
      </c>
      <c r="R46" s="1042" t="s">
        <v>114</v>
      </c>
      <c r="S46" s="1051" t="s">
        <v>114</v>
      </c>
      <c r="T46" s="1046"/>
      <c r="U46" s="1046"/>
      <c r="V46" s="1046"/>
      <c r="W46" s="1046"/>
      <c r="X46" s="1046" t="s">
        <v>114</v>
      </c>
      <c r="Y46" s="1050" t="s">
        <v>1258</v>
      </c>
      <c r="Z46" s="1051" t="s">
        <v>111</v>
      </c>
    </row>
    <row r="47" spans="1:26" s="2" customFormat="1" ht="72.599999999999994">
      <c r="A47" s="459">
        <v>2</v>
      </c>
      <c r="B47" s="98" t="s">
        <v>289</v>
      </c>
      <c r="C47" s="58" t="s">
        <v>290</v>
      </c>
      <c r="D47" s="58">
        <v>8907960</v>
      </c>
      <c r="E47" s="99">
        <v>181114208</v>
      </c>
      <c r="F47" s="100">
        <v>691014329</v>
      </c>
      <c r="G47" s="1052" t="s">
        <v>1259</v>
      </c>
      <c r="H47" s="73" t="s">
        <v>62</v>
      </c>
      <c r="I47" s="73" t="s">
        <v>90</v>
      </c>
      <c r="J47" s="73" t="s">
        <v>292</v>
      </c>
      <c r="K47" s="73" t="s">
        <v>293</v>
      </c>
      <c r="L47" s="74">
        <v>8000000</v>
      </c>
      <c r="M47" s="75">
        <f t="shared" si="4"/>
        <v>5600000</v>
      </c>
      <c r="N47" s="1039">
        <v>2025</v>
      </c>
      <c r="O47" s="1025">
        <v>2026</v>
      </c>
      <c r="P47" s="57"/>
      <c r="Q47" s="58"/>
      <c r="R47" s="58"/>
      <c r="S47" s="66"/>
      <c r="T47" s="73"/>
      <c r="U47" s="73"/>
      <c r="V47" s="73"/>
      <c r="W47" s="73"/>
      <c r="X47" s="73"/>
      <c r="Y47" s="1039"/>
      <c r="Z47" s="66"/>
    </row>
    <row r="48" spans="1:26" s="2" customFormat="1" ht="72.599999999999994">
      <c r="A48" s="69">
        <v>3</v>
      </c>
      <c r="B48" s="363" t="s">
        <v>289</v>
      </c>
      <c r="C48" s="281" t="s">
        <v>290</v>
      </c>
      <c r="D48" s="281">
        <v>8907960</v>
      </c>
      <c r="E48" s="376">
        <v>181114208</v>
      </c>
      <c r="F48" s="374">
        <v>691014329</v>
      </c>
      <c r="G48" s="283" t="s">
        <v>294</v>
      </c>
      <c r="H48" s="283" t="s">
        <v>62</v>
      </c>
      <c r="I48" s="283" t="s">
        <v>90</v>
      </c>
      <c r="J48" s="283" t="s">
        <v>292</v>
      </c>
      <c r="K48" s="283" t="s">
        <v>295</v>
      </c>
      <c r="L48" s="183">
        <v>3000000</v>
      </c>
      <c r="M48" s="184">
        <f>L48/100*70</f>
        <v>2100000</v>
      </c>
      <c r="N48" s="1039">
        <v>2025</v>
      </c>
      <c r="O48" s="1025">
        <v>2026</v>
      </c>
      <c r="P48" s="344" t="s">
        <v>114</v>
      </c>
      <c r="Q48" s="281" t="s">
        <v>114</v>
      </c>
      <c r="R48" s="281" t="s">
        <v>114</v>
      </c>
      <c r="S48" s="187" t="s">
        <v>114</v>
      </c>
      <c r="T48" s="283"/>
      <c r="U48" s="283"/>
      <c r="V48" s="283"/>
      <c r="W48" s="1020" t="s">
        <v>114</v>
      </c>
      <c r="X48" s="283" t="s">
        <v>114</v>
      </c>
      <c r="Y48" s="344"/>
      <c r="Z48" s="187"/>
    </row>
    <row r="49" spans="1:26" s="2" customFormat="1" ht="73.2" thickBot="1">
      <c r="A49" s="1054">
        <v>4</v>
      </c>
      <c r="B49" s="1055" t="s">
        <v>289</v>
      </c>
      <c r="C49" s="1024" t="s">
        <v>290</v>
      </c>
      <c r="D49" s="1024">
        <v>8907960</v>
      </c>
      <c r="E49" s="1056">
        <v>181114208</v>
      </c>
      <c r="F49" s="1057">
        <v>691014329</v>
      </c>
      <c r="G49" s="1058" t="s">
        <v>1260</v>
      </c>
      <c r="H49" s="1020" t="s">
        <v>62</v>
      </c>
      <c r="I49" s="1020" t="s">
        <v>90</v>
      </c>
      <c r="J49" s="1020" t="s">
        <v>292</v>
      </c>
      <c r="K49" s="1021" t="s">
        <v>1261</v>
      </c>
      <c r="L49" s="1059">
        <v>15000000</v>
      </c>
      <c r="M49" s="1027">
        <f>L49/100*70</f>
        <v>10500000</v>
      </c>
      <c r="N49" s="1053">
        <v>2025</v>
      </c>
      <c r="O49" s="117">
        <v>2026</v>
      </c>
      <c r="P49" s="116" t="s">
        <v>114</v>
      </c>
      <c r="Q49" s="1060" t="s">
        <v>114</v>
      </c>
      <c r="R49" s="1060" t="s">
        <v>114</v>
      </c>
      <c r="S49" s="117" t="s">
        <v>114</v>
      </c>
      <c r="T49" s="115"/>
      <c r="U49" s="115"/>
      <c r="V49" s="115"/>
      <c r="W49" s="115" t="s">
        <v>114</v>
      </c>
      <c r="X49" s="115" t="s">
        <v>114</v>
      </c>
      <c r="Y49" s="116" t="s">
        <v>137</v>
      </c>
      <c r="Z49" s="117" t="s">
        <v>111</v>
      </c>
    </row>
    <row r="50" spans="1:26" s="2" customFormat="1" ht="21.6">
      <c r="A50" s="83">
        <v>1</v>
      </c>
      <c r="B50" s="123" t="s">
        <v>296</v>
      </c>
      <c r="C50" s="124" t="s">
        <v>297</v>
      </c>
      <c r="D50" s="124">
        <v>47003057</v>
      </c>
      <c r="E50" s="124">
        <v>241181</v>
      </c>
      <c r="F50" s="132">
        <v>600053083</v>
      </c>
      <c r="G50" s="128" t="s">
        <v>298</v>
      </c>
      <c r="H50" s="127" t="s">
        <v>62</v>
      </c>
      <c r="I50" s="127" t="s">
        <v>90</v>
      </c>
      <c r="J50" s="127" t="s">
        <v>1049</v>
      </c>
      <c r="K50" s="127" t="s">
        <v>298</v>
      </c>
      <c r="L50" s="129">
        <v>300000</v>
      </c>
      <c r="M50" s="130">
        <f t="shared" si="4"/>
        <v>210000</v>
      </c>
      <c r="N50" s="201"/>
      <c r="O50" s="126"/>
      <c r="P50" s="776"/>
      <c r="Q50" s="262"/>
      <c r="R50" s="262" t="s">
        <v>114</v>
      </c>
      <c r="S50" s="263"/>
      <c r="T50" s="127"/>
      <c r="U50" s="127"/>
      <c r="V50" s="127"/>
      <c r="W50" s="127"/>
      <c r="X50" s="127"/>
      <c r="Y50" s="123" t="s">
        <v>151</v>
      </c>
      <c r="Z50" s="126"/>
    </row>
    <row r="51" spans="1:26" s="2" customFormat="1" ht="21.6">
      <c r="A51" s="69">
        <v>2</v>
      </c>
      <c r="B51" s="209" t="s">
        <v>296</v>
      </c>
      <c r="C51" s="160" t="s">
        <v>297</v>
      </c>
      <c r="D51" s="210">
        <v>47003057</v>
      </c>
      <c r="E51" s="210">
        <v>241181</v>
      </c>
      <c r="F51" s="167">
        <v>600053083</v>
      </c>
      <c r="G51" s="162" t="s">
        <v>299</v>
      </c>
      <c r="H51" s="283" t="s">
        <v>62</v>
      </c>
      <c r="I51" s="283" t="s">
        <v>90</v>
      </c>
      <c r="J51" s="283" t="s">
        <v>1049</v>
      </c>
      <c r="K51" s="375" t="s">
        <v>299</v>
      </c>
      <c r="L51" s="624">
        <v>670000</v>
      </c>
      <c r="M51" s="184">
        <f t="shared" ref="M51:M62" si="5">L51/100*70</f>
        <v>469000</v>
      </c>
      <c r="N51" s="635"/>
      <c r="O51" s="420"/>
      <c r="P51" s="641" t="s">
        <v>114</v>
      </c>
      <c r="Q51" s="642"/>
      <c r="R51" s="642"/>
      <c r="S51" s="934" t="s">
        <v>114</v>
      </c>
      <c r="T51" s="283"/>
      <c r="U51" s="283"/>
      <c r="V51" s="283"/>
      <c r="W51" s="283"/>
      <c r="X51" s="283"/>
      <c r="Y51" s="178" t="s">
        <v>151</v>
      </c>
      <c r="Z51" s="187"/>
    </row>
    <row r="52" spans="1:26" ht="22.2" thickBot="1">
      <c r="A52" s="69">
        <v>3</v>
      </c>
      <c r="B52" s="209" t="s">
        <v>296</v>
      </c>
      <c r="C52" s="160" t="s">
        <v>297</v>
      </c>
      <c r="D52" s="210">
        <v>47003057</v>
      </c>
      <c r="E52" s="210">
        <v>241181</v>
      </c>
      <c r="F52" s="167">
        <v>600053083</v>
      </c>
      <c r="G52" s="162" t="s">
        <v>226</v>
      </c>
      <c r="H52" s="168" t="s">
        <v>62</v>
      </c>
      <c r="I52" s="168" t="s">
        <v>90</v>
      </c>
      <c r="J52" s="168" t="s">
        <v>1049</v>
      </c>
      <c r="K52" s="148" t="s">
        <v>608</v>
      </c>
      <c r="L52" s="150">
        <v>3000000</v>
      </c>
      <c r="M52" s="563">
        <f t="shared" si="5"/>
        <v>2100000</v>
      </c>
      <c r="N52" s="346">
        <v>45809</v>
      </c>
      <c r="O52" s="1648">
        <v>45839</v>
      </c>
      <c r="P52" s="641" t="s">
        <v>114</v>
      </c>
      <c r="Q52" s="642" t="s">
        <v>114</v>
      </c>
      <c r="R52" s="642"/>
      <c r="S52" s="934" t="s">
        <v>114</v>
      </c>
      <c r="T52" s="283"/>
      <c r="U52" s="283"/>
      <c r="V52" s="283" t="s">
        <v>114</v>
      </c>
      <c r="W52" s="283" t="s">
        <v>114</v>
      </c>
      <c r="X52" s="283"/>
      <c r="Y52" s="178" t="s">
        <v>151</v>
      </c>
      <c r="Z52" s="187" t="s">
        <v>111</v>
      </c>
    </row>
    <row r="53" spans="1:26" s="2" customFormat="1" ht="71.400000000000006">
      <c r="A53" s="87">
        <v>1</v>
      </c>
      <c r="B53" s="55" t="s">
        <v>323</v>
      </c>
      <c r="C53" s="62" t="s">
        <v>302</v>
      </c>
      <c r="D53" s="85">
        <v>70844747</v>
      </c>
      <c r="E53" s="86" t="s">
        <v>324</v>
      </c>
      <c r="F53" s="85">
        <v>600053296</v>
      </c>
      <c r="G53" s="67" t="s">
        <v>325</v>
      </c>
      <c r="H53" s="87" t="s">
        <v>62</v>
      </c>
      <c r="I53" s="87" t="s">
        <v>90</v>
      </c>
      <c r="J53" s="87" t="s">
        <v>304</v>
      </c>
      <c r="K53" s="67" t="s">
        <v>326</v>
      </c>
      <c r="L53" s="88">
        <v>50000000</v>
      </c>
      <c r="M53" s="72">
        <f t="shared" si="5"/>
        <v>35000000</v>
      </c>
      <c r="N53" s="89">
        <v>2023</v>
      </c>
      <c r="O53" s="90">
        <v>2027</v>
      </c>
      <c r="P53" s="89" t="s">
        <v>111</v>
      </c>
      <c r="Q53" s="86" t="s">
        <v>103</v>
      </c>
      <c r="R53" s="86" t="s">
        <v>111</v>
      </c>
      <c r="S53" s="90" t="s">
        <v>111</v>
      </c>
      <c r="T53" s="87" t="s">
        <v>114</v>
      </c>
      <c r="U53" s="87" t="s">
        <v>114</v>
      </c>
      <c r="V53" s="87" t="s">
        <v>103</v>
      </c>
      <c r="W53" s="87" t="s">
        <v>103</v>
      </c>
      <c r="X53" s="87" t="s">
        <v>103</v>
      </c>
      <c r="Y53" s="89" t="s">
        <v>327</v>
      </c>
      <c r="Z53" s="90" t="s">
        <v>111</v>
      </c>
    </row>
    <row r="54" spans="1:26" ht="43.95" customHeight="1">
      <c r="A54" s="95">
        <v>2</v>
      </c>
      <c r="B54" s="56" t="s">
        <v>323</v>
      </c>
      <c r="C54" s="63" t="s">
        <v>302</v>
      </c>
      <c r="D54" s="101">
        <v>70844747</v>
      </c>
      <c r="E54" s="94" t="s">
        <v>324</v>
      </c>
      <c r="F54" s="101">
        <v>600053296</v>
      </c>
      <c r="G54" s="68" t="s">
        <v>328</v>
      </c>
      <c r="H54" s="95" t="s">
        <v>62</v>
      </c>
      <c r="I54" s="95" t="s">
        <v>90</v>
      </c>
      <c r="J54" s="95" t="s">
        <v>304</v>
      </c>
      <c r="K54" s="68" t="s">
        <v>329</v>
      </c>
      <c r="L54" s="91">
        <v>500000</v>
      </c>
      <c r="M54" s="75">
        <f t="shared" si="5"/>
        <v>350000</v>
      </c>
      <c r="N54" s="92">
        <v>2023</v>
      </c>
      <c r="O54" s="93">
        <v>2027</v>
      </c>
      <c r="P54" s="92" t="s">
        <v>103</v>
      </c>
      <c r="Q54" s="94" t="s">
        <v>111</v>
      </c>
      <c r="R54" s="94" t="s">
        <v>111</v>
      </c>
      <c r="S54" s="93" t="s">
        <v>103</v>
      </c>
      <c r="T54" s="95" t="s">
        <v>114</v>
      </c>
      <c r="U54" s="95" t="s">
        <v>114</v>
      </c>
      <c r="V54" s="95" t="s">
        <v>111</v>
      </c>
      <c r="W54" s="95" t="s">
        <v>111</v>
      </c>
      <c r="X54" s="95" t="s">
        <v>111</v>
      </c>
      <c r="Y54" s="56" t="s">
        <v>330</v>
      </c>
      <c r="Z54" s="93" t="s">
        <v>111</v>
      </c>
    </row>
    <row r="55" spans="1:26" ht="43.95" customHeight="1">
      <c r="A55" s="95">
        <v>3</v>
      </c>
      <c r="B55" s="56" t="s">
        <v>323</v>
      </c>
      <c r="C55" s="63" t="s">
        <v>302</v>
      </c>
      <c r="D55" s="101">
        <v>70844747</v>
      </c>
      <c r="E55" s="94" t="s">
        <v>324</v>
      </c>
      <c r="F55" s="101">
        <v>600053296</v>
      </c>
      <c r="G55" s="95" t="s">
        <v>331</v>
      </c>
      <c r="H55" s="95" t="s">
        <v>62</v>
      </c>
      <c r="I55" s="95" t="s">
        <v>90</v>
      </c>
      <c r="J55" s="95" t="s">
        <v>304</v>
      </c>
      <c r="K55" s="68" t="s">
        <v>332</v>
      </c>
      <c r="L55" s="91">
        <v>200000</v>
      </c>
      <c r="M55" s="75">
        <f t="shared" si="5"/>
        <v>140000</v>
      </c>
      <c r="N55" s="92">
        <v>2025</v>
      </c>
      <c r="O55" s="93">
        <v>2027</v>
      </c>
      <c r="P55" s="92" t="s">
        <v>111</v>
      </c>
      <c r="Q55" s="94" t="s">
        <v>111</v>
      </c>
      <c r="R55" s="94" t="s">
        <v>111</v>
      </c>
      <c r="S55" s="93" t="s">
        <v>111</v>
      </c>
      <c r="T55" s="95" t="s">
        <v>114</v>
      </c>
      <c r="U55" s="95" t="s">
        <v>114</v>
      </c>
      <c r="V55" s="95" t="s">
        <v>111</v>
      </c>
      <c r="W55" s="95" t="s">
        <v>111</v>
      </c>
      <c r="X55" s="95" t="s">
        <v>111</v>
      </c>
      <c r="Y55" s="92" t="s">
        <v>327</v>
      </c>
      <c r="Z55" s="93" t="s">
        <v>111</v>
      </c>
    </row>
    <row r="56" spans="1:26" ht="71.400000000000006">
      <c r="A56" s="95">
        <v>4</v>
      </c>
      <c r="B56" s="56" t="s">
        <v>323</v>
      </c>
      <c r="C56" s="63" t="s">
        <v>302</v>
      </c>
      <c r="D56" s="101">
        <v>70844747</v>
      </c>
      <c r="E56" s="94" t="s">
        <v>324</v>
      </c>
      <c r="F56" s="101">
        <v>600053296</v>
      </c>
      <c r="G56" s="68" t="s">
        <v>333</v>
      </c>
      <c r="H56" s="95" t="s">
        <v>62</v>
      </c>
      <c r="I56" s="95" t="s">
        <v>90</v>
      </c>
      <c r="J56" s="95" t="s">
        <v>304</v>
      </c>
      <c r="K56" s="68" t="s">
        <v>311</v>
      </c>
      <c r="L56" s="799">
        <v>6000000</v>
      </c>
      <c r="M56" s="184">
        <f t="shared" si="5"/>
        <v>4200000</v>
      </c>
      <c r="N56" s="92">
        <v>2023</v>
      </c>
      <c r="O56" s="93">
        <v>2027</v>
      </c>
      <c r="P56" s="92" t="s">
        <v>111</v>
      </c>
      <c r="Q56" s="94" t="s">
        <v>111</v>
      </c>
      <c r="R56" s="94" t="s">
        <v>111</v>
      </c>
      <c r="S56" s="93" t="s">
        <v>111</v>
      </c>
      <c r="T56" s="95" t="s">
        <v>114</v>
      </c>
      <c r="U56" s="95" t="s">
        <v>114</v>
      </c>
      <c r="V56" s="95" t="s">
        <v>111</v>
      </c>
      <c r="W56" s="95" t="s">
        <v>111</v>
      </c>
      <c r="X56" s="95" t="s">
        <v>111</v>
      </c>
      <c r="Y56" s="92" t="s">
        <v>327</v>
      </c>
      <c r="Z56" s="93" t="s">
        <v>111</v>
      </c>
    </row>
    <row r="57" spans="1:26" ht="71.400000000000006">
      <c r="A57" s="95">
        <v>5</v>
      </c>
      <c r="B57" s="56" t="s">
        <v>323</v>
      </c>
      <c r="C57" s="63" t="s">
        <v>302</v>
      </c>
      <c r="D57" s="101">
        <v>70844747</v>
      </c>
      <c r="E57" s="94" t="s">
        <v>324</v>
      </c>
      <c r="F57" s="97">
        <v>600053296</v>
      </c>
      <c r="G57" s="68" t="s">
        <v>334</v>
      </c>
      <c r="H57" s="95" t="s">
        <v>62</v>
      </c>
      <c r="I57" s="95" t="s">
        <v>90</v>
      </c>
      <c r="J57" s="95" t="s">
        <v>304</v>
      </c>
      <c r="K57" s="68" t="s">
        <v>335</v>
      </c>
      <c r="L57" s="799">
        <v>4000000</v>
      </c>
      <c r="M57" s="184">
        <f t="shared" si="5"/>
        <v>2800000</v>
      </c>
      <c r="N57" s="92">
        <v>2023</v>
      </c>
      <c r="O57" s="93">
        <v>2027</v>
      </c>
      <c r="P57" s="92" t="s">
        <v>111</v>
      </c>
      <c r="Q57" s="94" t="s">
        <v>111</v>
      </c>
      <c r="R57" s="94" t="s">
        <v>111</v>
      </c>
      <c r="S57" s="93" t="s">
        <v>111</v>
      </c>
      <c r="T57" s="95" t="s">
        <v>114</v>
      </c>
      <c r="U57" s="95" t="s">
        <v>114</v>
      </c>
      <c r="V57" s="95" t="s">
        <v>111</v>
      </c>
      <c r="W57" s="95" t="s">
        <v>111</v>
      </c>
      <c r="X57" s="95" t="s">
        <v>111</v>
      </c>
      <c r="Y57" s="92" t="s">
        <v>327</v>
      </c>
      <c r="Z57" s="93" t="s">
        <v>111</v>
      </c>
    </row>
    <row r="58" spans="1:26" ht="71.400000000000006">
      <c r="A58" s="95">
        <v>6</v>
      </c>
      <c r="B58" s="56" t="s">
        <v>323</v>
      </c>
      <c r="C58" s="63" t="s">
        <v>302</v>
      </c>
      <c r="D58" s="101">
        <v>70844747</v>
      </c>
      <c r="E58" s="94" t="s">
        <v>324</v>
      </c>
      <c r="F58" s="97">
        <v>600053296</v>
      </c>
      <c r="G58" s="68" t="s">
        <v>336</v>
      </c>
      <c r="H58" s="95" t="s">
        <v>62</v>
      </c>
      <c r="I58" s="95" t="s">
        <v>90</v>
      </c>
      <c r="J58" s="95" t="s">
        <v>304</v>
      </c>
      <c r="K58" s="68" t="s">
        <v>335</v>
      </c>
      <c r="L58" s="91">
        <v>1500000</v>
      </c>
      <c r="M58" s="75">
        <f t="shared" si="5"/>
        <v>1050000</v>
      </c>
      <c r="N58" s="92">
        <v>2023</v>
      </c>
      <c r="O58" s="93">
        <v>2027</v>
      </c>
      <c r="P58" s="92" t="s">
        <v>111</v>
      </c>
      <c r="Q58" s="94" t="s">
        <v>111</v>
      </c>
      <c r="R58" s="94" t="s">
        <v>111</v>
      </c>
      <c r="S58" s="93" t="s">
        <v>111</v>
      </c>
      <c r="T58" s="95" t="s">
        <v>114</v>
      </c>
      <c r="U58" s="95" t="s">
        <v>114</v>
      </c>
      <c r="V58" s="95" t="s">
        <v>111</v>
      </c>
      <c r="W58" s="95" t="s">
        <v>111</v>
      </c>
      <c r="X58" s="95" t="s">
        <v>111</v>
      </c>
      <c r="Y58" s="92" t="s">
        <v>327</v>
      </c>
      <c r="Z58" s="93" t="s">
        <v>111</v>
      </c>
    </row>
    <row r="59" spans="1:26" ht="71.400000000000006">
      <c r="A59" s="95">
        <v>7</v>
      </c>
      <c r="B59" s="56" t="s">
        <v>323</v>
      </c>
      <c r="C59" s="63" t="s">
        <v>302</v>
      </c>
      <c r="D59" s="96">
        <v>70844747</v>
      </c>
      <c r="E59" s="94" t="s">
        <v>324</v>
      </c>
      <c r="F59" s="97">
        <v>600053296</v>
      </c>
      <c r="G59" s="68" t="s">
        <v>337</v>
      </c>
      <c r="H59" s="95" t="s">
        <v>62</v>
      </c>
      <c r="I59" s="95" t="s">
        <v>90</v>
      </c>
      <c r="J59" s="95" t="s">
        <v>304</v>
      </c>
      <c r="K59" s="68" t="s">
        <v>338</v>
      </c>
      <c r="L59" s="91">
        <v>600000</v>
      </c>
      <c r="M59" s="75">
        <f t="shared" si="5"/>
        <v>420000</v>
      </c>
      <c r="N59" s="92">
        <v>2023</v>
      </c>
      <c r="O59" s="93">
        <v>2025</v>
      </c>
      <c r="P59" s="92" t="s">
        <v>111</v>
      </c>
      <c r="Q59" s="94" t="s">
        <v>111</v>
      </c>
      <c r="R59" s="94" t="s">
        <v>111</v>
      </c>
      <c r="S59" s="93" t="s">
        <v>103</v>
      </c>
      <c r="T59" s="95" t="s">
        <v>114</v>
      </c>
      <c r="U59" s="95" t="s">
        <v>114</v>
      </c>
      <c r="V59" s="95" t="s">
        <v>111</v>
      </c>
      <c r="W59" s="95" t="s">
        <v>111</v>
      </c>
      <c r="X59" s="95" t="s">
        <v>111</v>
      </c>
      <c r="Y59" s="92" t="s">
        <v>327</v>
      </c>
      <c r="Z59" s="93" t="s">
        <v>111</v>
      </c>
    </row>
    <row r="60" spans="1:26" ht="71.400000000000006">
      <c r="A60" s="95">
        <v>8</v>
      </c>
      <c r="B60" s="56" t="s">
        <v>323</v>
      </c>
      <c r="C60" s="63" t="s">
        <v>302</v>
      </c>
      <c r="D60" s="96">
        <v>70844747</v>
      </c>
      <c r="E60" s="94" t="s">
        <v>324</v>
      </c>
      <c r="F60" s="97">
        <v>600053296</v>
      </c>
      <c r="G60" s="68" t="s">
        <v>339</v>
      </c>
      <c r="H60" s="95" t="s">
        <v>62</v>
      </c>
      <c r="I60" s="95" t="s">
        <v>90</v>
      </c>
      <c r="J60" s="95" t="s">
        <v>304</v>
      </c>
      <c r="K60" s="68" t="s">
        <v>340</v>
      </c>
      <c r="L60" s="91">
        <v>600000</v>
      </c>
      <c r="M60" s="75">
        <f t="shared" si="5"/>
        <v>420000</v>
      </c>
      <c r="N60" s="92">
        <v>2025</v>
      </c>
      <c r="O60" s="93">
        <v>2026</v>
      </c>
      <c r="P60" s="92" t="s">
        <v>111</v>
      </c>
      <c r="Q60" s="94" t="s">
        <v>111</v>
      </c>
      <c r="R60" s="94" t="s">
        <v>111</v>
      </c>
      <c r="S60" s="93" t="s">
        <v>103</v>
      </c>
      <c r="T60" s="95" t="s">
        <v>114</v>
      </c>
      <c r="U60" s="95" t="s">
        <v>114</v>
      </c>
      <c r="V60" s="95" t="s">
        <v>111</v>
      </c>
      <c r="W60" s="95" t="s">
        <v>111</v>
      </c>
      <c r="X60" s="95" t="s">
        <v>111</v>
      </c>
      <c r="Y60" s="92" t="s">
        <v>327</v>
      </c>
      <c r="Z60" s="93" t="s">
        <v>111</v>
      </c>
    </row>
    <row r="61" spans="1:26" ht="71.400000000000006">
      <c r="A61" s="95">
        <v>9</v>
      </c>
      <c r="B61" s="56" t="s">
        <v>323</v>
      </c>
      <c r="C61" s="63" t="s">
        <v>302</v>
      </c>
      <c r="D61" s="101">
        <v>70844747</v>
      </c>
      <c r="E61" s="94" t="s">
        <v>324</v>
      </c>
      <c r="F61" s="97">
        <v>600053296</v>
      </c>
      <c r="G61" s="68" t="s">
        <v>341</v>
      </c>
      <c r="H61" s="95" t="s">
        <v>62</v>
      </c>
      <c r="I61" s="95" t="s">
        <v>90</v>
      </c>
      <c r="J61" s="95" t="s">
        <v>304</v>
      </c>
      <c r="K61" s="68" t="s">
        <v>342</v>
      </c>
      <c r="L61" s="91">
        <v>6000000</v>
      </c>
      <c r="M61" s="75">
        <f t="shared" si="5"/>
        <v>4200000</v>
      </c>
      <c r="N61" s="92">
        <v>2023</v>
      </c>
      <c r="O61" s="93">
        <v>2027</v>
      </c>
      <c r="P61" s="92" t="s">
        <v>111</v>
      </c>
      <c r="Q61" s="94" t="s">
        <v>111</v>
      </c>
      <c r="R61" s="94" t="s">
        <v>111</v>
      </c>
      <c r="S61" s="93" t="s">
        <v>103</v>
      </c>
      <c r="T61" s="95" t="s">
        <v>114</v>
      </c>
      <c r="U61" s="95" t="s">
        <v>114</v>
      </c>
      <c r="V61" s="95" t="s">
        <v>111</v>
      </c>
      <c r="W61" s="95" t="s">
        <v>103</v>
      </c>
      <c r="X61" s="95" t="s">
        <v>103</v>
      </c>
      <c r="Y61" s="92" t="s">
        <v>327</v>
      </c>
      <c r="Z61" s="93" t="s">
        <v>111</v>
      </c>
    </row>
    <row r="62" spans="1:26" ht="72" thickBot="1">
      <c r="A62" s="107">
        <v>10</v>
      </c>
      <c r="B62" s="80" t="s">
        <v>323</v>
      </c>
      <c r="C62" s="81" t="s">
        <v>302</v>
      </c>
      <c r="D62" s="105">
        <v>70844747</v>
      </c>
      <c r="E62" s="106" t="s">
        <v>324</v>
      </c>
      <c r="F62" s="105">
        <v>600053296</v>
      </c>
      <c r="G62" s="79" t="s">
        <v>343</v>
      </c>
      <c r="H62" s="107" t="s">
        <v>62</v>
      </c>
      <c r="I62" s="107" t="s">
        <v>90</v>
      </c>
      <c r="J62" s="107" t="s">
        <v>304</v>
      </c>
      <c r="K62" s="79" t="s">
        <v>335</v>
      </c>
      <c r="L62" s="102">
        <v>900000</v>
      </c>
      <c r="M62" s="646">
        <f t="shared" si="5"/>
        <v>630000</v>
      </c>
      <c r="N62" s="103">
        <v>2023</v>
      </c>
      <c r="O62" s="104">
        <v>2027</v>
      </c>
      <c r="P62" s="103" t="s">
        <v>111</v>
      </c>
      <c r="Q62" s="106" t="s">
        <v>111</v>
      </c>
      <c r="R62" s="106" t="s">
        <v>111</v>
      </c>
      <c r="S62" s="104" t="s">
        <v>111</v>
      </c>
      <c r="T62" s="107" t="s">
        <v>114</v>
      </c>
      <c r="U62" s="107" t="s">
        <v>114</v>
      </c>
      <c r="V62" s="107" t="s">
        <v>111</v>
      </c>
      <c r="W62" s="107" t="s">
        <v>111</v>
      </c>
      <c r="X62" s="107" t="s">
        <v>111</v>
      </c>
      <c r="Y62" s="103" t="s">
        <v>114</v>
      </c>
      <c r="Z62" s="104" t="s">
        <v>111</v>
      </c>
    </row>
    <row r="63" spans="1:26" s="2" customFormat="1" ht="15" thickBot="1">
      <c r="A63" s="1085">
        <v>11</v>
      </c>
      <c r="B63" s="1096" t="s">
        <v>1276</v>
      </c>
      <c r="C63" s="1088" t="s">
        <v>302</v>
      </c>
      <c r="D63" s="1088">
        <v>70844747</v>
      </c>
      <c r="E63" s="1088">
        <v>241725</v>
      </c>
      <c r="F63" s="1097">
        <v>600053296</v>
      </c>
      <c r="G63" s="1091" t="s">
        <v>1277</v>
      </c>
      <c r="H63" s="1091" t="s">
        <v>62</v>
      </c>
      <c r="I63" s="1091" t="s">
        <v>90</v>
      </c>
      <c r="J63" s="1091" t="s">
        <v>304</v>
      </c>
      <c r="K63" s="1091" t="s">
        <v>1277</v>
      </c>
      <c r="L63" s="1142">
        <v>4000000</v>
      </c>
      <c r="M63" s="1095">
        <f>L63/100*70</f>
        <v>2800000</v>
      </c>
      <c r="N63" s="1143">
        <v>46023</v>
      </c>
      <c r="O63" s="1144">
        <v>47725</v>
      </c>
      <c r="P63" s="1096"/>
      <c r="Q63" s="1145" t="s">
        <v>114</v>
      </c>
      <c r="R63" s="1145" t="s">
        <v>114</v>
      </c>
      <c r="S63" s="1097"/>
      <c r="T63" s="1091"/>
      <c r="U63" s="1091"/>
      <c r="V63" s="1085" t="s">
        <v>114</v>
      </c>
      <c r="W63" s="1085" t="s">
        <v>114</v>
      </c>
      <c r="X63" s="1091"/>
      <c r="Y63" s="1146" t="s">
        <v>1278</v>
      </c>
      <c r="Z63" s="1147" t="s">
        <v>103</v>
      </c>
    </row>
    <row r="64" spans="1:26" s="2" customFormat="1" ht="93">
      <c r="A64" s="232">
        <v>1</v>
      </c>
      <c r="B64" s="233" t="s">
        <v>344</v>
      </c>
      <c r="C64" s="234" t="s">
        <v>345</v>
      </c>
      <c r="D64" s="235" t="s">
        <v>346</v>
      </c>
      <c r="E64" s="236">
        <v>181095734</v>
      </c>
      <c r="F64" s="237">
        <v>691012024</v>
      </c>
      <c r="G64" s="432" t="s">
        <v>353</v>
      </c>
      <c r="H64" s="238" t="s">
        <v>89</v>
      </c>
      <c r="I64" s="238" t="s">
        <v>90</v>
      </c>
      <c r="J64" s="238" t="s">
        <v>507</v>
      </c>
      <c r="K64" s="1386" t="s">
        <v>270</v>
      </c>
      <c r="L64" s="239">
        <v>3000000</v>
      </c>
      <c r="M64" s="240">
        <f t="shared" ref="M64:M76" si="6">L64/100*70</f>
        <v>2100000</v>
      </c>
      <c r="N64" s="241">
        <v>2025</v>
      </c>
      <c r="O64" s="933">
        <v>2029</v>
      </c>
      <c r="P64" s="729"/>
      <c r="Q64" s="730" t="s">
        <v>114</v>
      </c>
      <c r="R64" s="730"/>
      <c r="S64" s="731"/>
      <c r="T64" s="743"/>
      <c r="U64" s="748"/>
      <c r="V64" s="743" t="s">
        <v>114</v>
      </c>
      <c r="W64" s="748" t="s">
        <v>114</v>
      </c>
      <c r="X64" s="743" t="s">
        <v>114</v>
      </c>
      <c r="Y64" s="729" t="s">
        <v>354</v>
      </c>
      <c r="Z64" s="731"/>
    </row>
    <row r="65" spans="1:26" s="2" customFormat="1" ht="93">
      <c r="A65" s="243">
        <v>2</v>
      </c>
      <c r="B65" s="353" t="s">
        <v>344</v>
      </c>
      <c r="C65" s="244" t="s">
        <v>345</v>
      </c>
      <c r="D65" s="245" t="s">
        <v>346</v>
      </c>
      <c r="E65" s="246">
        <v>181095734</v>
      </c>
      <c r="F65" s="247">
        <v>691012024</v>
      </c>
      <c r="G65" s="665" t="s">
        <v>1143</v>
      </c>
      <c r="H65" s="248" t="s">
        <v>89</v>
      </c>
      <c r="I65" s="248" t="s">
        <v>90</v>
      </c>
      <c r="J65" s="248" t="s">
        <v>507</v>
      </c>
      <c r="K65" s="1387" t="s">
        <v>270</v>
      </c>
      <c r="L65" s="249">
        <v>20000000</v>
      </c>
      <c r="M65" s="250">
        <f t="shared" si="6"/>
        <v>14000000</v>
      </c>
      <c r="N65" s="251">
        <v>2025</v>
      </c>
      <c r="O65" s="725">
        <v>2029</v>
      </c>
      <c r="P65" s="732" t="s">
        <v>114</v>
      </c>
      <c r="Q65" s="246" t="s">
        <v>114</v>
      </c>
      <c r="R65" s="246" t="s">
        <v>114</v>
      </c>
      <c r="S65" s="733" t="s">
        <v>114</v>
      </c>
      <c r="T65" s="744"/>
      <c r="U65" s="749" t="s">
        <v>114</v>
      </c>
      <c r="V65" s="744" t="s">
        <v>114</v>
      </c>
      <c r="W65" s="749" t="s">
        <v>114</v>
      </c>
      <c r="X65" s="744" t="s">
        <v>114</v>
      </c>
      <c r="Y65" s="932" t="s">
        <v>354</v>
      </c>
      <c r="Z65" s="733"/>
    </row>
    <row r="66" spans="1:26" s="2" customFormat="1" ht="93">
      <c r="A66" s="243">
        <v>3</v>
      </c>
      <c r="B66" s="353" t="s">
        <v>344</v>
      </c>
      <c r="C66" s="244" t="s">
        <v>345</v>
      </c>
      <c r="D66" s="245" t="s">
        <v>346</v>
      </c>
      <c r="E66" s="246">
        <v>181095734</v>
      </c>
      <c r="F66" s="247">
        <v>691012024</v>
      </c>
      <c r="G66" s="248" t="s">
        <v>355</v>
      </c>
      <c r="H66" s="248" t="s">
        <v>89</v>
      </c>
      <c r="I66" s="248" t="s">
        <v>90</v>
      </c>
      <c r="J66" s="248" t="s">
        <v>507</v>
      </c>
      <c r="K66" s="1388" t="s">
        <v>270</v>
      </c>
      <c r="L66" s="249">
        <v>3000000</v>
      </c>
      <c r="M66" s="250">
        <f t="shared" si="6"/>
        <v>2100000</v>
      </c>
      <c r="N66" s="251">
        <v>2025</v>
      </c>
      <c r="O66" s="725">
        <v>2029</v>
      </c>
      <c r="P66" s="732" t="s">
        <v>114</v>
      </c>
      <c r="Q66" s="246" t="s">
        <v>114</v>
      </c>
      <c r="R66" s="246" t="s">
        <v>114</v>
      </c>
      <c r="S66" s="733" t="s">
        <v>114</v>
      </c>
      <c r="T66" s="744"/>
      <c r="U66" s="749"/>
      <c r="V66" s="744"/>
      <c r="W66" s="749" t="s">
        <v>114</v>
      </c>
      <c r="X66" s="744" t="s">
        <v>114</v>
      </c>
      <c r="Y66" s="932" t="s">
        <v>1145</v>
      </c>
      <c r="Z66" s="733"/>
    </row>
    <row r="67" spans="1:26" s="2" customFormat="1" ht="93">
      <c r="A67" s="506">
        <v>4</v>
      </c>
      <c r="B67" s="354" t="s">
        <v>344</v>
      </c>
      <c r="C67" s="252" t="s">
        <v>345</v>
      </c>
      <c r="D67" s="253" t="s">
        <v>346</v>
      </c>
      <c r="E67" s="254">
        <v>181095734</v>
      </c>
      <c r="F67" s="255">
        <v>691012024</v>
      </c>
      <c r="G67" s="434" t="s">
        <v>351</v>
      </c>
      <c r="H67" s="256" t="s">
        <v>89</v>
      </c>
      <c r="I67" s="256" t="s">
        <v>90</v>
      </c>
      <c r="J67" s="256" t="s">
        <v>507</v>
      </c>
      <c r="K67" s="1389" t="s">
        <v>270</v>
      </c>
      <c r="L67" s="807">
        <v>4000000</v>
      </c>
      <c r="M67" s="250">
        <f t="shared" si="6"/>
        <v>2800000</v>
      </c>
      <c r="N67" s="808">
        <v>2025</v>
      </c>
      <c r="O67" s="931">
        <v>2029</v>
      </c>
      <c r="P67" s="734"/>
      <c r="Q67" s="254"/>
      <c r="R67" s="254"/>
      <c r="S67" s="735"/>
      <c r="T67" s="745"/>
      <c r="U67" s="750" t="s">
        <v>114</v>
      </c>
      <c r="V67" s="745" t="s">
        <v>114</v>
      </c>
      <c r="W67" s="750" t="s">
        <v>114</v>
      </c>
      <c r="X67" s="745" t="s">
        <v>114</v>
      </c>
      <c r="Y67" s="734" t="s">
        <v>354</v>
      </c>
      <c r="Z67" s="735"/>
    </row>
    <row r="68" spans="1:26" s="2" customFormat="1" ht="21.6">
      <c r="A68" s="506">
        <v>5</v>
      </c>
      <c r="B68" s="251" t="s">
        <v>344</v>
      </c>
      <c r="C68" s="246" t="s">
        <v>345</v>
      </c>
      <c r="D68" s="245" t="s">
        <v>346</v>
      </c>
      <c r="E68" s="246">
        <v>181095734</v>
      </c>
      <c r="F68" s="247">
        <v>691012024</v>
      </c>
      <c r="G68" s="665" t="s">
        <v>1051</v>
      </c>
      <c r="H68" s="248" t="s">
        <v>89</v>
      </c>
      <c r="I68" s="248" t="s">
        <v>90</v>
      </c>
      <c r="J68" s="248" t="s">
        <v>1149</v>
      </c>
      <c r="K68" s="1388" t="s">
        <v>270</v>
      </c>
      <c r="L68" s="249">
        <v>20000000</v>
      </c>
      <c r="M68" s="250">
        <f t="shared" si="6"/>
        <v>14000000</v>
      </c>
      <c r="N68" s="251">
        <v>2023</v>
      </c>
      <c r="O68" s="725">
        <v>2026</v>
      </c>
      <c r="P68" s="734"/>
      <c r="Q68" s="254"/>
      <c r="R68" s="254"/>
      <c r="S68" s="735"/>
      <c r="T68" s="745"/>
      <c r="U68" s="750"/>
      <c r="V68" s="745" t="s">
        <v>114</v>
      </c>
      <c r="W68" s="750" t="s">
        <v>114</v>
      </c>
      <c r="X68" s="745" t="s">
        <v>114</v>
      </c>
      <c r="Y68" s="936" t="s">
        <v>1146</v>
      </c>
      <c r="Z68" s="735"/>
    </row>
    <row r="69" spans="1:26" s="2" customFormat="1" ht="21.6">
      <c r="A69" s="506">
        <v>6</v>
      </c>
      <c r="B69" s="712" t="s">
        <v>344</v>
      </c>
      <c r="C69" s="713" t="s">
        <v>345</v>
      </c>
      <c r="D69" s="714" t="s">
        <v>346</v>
      </c>
      <c r="E69" s="713">
        <v>181095734</v>
      </c>
      <c r="F69" s="715">
        <v>691012024</v>
      </c>
      <c r="G69" s="716" t="s">
        <v>1052</v>
      </c>
      <c r="H69" s="717" t="s">
        <v>89</v>
      </c>
      <c r="I69" s="717" t="s">
        <v>90</v>
      </c>
      <c r="J69" s="717" t="s">
        <v>1149</v>
      </c>
      <c r="K69" s="1390" t="s">
        <v>270</v>
      </c>
      <c r="L69" s="718">
        <v>1000000</v>
      </c>
      <c r="M69" s="719">
        <f t="shared" si="6"/>
        <v>700000</v>
      </c>
      <c r="N69" s="712">
        <v>2023</v>
      </c>
      <c r="O69" s="726">
        <v>2026</v>
      </c>
      <c r="P69" s="736"/>
      <c r="Q69" s="713" t="s">
        <v>114</v>
      </c>
      <c r="R69" s="713" t="s">
        <v>114</v>
      </c>
      <c r="S69" s="737"/>
      <c r="T69" s="746"/>
      <c r="U69" s="751"/>
      <c r="V69" s="746" t="s">
        <v>114</v>
      </c>
      <c r="W69" s="751" t="s">
        <v>114</v>
      </c>
      <c r="X69" s="746" t="s">
        <v>114</v>
      </c>
      <c r="Y69" s="937" t="s">
        <v>1146</v>
      </c>
      <c r="Z69" s="737"/>
    </row>
    <row r="70" spans="1:26" s="2" customFormat="1" ht="129.6">
      <c r="A70" s="721">
        <v>7</v>
      </c>
      <c r="B70" s="708" t="s">
        <v>344</v>
      </c>
      <c r="C70" s="709" t="s">
        <v>345</v>
      </c>
      <c r="D70" s="709" t="s">
        <v>346</v>
      </c>
      <c r="E70" s="709">
        <v>181095734</v>
      </c>
      <c r="F70" s="710">
        <v>691012024</v>
      </c>
      <c r="G70" s="694" t="s">
        <v>1147</v>
      </c>
      <c r="H70" s="711" t="s">
        <v>89</v>
      </c>
      <c r="I70" s="711" t="s">
        <v>90</v>
      </c>
      <c r="J70" s="711" t="s">
        <v>507</v>
      </c>
      <c r="K70" s="1391" t="s">
        <v>270</v>
      </c>
      <c r="L70" s="698">
        <v>2000000</v>
      </c>
      <c r="M70" s="695">
        <v>1400000</v>
      </c>
      <c r="N70" s="708">
        <v>2025</v>
      </c>
      <c r="O70" s="727">
        <v>2029</v>
      </c>
      <c r="P70" s="696"/>
      <c r="Q70" s="697"/>
      <c r="R70" s="697"/>
      <c r="S70" s="738"/>
      <c r="T70" s="694"/>
      <c r="U70" s="711"/>
      <c r="V70" s="694" t="s">
        <v>114</v>
      </c>
      <c r="W70" s="711"/>
      <c r="X70" s="694"/>
      <c r="Y70" s="708" t="s">
        <v>354</v>
      </c>
      <c r="Z70" s="738" t="s">
        <v>111</v>
      </c>
    </row>
    <row r="71" spans="1:26" s="2" customFormat="1" ht="129.6">
      <c r="A71" s="720">
        <v>8</v>
      </c>
      <c r="B71" s="708" t="s">
        <v>344</v>
      </c>
      <c r="C71" s="709" t="s">
        <v>345</v>
      </c>
      <c r="D71" s="709" t="s">
        <v>346</v>
      </c>
      <c r="E71" s="709">
        <v>181095734</v>
      </c>
      <c r="F71" s="710">
        <v>691012024</v>
      </c>
      <c r="G71" s="48" t="s">
        <v>1148</v>
      </c>
      <c r="H71" s="711" t="s">
        <v>89</v>
      </c>
      <c r="I71" s="711" t="s">
        <v>90</v>
      </c>
      <c r="J71" s="711" t="s">
        <v>507</v>
      </c>
      <c r="K71" s="1391" t="s">
        <v>270</v>
      </c>
      <c r="L71" s="724">
        <v>4000000</v>
      </c>
      <c r="M71" s="693">
        <v>2800000</v>
      </c>
      <c r="N71" s="708">
        <v>2025</v>
      </c>
      <c r="O71" s="727">
        <v>2029</v>
      </c>
      <c r="P71" s="722"/>
      <c r="Q71" s="723"/>
      <c r="R71" s="723"/>
      <c r="S71" s="739"/>
      <c r="T71" s="48"/>
      <c r="U71" s="752"/>
      <c r="V71" s="48" t="s">
        <v>114</v>
      </c>
      <c r="W71" s="752"/>
      <c r="X71" s="48" t="s">
        <v>114</v>
      </c>
      <c r="Y71" s="708" t="s">
        <v>354</v>
      </c>
      <c r="Z71" s="739" t="s">
        <v>111</v>
      </c>
    </row>
    <row r="72" spans="1:26" s="2" customFormat="1" ht="93.6" thickBot="1">
      <c r="A72" s="257">
        <v>9</v>
      </c>
      <c r="B72" s="354" t="s">
        <v>344</v>
      </c>
      <c r="C72" s="252" t="s">
        <v>345</v>
      </c>
      <c r="D72" s="253" t="s">
        <v>346</v>
      </c>
      <c r="E72" s="254">
        <v>181095734</v>
      </c>
      <c r="F72" s="255">
        <v>691012024</v>
      </c>
      <c r="G72" s="433" t="s">
        <v>357</v>
      </c>
      <c r="H72" s="258" t="s">
        <v>89</v>
      </c>
      <c r="I72" s="258" t="s">
        <v>90</v>
      </c>
      <c r="J72" s="706" t="s">
        <v>507</v>
      </c>
      <c r="K72" s="1392" t="s">
        <v>270</v>
      </c>
      <c r="L72" s="119">
        <v>10000000</v>
      </c>
      <c r="M72" s="118">
        <f t="shared" si="6"/>
        <v>7000000</v>
      </c>
      <c r="N72" s="707">
        <v>2025</v>
      </c>
      <c r="O72" s="728">
        <v>2029</v>
      </c>
      <c r="P72" s="740" t="s">
        <v>114</v>
      </c>
      <c r="Q72" s="741" t="s">
        <v>114</v>
      </c>
      <c r="R72" s="741" t="s">
        <v>114</v>
      </c>
      <c r="S72" s="742" t="s">
        <v>114</v>
      </c>
      <c r="T72" s="747"/>
      <c r="U72" s="753"/>
      <c r="V72" s="747" t="s">
        <v>114</v>
      </c>
      <c r="W72" s="753"/>
      <c r="X72" s="747"/>
      <c r="Y72" s="754" t="s">
        <v>356</v>
      </c>
      <c r="Z72" s="755"/>
    </row>
    <row r="73" spans="1:26" s="2" customFormat="1" ht="42">
      <c r="A73" s="1169">
        <v>1</v>
      </c>
      <c r="B73" s="1100" t="s">
        <v>368</v>
      </c>
      <c r="C73" s="1101" t="s">
        <v>369</v>
      </c>
      <c r="D73" s="1101">
        <v>47005319</v>
      </c>
      <c r="E73" s="1101">
        <v>241156</v>
      </c>
      <c r="F73" s="1103">
        <v>600053407</v>
      </c>
      <c r="G73" s="1104" t="s">
        <v>370</v>
      </c>
      <c r="H73" s="1104" t="s">
        <v>62</v>
      </c>
      <c r="I73" s="1104" t="s">
        <v>90</v>
      </c>
      <c r="J73" s="1104" t="s">
        <v>371</v>
      </c>
      <c r="K73" s="1104" t="s">
        <v>372</v>
      </c>
      <c r="L73" s="1170">
        <v>63250000</v>
      </c>
      <c r="M73" s="1171">
        <f t="shared" si="6"/>
        <v>44275000</v>
      </c>
      <c r="N73" s="1100">
        <v>2025</v>
      </c>
      <c r="O73" s="1103">
        <v>2027</v>
      </c>
      <c r="P73" s="1100" t="s">
        <v>114</v>
      </c>
      <c r="Q73" s="1101" t="s">
        <v>114</v>
      </c>
      <c r="R73" s="1101" t="s">
        <v>114</v>
      </c>
      <c r="S73" s="1103" t="s">
        <v>114</v>
      </c>
      <c r="T73" s="1104"/>
      <c r="U73" s="1104"/>
      <c r="V73" s="1104"/>
      <c r="W73" s="1104"/>
      <c r="X73" s="1104"/>
      <c r="Y73" s="1100" t="s">
        <v>1286</v>
      </c>
      <c r="Z73" s="1103" t="s">
        <v>111</v>
      </c>
    </row>
    <row r="74" spans="1:26" s="3" customFormat="1" ht="32.4" thickBot="1">
      <c r="A74" s="507">
        <v>2</v>
      </c>
      <c r="B74" s="144" t="s">
        <v>368</v>
      </c>
      <c r="C74" s="145" t="s">
        <v>369</v>
      </c>
      <c r="D74" s="145">
        <v>47005319</v>
      </c>
      <c r="E74" s="145">
        <v>241156</v>
      </c>
      <c r="F74" s="377">
        <v>600053407</v>
      </c>
      <c r="G74" s="182" t="s">
        <v>373</v>
      </c>
      <c r="H74" s="182" t="s">
        <v>62</v>
      </c>
      <c r="I74" s="182" t="s">
        <v>90</v>
      </c>
      <c r="J74" s="182" t="s">
        <v>371</v>
      </c>
      <c r="K74" s="182" t="s">
        <v>374</v>
      </c>
      <c r="L74" s="356">
        <v>1840000</v>
      </c>
      <c r="M74" s="487">
        <f t="shared" si="6"/>
        <v>1288000</v>
      </c>
      <c r="N74" s="178">
        <v>2024</v>
      </c>
      <c r="O74" s="181">
        <v>2024</v>
      </c>
      <c r="P74" s="178" t="s">
        <v>114</v>
      </c>
      <c r="Q74" s="179" t="s">
        <v>114</v>
      </c>
      <c r="R74" s="179" t="s">
        <v>114</v>
      </c>
      <c r="S74" s="181" t="s">
        <v>114</v>
      </c>
      <c r="T74" s="182"/>
      <c r="U74" s="182"/>
      <c r="V74" s="182"/>
      <c r="W74" s="182"/>
      <c r="X74" s="182"/>
      <c r="Y74" s="178" t="s">
        <v>375</v>
      </c>
      <c r="Z74" s="181" t="s">
        <v>111</v>
      </c>
    </row>
    <row r="75" spans="1:26" s="3" customFormat="1" ht="42.6" thickBot="1">
      <c r="A75" s="83">
        <v>1</v>
      </c>
      <c r="B75" s="131" t="s">
        <v>376</v>
      </c>
      <c r="C75" s="124" t="s">
        <v>377</v>
      </c>
      <c r="D75" s="125">
        <v>61385158</v>
      </c>
      <c r="E75" s="125">
        <v>600053466</v>
      </c>
      <c r="F75" s="126"/>
      <c r="G75" s="128" t="s">
        <v>1372</v>
      </c>
      <c r="H75" s="127" t="s">
        <v>62</v>
      </c>
      <c r="I75" s="127" t="s">
        <v>90</v>
      </c>
      <c r="J75" s="127" t="s">
        <v>90</v>
      </c>
      <c r="K75" s="1019" t="s">
        <v>1373</v>
      </c>
      <c r="L75" s="129">
        <v>38000000</v>
      </c>
      <c r="M75" s="130">
        <f t="shared" si="6"/>
        <v>26600000</v>
      </c>
      <c r="N75" s="1231" t="s">
        <v>1100</v>
      </c>
      <c r="O75" s="1232" t="s">
        <v>1374</v>
      </c>
      <c r="P75" s="131"/>
      <c r="Q75" s="125" t="s">
        <v>114</v>
      </c>
      <c r="R75" s="125"/>
      <c r="S75" s="126"/>
      <c r="T75" s="127"/>
      <c r="U75" s="127"/>
      <c r="V75" s="127"/>
      <c r="W75" s="127" t="s">
        <v>114</v>
      </c>
      <c r="X75" s="127" t="s">
        <v>114</v>
      </c>
      <c r="Y75" s="123" t="s">
        <v>378</v>
      </c>
      <c r="Z75" s="126" t="s">
        <v>111</v>
      </c>
    </row>
    <row r="76" spans="1:26" s="2" customFormat="1" ht="52.8" thickBot="1">
      <c r="A76" s="69">
        <v>2</v>
      </c>
      <c r="B76" s="344" t="s">
        <v>376</v>
      </c>
      <c r="C76" s="179" t="s">
        <v>377</v>
      </c>
      <c r="D76" s="281">
        <v>61385158</v>
      </c>
      <c r="E76" s="281">
        <v>600053466</v>
      </c>
      <c r="F76" s="187"/>
      <c r="G76" s="182" t="s">
        <v>1375</v>
      </c>
      <c r="H76" s="283" t="s">
        <v>62</v>
      </c>
      <c r="I76" s="283" t="s">
        <v>90</v>
      </c>
      <c r="J76" s="283" t="s">
        <v>90</v>
      </c>
      <c r="K76" s="182" t="s">
        <v>379</v>
      </c>
      <c r="L76" s="183">
        <v>185000000</v>
      </c>
      <c r="M76" s="184">
        <f t="shared" si="6"/>
        <v>129500000</v>
      </c>
      <c r="N76" s="1231" t="s">
        <v>1376</v>
      </c>
      <c r="O76" s="1232" t="s">
        <v>1312</v>
      </c>
      <c r="P76" s="344" t="s">
        <v>114</v>
      </c>
      <c r="Q76" s="281"/>
      <c r="R76" s="281"/>
      <c r="S76" s="187" t="s">
        <v>114</v>
      </c>
      <c r="T76" s="283"/>
      <c r="U76" s="283" t="s">
        <v>114</v>
      </c>
      <c r="V76" s="283" t="s">
        <v>114</v>
      </c>
      <c r="W76" s="283" t="s">
        <v>114</v>
      </c>
      <c r="X76" s="283" t="s">
        <v>114</v>
      </c>
      <c r="Y76" s="178" t="s">
        <v>380</v>
      </c>
      <c r="Z76" s="181" t="s">
        <v>381</v>
      </c>
    </row>
    <row r="77" spans="1:26" s="348" customFormat="1" ht="52.8" thickBot="1">
      <c r="A77" s="69">
        <v>3</v>
      </c>
      <c r="B77" s="344" t="s">
        <v>376</v>
      </c>
      <c r="C77" s="179" t="s">
        <v>377</v>
      </c>
      <c r="D77" s="281">
        <v>61385158</v>
      </c>
      <c r="E77" s="281">
        <v>600053466</v>
      </c>
      <c r="F77" s="187"/>
      <c r="G77" s="1083" t="s">
        <v>382</v>
      </c>
      <c r="H77" s="283" t="s">
        <v>62</v>
      </c>
      <c r="I77" s="283" t="s">
        <v>90</v>
      </c>
      <c r="J77" s="283" t="s">
        <v>90</v>
      </c>
      <c r="K77" s="182" t="s">
        <v>382</v>
      </c>
      <c r="L77" s="183">
        <v>5500000</v>
      </c>
      <c r="M77" s="184">
        <f t="shared" ref="M77:M78" si="7">L77/100*70</f>
        <v>3850000</v>
      </c>
      <c r="N77" s="1231" t="s">
        <v>1376</v>
      </c>
      <c r="O77" s="1232" t="s">
        <v>1100</v>
      </c>
      <c r="P77" s="344"/>
      <c r="Q77" s="281" t="s">
        <v>114</v>
      </c>
      <c r="R77" s="281"/>
      <c r="S77" s="187"/>
      <c r="T77" s="283"/>
      <c r="U77" s="283"/>
      <c r="V77" s="283"/>
      <c r="W77" s="283"/>
      <c r="X77" s="283"/>
      <c r="Y77" s="344" t="s">
        <v>137</v>
      </c>
      <c r="Z77" s="181" t="s">
        <v>383</v>
      </c>
    </row>
    <row r="78" spans="1:26" s="348" customFormat="1" ht="42.6" thickBot="1">
      <c r="A78" s="69">
        <v>4</v>
      </c>
      <c r="B78" s="344" t="s">
        <v>376</v>
      </c>
      <c r="C78" s="179" t="s">
        <v>377</v>
      </c>
      <c r="D78" s="281">
        <v>61385158</v>
      </c>
      <c r="E78" s="281">
        <v>600053466</v>
      </c>
      <c r="F78" s="187"/>
      <c r="G78" s="1083" t="s">
        <v>1377</v>
      </c>
      <c r="H78" s="283" t="s">
        <v>62</v>
      </c>
      <c r="I78" s="283" t="s">
        <v>90</v>
      </c>
      <c r="J78" s="283" t="s">
        <v>90</v>
      </c>
      <c r="K78" s="182" t="s">
        <v>384</v>
      </c>
      <c r="L78" s="183">
        <v>4800000</v>
      </c>
      <c r="M78" s="184">
        <f t="shared" si="7"/>
        <v>3360000</v>
      </c>
      <c r="N78" s="1231" t="s">
        <v>1100</v>
      </c>
      <c r="O78" s="1232" t="s">
        <v>1312</v>
      </c>
      <c r="P78" s="344"/>
      <c r="Q78" s="281" t="s">
        <v>114</v>
      </c>
      <c r="R78" s="281" t="s">
        <v>114</v>
      </c>
      <c r="S78" s="187"/>
      <c r="T78" s="283"/>
      <c r="U78" s="283"/>
      <c r="V78" s="283" t="s">
        <v>114</v>
      </c>
      <c r="W78" s="283"/>
      <c r="X78" s="283"/>
      <c r="Y78" s="344" t="s">
        <v>142</v>
      </c>
      <c r="Z78" s="187" t="s">
        <v>111</v>
      </c>
    </row>
    <row r="79" spans="1:26" s="2" customFormat="1" ht="81.75" customHeight="1" thickBot="1">
      <c r="A79" s="69">
        <v>5</v>
      </c>
      <c r="B79" s="344" t="s">
        <v>376</v>
      </c>
      <c r="C79" s="179" t="s">
        <v>377</v>
      </c>
      <c r="D79" s="281">
        <v>61385158</v>
      </c>
      <c r="E79" s="281">
        <v>600053466</v>
      </c>
      <c r="F79" s="187"/>
      <c r="G79" s="182" t="s">
        <v>385</v>
      </c>
      <c r="H79" s="283" t="s">
        <v>62</v>
      </c>
      <c r="I79" s="283" t="s">
        <v>90</v>
      </c>
      <c r="J79" s="283" t="s">
        <v>90</v>
      </c>
      <c r="K79" s="182" t="s">
        <v>385</v>
      </c>
      <c r="L79" s="183">
        <v>4200000</v>
      </c>
      <c r="M79" s="500">
        <f>(L79/100)*70</f>
        <v>2940000</v>
      </c>
      <c r="N79" s="1231" t="s">
        <v>1376</v>
      </c>
      <c r="O79" s="1232" t="s">
        <v>1100</v>
      </c>
      <c r="P79" s="344" t="s">
        <v>114</v>
      </c>
      <c r="Q79" s="281" t="s">
        <v>114</v>
      </c>
      <c r="R79" s="281"/>
      <c r="S79" s="373"/>
      <c r="T79" s="283"/>
      <c r="U79" s="283"/>
      <c r="V79" s="283"/>
      <c r="W79" s="283"/>
      <c r="X79" s="283"/>
      <c r="Y79" s="344" t="s">
        <v>137</v>
      </c>
      <c r="Z79" s="444" t="s">
        <v>383</v>
      </c>
    </row>
    <row r="80" spans="1:26" s="2" customFormat="1" ht="81.75" customHeight="1" thickBot="1">
      <c r="A80" s="1054">
        <v>6</v>
      </c>
      <c r="B80" s="1096" t="s">
        <v>376</v>
      </c>
      <c r="C80" s="1088" t="s">
        <v>377</v>
      </c>
      <c r="D80" s="1088">
        <v>61385158</v>
      </c>
      <c r="E80" s="1088">
        <v>600053377</v>
      </c>
      <c r="F80" s="1097">
        <v>600053377</v>
      </c>
      <c r="G80" s="1091" t="s">
        <v>764</v>
      </c>
      <c r="H80" s="1091" t="s">
        <v>62</v>
      </c>
      <c r="I80" s="1091" t="s">
        <v>90</v>
      </c>
      <c r="J80" s="1091" t="s">
        <v>90</v>
      </c>
      <c r="K80" s="1455" t="s">
        <v>764</v>
      </c>
      <c r="L80" s="1142">
        <v>60000000</v>
      </c>
      <c r="M80" s="1095">
        <f>L80/100*70</f>
        <v>42000000</v>
      </c>
      <c r="N80" s="1096">
        <v>2026</v>
      </c>
      <c r="O80" s="1097">
        <v>2028</v>
      </c>
      <c r="P80" s="1096"/>
      <c r="Q80" s="1088"/>
      <c r="R80" s="1088"/>
      <c r="S80" s="1097"/>
      <c r="T80" s="1091"/>
      <c r="U80" s="1091"/>
      <c r="V80" s="1091"/>
      <c r="W80" s="1091"/>
      <c r="X80" s="1091"/>
      <c r="Y80" s="1096" t="s">
        <v>137</v>
      </c>
      <c r="Z80" s="1456" t="s">
        <v>1378</v>
      </c>
    </row>
    <row r="81" spans="1:26" s="2" customFormat="1" ht="81.75" customHeight="1" thickBot="1">
      <c r="A81" s="1458">
        <v>7</v>
      </c>
      <c r="B81" s="1086" t="s">
        <v>376</v>
      </c>
      <c r="C81" s="1087" t="s">
        <v>377</v>
      </c>
      <c r="D81" s="1087">
        <v>61385158</v>
      </c>
      <c r="E81" s="1087">
        <v>600053377</v>
      </c>
      <c r="F81" s="1456">
        <v>600053377</v>
      </c>
      <c r="G81" s="1440" t="s">
        <v>1379</v>
      </c>
      <c r="H81" s="1090" t="s">
        <v>62</v>
      </c>
      <c r="I81" s="1090" t="s">
        <v>90</v>
      </c>
      <c r="J81" s="1090" t="s">
        <v>90</v>
      </c>
      <c r="K81" s="1457" t="s">
        <v>1380</v>
      </c>
      <c r="L81" s="1459">
        <v>25000000</v>
      </c>
      <c r="M81" s="1460">
        <f>L81/100*70</f>
        <v>17500000</v>
      </c>
      <c r="N81" s="1454">
        <v>2026</v>
      </c>
      <c r="O81" s="1461">
        <v>2028</v>
      </c>
      <c r="P81" s="1454"/>
      <c r="Q81" s="1450"/>
      <c r="R81" s="1450"/>
      <c r="S81" s="1461"/>
      <c r="T81" s="1440"/>
      <c r="U81" s="1440"/>
      <c r="V81" s="1440"/>
      <c r="W81" s="1440"/>
      <c r="X81" s="1440"/>
      <c r="Y81" s="1454" t="s">
        <v>1381</v>
      </c>
      <c r="Z81" s="1461" t="s">
        <v>383</v>
      </c>
    </row>
    <row r="82" spans="1:26" s="2" customFormat="1" ht="52.2">
      <c r="A82" s="83">
        <v>1</v>
      </c>
      <c r="B82" s="488" t="s">
        <v>393</v>
      </c>
      <c r="C82" s="124" t="s">
        <v>389</v>
      </c>
      <c r="D82" s="125">
        <v>70995001</v>
      </c>
      <c r="E82" s="125">
        <v>102486514</v>
      </c>
      <c r="F82" s="489">
        <v>600053521</v>
      </c>
      <c r="G82" s="128" t="s">
        <v>394</v>
      </c>
      <c r="H82" s="299" t="s">
        <v>62</v>
      </c>
      <c r="I82" s="128" t="s">
        <v>90</v>
      </c>
      <c r="J82" s="443" t="s">
        <v>391</v>
      </c>
      <c r="K82" s="128" t="s">
        <v>395</v>
      </c>
      <c r="L82" s="1077">
        <v>75000000</v>
      </c>
      <c r="M82" s="1078">
        <f>L82/100*70</f>
        <v>52500000</v>
      </c>
      <c r="N82" s="1079">
        <v>2026</v>
      </c>
      <c r="O82" s="1062">
        <v>2028</v>
      </c>
      <c r="P82" s="131" t="s">
        <v>114</v>
      </c>
      <c r="Q82" s="125" t="s">
        <v>114</v>
      </c>
      <c r="R82" s="125" t="s">
        <v>114</v>
      </c>
      <c r="S82" s="126" t="s">
        <v>114</v>
      </c>
      <c r="T82" s="127"/>
      <c r="U82" s="127"/>
      <c r="V82" s="127"/>
      <c r="W82" s="127" t="s">
        <v>114</v>
      </c>
      <c r="X82" s="127" t="s">
        <v>114</v>
      </c>
      <c r="Y82" s="131" t="s">
        <v>396</v>
      </c>
      <c r="Z82" s="126" t="s">
        <v>111</v>
      </c>
    </row>
    <row r="83" spans="1:26" s="2" customFormat="1" ht="158.4" customHeight="1">
      <c r="A83" s="69">
        <v>2</v>
      </c>
      <c r="B83" s="360" t="s">
        <v>397</v>
      </c>
      <c r="C83" s="179" t="s">
        <v>398</v>
      </c>
      <c r="D83" s="281"/>
      <c r="E83" s="281"/>
      <c r="F83" s="494"/>
      <c r="G83" s="182" t="s">
        <v>399</v>
      </c>
      <c r="H83" s="283" t="s">
        <v>62</v>
      </c>
      <c r="I83" s="283" t="s">
        <v>90</v>
      </c>
      <c r="J83" s="182" t="s">
        <v>391</v>
      </c>
      <c r="K83" s="1083" t="s">
        <v>1268</v>
      </c>
      <c r="L83" s="183">
        <v>1000000000</v>
      </c>
      <c r="M83" s="184">
        <f>L83/100*85</f>
        <v>850000000</v>
      </c>
      <c r="N83" s="1039">
        <v>2026</v>
      </c>
      <c r="O83" s="1025">
        <v>2028</v>
      </c>
      <c r="P83" s="344" t="s">
        <v>114</v>
      </c>
      <c r="Q83" s="281" t="s">
        <v>114</v>
      </c>
      <c r="R83" s="281" t="s">
        <v>114</v>
      </c>
      <c r="S83" s="187" t="s">
        <v>114</v>
      </c>
      <c r="T83" s="283"/>
      <c r="U83" s="283" t="s">
        <v>114</v>
      </c>
      <c r="V83" s="283" t="s">
        <v>114</v>
      </c>
      <c r="W83" s="283" t="s">
        <v>114</v>
      </c>
      <c r="X83" s="283" t="s">
        <v>114</v>
      </c>
      <c r="Y83" s="1023" t="s">
        <v>1267</v>
      </c>
      <c r="Z83" s="1025" t="s">
        <v>103</v>
      </c>
    </row>
    <row r="84" spans="1:26" s="2" customFormat="1" ht="142.80000000000001">
      <c r="A84" s="208">
        <v>1</v>
      </c>
      <c r="B84" s="490" t="s">
        <v>400</v>
      </c>
      <c r="C84" s="160" t="s">
        <v>389</v>
      </c>
      <c r="D84" s="160">
        <v>47005203</v>
      </c>
      <c r="E84" s="160">
        <v>242748</v>
      </c>
      <c r="F84" s="491">
        <v>600053458</v>
      </c>
      <c r="G84" s="162" t="s">
        <v>401</v>
      </c>
      <c r="H84" s="162" t="s">
        <v>62</v>
      </c>
      <c r="I84" s="162" t="s">
        <v>90</v>
      </c>
      <c r="J84" s="163" t="s">
        <v>391</v>
      </c>
      <c r="K84" s="492" t="s">
        <v>402</v>
      </c>
      <c r="L84" s="493">
        <v>38000000</v>
      </c>
      <c r="M84" s="165">
        <f t="shared" ref="M84:M91" si="8">L84/100*70</f>
        <v>26600000</v>
      </c>
      <c r="N84" s="116">
        <v>2026</v>
      </c>
      <c r="O84" s="117">
        <v>2027</v>
      </c>
      <c r="P84" s="166" t="s">
        <v>114</v>
      </c>
      <c r="Q84" s="210" t="s">
        <v>114</v>
      </c>
      <c r="R84" s="210" t="s">
        <v>114</v>
      </c>
      <c r="S84" s="167" t="s">
        <v>114</v>
      </c>
      <c r="T84" s="168"/>
      <c r="U84" s="168" t="s">
        <v>114</v>
      </c>
      <c r="V84" s="168" t="s">
        <v>114</v>
      </c>
      <c r="W84" s="168" t="s">
        <v>114</v>
      </c>
      <c r="X84" s="168" t="s">
        <v>114</v>
      </c>
      <c r="Y84" s="166" t="s">
        <v>396</v>
      </c>
      <c r="Z84" s="167" t="s">
        <v>111</v>
      </c>
    </row>
    <row r="85" spans="1:26" s="2" customFormat="1" ht="40.799999999999997">
      <c r="A85" s="69">
        <v>2</v>
      </c>
      <c r="B85" s="360" t="s">
        <v>400</v>
      </c>
      <c r="C85" s="179" t="s">
        <v>389</v>
      </c>
      <c r="D85" s="179">
        <v>47005203</v>
      </c>
      <c r="E85" s="179">
        <v>242748</v>
      </c>
      <c r="F85" s="361">
        <v>600053458</v>
      </c>
      <c r="G85" s="182" t="s">
        <v>403</v>
      </c>
      <c r="H85" s="182" t="s">
        <v>62</v>
      </c>
      <c r="I85" s="182" t="s">
        <v>90</v>
      </c>
      <c r="J85" s="182" t="s">
        <v>391</v>
      </c>
      <c r="K85" s="362" t="s">
        <v>404</v>
      </c>
      <c r="L85" s="183">
        <v>2000000</v>
      </c>
      <c r="M85" s="165">
        <f t="shared" si="8"/>
        <v>1400000</v>
      </c>
      <c r="N85" s="116">
        <v>2026</v>
      </c>
      <c r="O85" s="117">
        <v>2028</v>
      </c>
      <c r="P85" s="344" t="s">
        <v>114</v>
      </c>
      <c r="Q85" s="281" t="s">
        <v>114</v>
      </c>
      <c r="R85" s="281" t="s">
        <v>114</v>
      </c>
      <c r="S85" s="187" t="s">
        <v>114</v>
      </c>
      <c r="T85" s="283"/>
      <c r="U85" s="283"/>
      <c r="V85" s="283"/>
      <c r="W85" s="283"/>
      <c r="X85" s="283"/>
      <c r="Y85" s="166" t="s">
        <v>396</v>
      </c>
      <c r="Z85" s="167" t="s">
        <v>111</v>
      </c>
    </row>
    <row r="86" spans="1:26" s="2" customFormat="1" ht="99" customHeight="1">
      <c r="A86" s="69">
        <v>3</v>
      </c>
      <c r="B86" s="360" t="s">
        <v>400</v>
      </c>
      <c r="C86" s="179" t="s">
        <v>389</v>
      </c>
      <c r="D86" s="179">
        <v>47005203</v>
      </c>
      <c r="E86" s="179">
        <v>242748</v>
      </c>
      <c r="F86" s="361">
        <v>600053458</v>
      </c>
      <c r="G86" s="182" t="s">
        <v>405</v>
      </c>
      <c r="H86" s="182" t="s">
        <v>62</v>
      </c>
      <c r="I86" s="182" t="s">
        <v>90</v>
      </c>
      <c r="J86" s="363" t="s">
        <v>391</v>
      </c>
      <c r="K86" s="219" t="s">
        <v>406</v>
      </c>
      <c r="L86" s="364">
        <v>5500000</v>
      </c>
      <c r="M86" s="184">
        <f t="shared" si="8"/>
        <v>3850000</v>
      </c>
      <c r="N86" s="116">
        <v>2026</v>
      </c>
      <c r="O86" s="117">
        <v>2027</v>
      </c>
      <c r="P86" s="344" t="s">
        <v>114</v>
      </c>
      <c r="Q86" s="281" t="s">
        <v>114</v>
      </c>
      <c r="R86" s="281" t="s">
        <v>114</v>
      </c>
      <c r="S86" s="187" t="s">
        <v>114</v>
      </c>
      <c r="T86" s="283"/>
      <c r="U86" s="283"/>
      <c r="V86" s="283" t="s">
        <v>114</v>
      </c>
      <c r="W86" s="283" t="s">
        <v>114</v>
      </c>
      <c r="X86" s="283"/>
      <c r="Y86" s="166" t="s">
        <v>396</v>
      </c>
      <c r="Z86" s="167" t="s">
        <v>111</v>
      </c>
    </row>
    <row r="87" spans="1:26" s="2" customFormat="1" ht="93">
      <c r="A87" s="511">
        <v>4</v>
      </c>
      <c r="B87" s="770" t="s">
        <v>400</v>
      </c>
      <c r="C87" s="651" t="s">
        <v>389</v>
      </c>
      <c r="D87" s="651">
        <v>47005203</v>
      </c>
      <c r="E87" s="651">
        <v>242748</v>
      </c>
      <c r="F87" s="771">
        <v>600053458</v>
      </c>
      <c r="G87" s="653" t="s">
        <v>407</v>
      </c>
      <c r="H87" s="653" t="s">
        <v>62</v>
      </c>
      <c r="I87" s="653" t="s">
        <v>90</v>
      </c>
      <c r="J87" s="653" t="s">
        <v>391</v>
      </c>
      <c r="K87" s="653" t="s">
        <v>408</v>
      </c>
      <c r="L87" s="624">
        <v>4200000</v>
      </c>
      <c r="M87" s="345">
        <f t="shared" si="8"/>
        <v>2940000</v>
      </c>
      <c r="N87" s="1080">
        <v>2026</v>
      </c>
      <c r="O87" s="1084">
        <v>2026</v>
      </c>
      <c r="P87" s="419" t="s">
        <v>114</v>
      </c>
      <c r="Q87" s="370" t="s">
        <v>114</v>
      </c>
      <c r="R87" s="370" t="s">
        <v>114</v>
      </c>
      <c r="S87" s="420" t="s">
        <v>114</v>
      </c>
      <c r="T87" s="375"/>
      <c r="U87" s="375"/>
      <c r="V87" s="375" t="s">
        <v>114</v>
      </c>
      <c r="W87" s="375" t="s">
        <v>114</v>
      </c>
      <c r="X87" s="375"/>
      <c r="Y87" s="157" t="s">
        <v>396</v>
      </c>
      <c r="Z87" s="420" t="s">
        <v>111</v>
      </c>
    </row>
    <row r="88" spans="1:26" s="2" customFormat="1" ht="43.8" thickBot="1">
      <c r="A88" s="821">
        <v>5</v>
      </c>
      <c r="B88" s="920" t="s">
        <v>400</v>
      </c>
      <c r="C88" s="810" t="s">
        <v>389</v>
      </c>
      <c r="D88" s="810">
        <v>47005203</v>
      </c>
      <c r="E88" s="810">
        <v>242748</v>
      </c>
      <c r="F88" s="921">
        <v>600053458</v>
      </c>
      <c r="G88" s="922" t="s">
        <v>401</v>
      </c>
      <c r="H88" s="922" t="s">
        <v>62</v>
      </c>
      <c r="I88" s="922" t="s">
        <v>90</v>
      </c>
      <c r="J88" s="922" t="s">
        <v>391</v>
      </c>
      <c r="K88" s="922" t="s">
        <v>1158</v>
      </c>
      <c r="L88" s="923">
        <v>14680000</v>
      </c>
      <c r="M88" s="924">
        <f>L88/100*70</f>
        <v>10276000</v>
      </c>
      <c r="N88" s="1081">
        <v>2026</v>
      </c>
      <c r="O88" s="1082">
        <v>2028</v>
      </c>
      <c r="P88" s="925"/>
      <c r="Q88" s="927"/>
      <c r="R88" s="927"/>
      <c r="S88" s="926"/>
      <c r="T88" s="928"/>
      <c r="U88" s="928"/>
      <c r="V88" s="928"/>
      <c r="W88" s="928"/>
      <c r="X88" s="928"/>
      <c r="Y88" s="925" t="s">
        <v>396</v>
      </c>
      <c r="Z88" s="926" t="s">
        <v>111</v>
      </c>
    </row>
    <row r="89" spans="1:26" s="2" customFormat="1" ht="112.8" thickBot="1">
      <c r="A89" s="259">
        <v>1</v>
      </c>
      <c r="B89" s="772" t="s">
        <v>436</v>
      </c>
      <c r="C89" s="772" t="s">
        <v>437</v>
      </c>
      <c r="D89" s="262">
        <v>71005811</v>
      </c>
      <c r="E89" s="262">
        <v>181127512</v>
      </c>
      <c r="F89" s="263">
        <v>600052575</v>
      </c>
      <c r="G89" s="773" t="s">
        <v>438</v>
      </c>
      <c r="H89" s="259" t="s">
        <v>62</v>
      </c>
      <c r="I89" s="259" t="s">
        <v>90</v>
      </c>
      <c r="J89" s="259" t="s">
        <v>439</v>
      </c>
      <c r="K89" s="772" t="s">
        <v>1163</v>
      </c>
      <c r="L89" s="929">
        <v>400000000</v>
      </c>
      <c r="M89" s="774">
        <f t="shared" si="8"/>
        <v>280000000</v>
      </c>
      <c r="N89" s="930">
        <v>45839</v>
      </c>
      <c r="O89" s="775">
        <v>46235</v>
      </c>
      <c r="P89" s="776" t="s">
        <v>114</v>
      </c>
      <c r="Q89" s="262" t="s">
        <v>114</v>
      </c>
      <c r="R89" s="262" t="s">
        <v>114</v>
      </c>
      <c r="S89" s="263" t="s">
        <v>114</v>
      </c>
      <c r="T89" s="259"/>
      <c r="U89" s="777" t="s">
        <v>114</v>
      </c>
      <c r="V89" s="259" t="s">
        <v>114</v>
      </c>
      <c r="W89" s="259"/>
      <c r="X89" s="259"/>
      <c r="Y89" s="260" t="s">
        <v>1164</v>
      </c>
      <c r="Z89" s="263" t="s">
        <v>103</v>
      </c>
    </row>
    <row r="90" spans="1:26" s="2" customFormat="1" ht="31.8">
      <c r="A90" s="83">
        <v>1</v>
      </c>
      <c r="B90" s="605" t="s">
        <v>443</v>
      </c>
      <c r="C90" s="616" t="s">
        <v>441</v>
      </c>
      <c r="D90" s="616">
        <v>71007903</v>
      </c>
      <c r="E90" s="778" t="s">
        <v>444</v>
      </c>
      <c r="F90" s="615">
        <v>600053369</v>
      </c>
      <c r="G90" s="779" t="s">
        <v>445</v>
      </c>
      <c r="H90" s="610" t="s">
        <v>62</v>
      </c>
      <c r="I90" s="610" t="s">
        <v>90</v>
      </c>
      <c r="J90" s="610" t="s">
        <v>273</v>
      </c>
      <c r="K90" s="610" t="s">
        <v>445</v>
      </c>
      <c r="L90" s="612">
        <v>1000000</v>
      </c>
      <c r="M90" s="780">
        <f t="shared" si="8"/>
        <v>700000</v>
      </c>
      <c r="N90" s="781">
        <v>44743</v>
      </c>
      <c r="O90" s="782">
        <v>44896</v>
      </c>
      <c r="P90" s="614"/>
      <c r="Q90" s="616"/>
      <c r="R90" s="616"/>
      <c r="S90" s="615"/>
      <c r="T90" s="610"/>
      <c r="U90" s="610"/>
      <c r="V90" s="610"/>
      <c r="W90" s="610"/>
      <c r="X90" s="610"/>
      <c r="Y90" s="131" t="s">
        <v>1165</v>
      </c>
      <c r="Z90" s="126"/>
    </row>
    <row r="91" spans="1:26" s="431" customFormat="1" ht="40.799999999999997">
      <c r="A91" s="511">
        <v>2</v>
      </c>
      <c r="B91" s="369" t="s">
        <v>1160</v>
      </c>
      <c r="C91" s="651" t="s">
        <v>1159</v>
      </c>
      <c r="D91" s="370"/>
      <c r="E91" s="370"/>
      <c r="F91" s="420"/>
      <c r="G91" s="653" t="s">
        <v>1161</v>
      </c>
      <c r="H91" s="375"/>
      <c r="I91" s="375" t="s">
        <v>90</v>
      </c>
      <c r="J91" s="375" t="s">
        <v>273</v>
      </c>
      <c r="K91" s="431" t="s">
        <v>1358</v>
      </c>
      <c r="L91" s="624">
        <v>950000000</v>
      </c>
      <c r="M91" s="345">
        <f t="shared" si="8"/>
        <v>665000000</v>
      </c>
      <c r="N91" s="1080">
        <v>2026</v>
      </c>
      <c r="O91" s="1084">
        <v>2029</v>
      </c>
      <c r="P91" s="419" t="s">
        <v>114</v>
      </c>
      <c r="Q91" s="370" t="s">
        <v>114</v>
      </c>
      <c r="R91" s="370" t="s">
        <v>114</v>
      </c>
      <c r="S91" s="420" t="s">
        <v>114</v>
      </c>
      <c r="T91" s="375"/>
      <c r="U91" s="375" t="s">
        <v>114</v>
      </c>
      <c r="V91" s="375" t="s">
        <v>114</v>
      </c>
      <c r="W91" s="375" t="s">
        <v>114</v>
      </c>
      <c r="X91" s="375" t="s">
        <v>114</v>
      </c>
      <c r="Y91" s="1434" t="s">
        <v>1357</v>
      </c>
      <c r="Z91" s="420" t="s">
        <v>111</v>
      </c>
    </row>
    <row r="92" spans="1:26" s="2" customFormat="1" ht="32.4" thickBot="1">
      <c r="A92" s="84">
        <v>3</v>
      </c>
      <c r="B92" s="150" t="s">
        <v>443</v>
      </c>
      <c r="C92" s="291" t="s">
        <v>441</v>
      </c>
      <c r="D92" s="291">
        <v>71007903</v>
      </c>
      <c r="E92" s="421" t="s">
        <v>444</v>
      </c>
      <c r="F92" s="151">
        <v>600053369</v>
      </c>
      <c r="G92" s="147" t="s">
        <v>1162</v>
      </c>
      <c r="H92" s="148" t="s">
        <v>62</v>
      </c>
      <c r="I92" s="148" t="s">
        <v>90</v>
      </c>
      <c r="J92" s="148" t="s">
        <v>273</v>
      </c>
      <c r="K92" s="148" t="s">
        <v>1162</v>
      </c>
      <c r="L92" s="149">
        <v>8000000</v>
      </c>
      <c r="M92" s="274">
        <f>L92/100*70</f>
        <v>5600000</v>
      </c>
      <c r="N92" s="1149">
        <v>2026</v>
      </c>
      <c r="O92" s="1150">
        <v>2028</v>
      </c>
      <c r="P92" s="150" t="s">
        <v>114</v>
      </c>
      <c r="Q92" s="291" t="s">
        <v>114</v>
      </c>
      <c r="R92" s="291" t="s">
        <v>114</v>
      </c>
      <c r="S92" s="151" t="s">
        <v>114</v>
      </c>
      <c r="T92" s="148"/>
      <c r="U92" s="148"/>
      <c r="V92" s="148" t="s">
        <v>114</v>
      </c>
      <c r="W92" s="148"/>
      <c r="X92" s="148" t="s">
        <v>114</v>
      </c>
      <c r="Y92" s="150" t="s">
        <v>260</v>
      </c>
      <c r="Z92" s="151"/>
    </row>
    <row r="93" spans="1:26" s="2" customFormat="1" ht="42">
      <c r="A93" s="83">
        <v>1</v>
      </c>
      <c r="B93" s="123" t="s">
        <v>453</v>
      </c>
      <c r="C93" s="124" t="s">
        <v>448</v>
      </c>
      <c r="D93" s="124">
        <v>62935747</v>
      </c>
      <c r="E93" s="175" t="s">
        <v>454</v>
      </c>
      <c r="F93" s="132">
        <v>600053105</v>
      </c>
      <c r="G93" s="128" t="s">
        <v>455</v>
      </c>
      <c r="H93" s="128" t="s">
        <v>62</v>
      </c>
      <c r="I93" s="128" t="s">
        <v>90</v>
      </c>
      <c r="J93" s="128" t="s">
        <v>451</v>
      </c>
      <c r="K93" s="128" t="s">
        <v>270</v>
      </c>
      <c r="L93" s="302">
        <v>2000000</v>
      </c>
      <c r="M93" s="303">
        <f t="shared" ref="M93:M102" si="9">L93/100*70</f>
        <v>1400000</v>
      </c>
      <c r="N93" s="123">
        <v>2024</v>
      </c>
      <c r="O93" s="132">
        <v>2024</v>
      </c>
      <c r="P93" s="123"/>
      <c r="Q93" s="124" t="s">
        <v>251</v>
      </c>
      <c r="R93" s="124" t="s">
        <v>251</v>
      </c>
      <c r="S93" s="132" t="s">
        <v>251</v>
      </c>
      <c r="T93" s="128"/>
      <c r="U93" s="128"/>
      <c r="V93" s="128"/>
      <c r="W93" s="128"/>
      <c r="X93" s="128"/>
      <c r="Y93" s="123" t="s">
        <v>456</v>
      </c>
      <c r="Z93" s="132" t="s">
        <v>457</v>
      </c>
    </row>
    <row r="94" spans="1:26" s="2" customFormat="1" ht="128.69999999999999" customHeight="1">
      <c r="A94" s="69">
        <v>2</v>
      </c>
      <c r="B94" s="178" t="s">
        <v>453</v>
      </c>
      <c r="C94" s="179" t="s">
        <v>448</v>
      </c>
      <c r="D94" s="179">
        <v>62935747</v>
      </c>
      <c r="E94" s="180" t="s">
        <v>454</v>
      </c>
      <c r="F94" s="181">
        <v>600053105</v>
      </c>
      <c r="G94" s="182" t="s">
        <v>458</v>
      </c>
      <c r="H94" s="182" t="s">
        <v>62</v>
      </c>
      <c r="I94" s="182" t="s">
        <v>90</v>
      </c>
      <c r="J94" s="182" t="s">
        <v>451</v>
      </c>
      <c r="K94" s="182" t="s">
        <v>270</v>
      </c>
      <c r="L94" s="356">
        <v>2000000</v>
      </c>
      <c r="M94" s="423">
        <f t="shared" si="9"/>
        <v>1400000</v>
      </c>
      <c r="N94" s="178">
        <v>2024</v>
      </c>
      <c r="O94" s="181">
        <v>2024</v>
      </c>
      <c r="P94" s="178"/>
      <c r="Q94" s="179"/>
      <c r="R94" s="179"/>
      <c r="S94" s="181"/>
      <c r="T94" s="182"/>
      <c r="U94" s="182"/>
      <c r="V94" s="182"/>
      <c r="W94" s="182" t="s">
        <v>251</v>
      </c>
      <c r="X94" s="182"/>
      <c r="Y94" s="178" t="s">
        <v>459</v>
      </c>
      <c r="Z94" s="181" t="s">
        <v>457</v>
      </c>
    </row>
    <row r="95" spans="1:26" s="2" customFormat="1" ht="31.8">
      <c r="A95" s="208">
        <v>3</v>
      </c>
      <c r="B95" s="209" t="s">
        <v>453</v>
      </c>
      <c r="C95" s="160" t="s">
        <v>448</v>
      </c>
      <c r="D95" s="160">
        <v>62935747</v>
      </c>
      <c r="E95" s="160" t="s">
        <v>454</v>
      </c>
      <c r="F95" s="480">
        <v>600053105</v>
      </c>
      <c r="G95" s="162" t="s">
        <v>973</v>
      </c>
      <c r="H95" s="162" t="s">
        <v>62</v>
      </c>
      <c r="I95" s="162" t="s">
        <v>90</v>
      </c>
      <c r="J95" s="162" t="s">
        <v>451</v>
      </c>
      <c r="K95" s="162" t="s">
        <v>270</v>
      </c>
      <c r="L95" s="568">
        <v>1500000</v>
      </c>
      <c r="M95" s="487">
        <f t="shared" si="9"/>
        <v>1050000</v>
      </c>
      <c r="N95" s="209">
        <v>2025</v>
      </c>
      <c r="O95" s="480">
        <v>2025</v>
      </c>
      <c r="P95" s="209"/>
      <c r="Q95" s="160"/>
      <c r="R95" s="160"/>
      <c r="S95" s="480"/>
      <c r="T95" s="162"/>
      <c r="U95" s="162"/>
      <c r="V95" s="162"/>
      <c r="W95" s="162"/>
      <c r="X95" s="162"/>
      <c r="Y95" s="209"/>
      <c r="Z95" s="480"/>
    </row>
    <row r="96" spans="1:26" s="2" customFormat="1" ht="31.8">
      <c r="A96" s="511">
        <v>4</v>
      </c>
      <c r="B96" s="369" t="s">
        <v>453</v>
      </c>
      <c r="C96" s="651" t="s">
        <v>448</v>
      </c>
      <c r="D96" s="651">
        <v>62935747</v>
      </c>
      <c r="E96" s="651" t="s">
        <v>454</v>
      </c>
      <c r="F96" s="652">
        <v>600053105</v>
      </c>
      <c r="G96" s="653" t="s">
        <v>974</v>
      </c>
      <c r="H96" s="653" t="s">
        <v>62</v>
      </c>
      <c r="I96" s="653" t="s">
        <v>90</v>
      </c>
      <c r="J96" s="653" t="s">
        <v>451</v>
      </c>
      <c r="K96" s="653" t="s">
        <v>270</v>
      </c>
      <c r="L96" s="654">
        <v>3000000</v>
      </c>
      <c r="M96" s="423">
        <f t="shared" si="9"/>
        <v>2100000</v>
      </c>
      <c r="N96" s="369">
        <v>2024</v>
      </c>
      <c r="O96" s="652">
        <v>2024</v>
      </c>
      <c r="P96" s="369"/>
      <c r="Q96" s="651"/>
      <c r="R96" s="651"/>
      <c r="S96" s="652"/>
      <c r="T96" s="653"/>
      <c r="U96" s="653"/>
      <c r="V96" s="653"/>
      <c r="W96" s="653"/>
      <c r="X96" s="653"/>
      <c r="Y96" s="369"/>
      <c r="Z96" s="652"/>
    </row>
    <row r="97" spans="1:26" s="2" customFormat="1" ht="32.4" thickBot="1">
      <c r="A97" s="511">
        <v>5</v>
      </c>
      <c r="B97" s="369" t="s">
        <v>453</v>
      </c>
      <c r="C97" s="651" t="s">
        <v>448</v>
      </c>
      <c r="D97" s="651">
        <v>62935747</v>
      </c>
      <c r="E97" s="651" t="s">
        <v>454</v>
      </c>
      <c r="F97" s="652">
        <v>600053105</v>
      </c>
      <c r="G97" s="653" t="s">
        <v>975</v>
      </c>
      <c r="H97" s="653" t="s">
        <v>62</v>
      </c>
      <c r="I97" s="653" t="s">
        <v>90</v>
      </c>
      <c r="J97" s="653" t="s">
        <v>451</v>
      </c>
      <c r="K97" s="653" t="s">
        <v>270</v>
      </c>
      <c r="L97" s="654">
        <v>2000000</v>
      </c>
      <c r="M97" s="442">
        <f t="shared" si="9"/>
        <v>1400000</v>
      </c>
      <c r="N97" s="369">
        <v>2025</v>
      </c>
      <c r="O97" s="652">
        <v>2025</v>
      </c>
      <c r="P97" s="369"/>
      <c r="Q97" s="651"/>
      <c r="R97" s="651"/>
      <c r="S97" s="652" t="s">
        <v>251</v>
      </c>
      <c r="T97" s="653"/>
      <c r="U97" s="653"/>
      <c r="V97" s="653"/>
      <c r="W97" s="653"/>
      <c r="X97" s="653"/>
      <c r="Y97" s="369"/>
      <c r="Z97" s="652"/>
    </row>
    <row r="98" spans="1:26" s="2" customFormat="1" ht="73.2" thickBot="1">
      <c r="A98" s="1040">
        <v>1</v>
      </c>
      <c r="B98" s="1100" t="s">
        <v>464</v>
      </c>
      <c r="C98" s="1101" t="s">
        <v>467</v>
      </c>
      <c r="D98" s="1109">
        <v>70996610</v>
      </c>
      <c r="E98" s="1102">
        <v>241873</v>
      </c>
      <c r="F98" s="1103">
        <v>600053351</v>
      </c>
      <c r="G98" s="1104" t="s">
        <v>474</v>
      </c>
      <c r="H98" s="1104" t="s">
        <v>89</v>
      </c>
      <c r="I98" s="1104" t="s">
        <v>90</v>
      </c>
      <c r="J98" s="1104" t="s">
        <v>467</v>
      </c>
      <c r="K98" s="1104" t="s">
        <v>475</v>
      </c>
      <c r="L98" s="1048">
        <v>134000000</v>
      </c>
      <c r="M98" s="1049">
        <f t="shared" si="9"/>
        <v>93800000</v>
      </c>
      <c r="N98" s="1110">
        <v>45444</v>
      </c>
      <c r="O98" s="1111">
        <v>45992</v>
      </c>
      <c r="P98" s="1050" t="s">
        <v>251</v>
      </c>
      <c r="Q98" s="1042" t="s">
        <v>251</v>
      </c>
      <c r="R98" s="1042" t="s">
        <v>251</v>
      </c>
      <c r="S98" s="1051" t="s">
        <v>251</v>
      </c>
      <c r="T98" s="1046" t="s">
        <v>251</v>
      </c>
      <c r="U98" s="1046" t="s">
        <v>251</v>
      </c>
      <c r="V98" s="1046" t="s">
        <v>251</v>
      </c>
      <c r="W98" s="1046" t="s">
        <v>251</v>
      </c>
      <c r="X98" s="1046" t="s">
        <v>251</v>
      </c>
      <c r="Y98" s="1050" t="s">
        <v>1275</v>
      </c>
      <c r="Z98" s="1051" t="s">
        <v>103</v>
      </c>
    </row>
    <row r="99" spans="1:26" s="2" customFormat="1" ht="57.6">
      <c r="A99" s="69">
        <v>2</v>
      </c>
      <c r="B99" s="178" t="s">
        <v>464</v>
      </c>
      <c r="C99" s="179" t="s">
        <v>465</v>
      </c>
      <c r="D99" s="367">
        <v>70996610</v>
      </c>
      <c r="E99" s="309">
        <v>241873</v>
      </c>
      <c r="F99" s="181">
        <v>600053351</v>
      </c>
      <c r="G99" s="182" t="s">
        <v>476</v>
      </c>
      <c r="H99" s="182" t="s">
        <v>89</v>
      </c>
      <c r="I99" s="182" t="s">
        <v>90</v>
      </c>
      <c r="J99" s="182" t="s">
        <v>467</v>
      </c>
      <c r="K99" s="368" t="s">
        <v>477</v>
      </c>
      <c r="L99" s="183">
        <v>4700000</v>
      </c>
      <c r="M99" s="184">
        <f t="shared" si="9"/>
        <v>3290000</v>
      </c>
      <c r="N99" s="1105">
        <v>2025</v>
      </c>
      <c r="O99" s="1106">
        <v>2027</v>
      </c>
      <c r="P99" s="1105" t="s">
        <v>114</v>
      </c>
      <c r="Q99" s="1107" t="s">
        <v>114</v>
      </c>
      <c r="R99" s="1107" t="s">
        <v>114</v>
      </c>
      <c r="S99" s="1106" t="s">
        <v>114</v>
      </c>
      <c r="T99" s="1022" t="s">
        <v>114</v>
      </c>
      <c r="U99" s="1108"/>
      <c r="V99" s="1108" t="s">
        <v>114</v>
      </c>
      <c r="W99" s="1108" t="s">
        <v>114</v>
      </c>
      <c r="X99" s="1108" t="s">
        <v>114</v>
      </c>
      <c r="Y99" s="1086" t="s">
        <v>1274</v>
      </c>
      <c r="Z99" s="1106" t="s">
        <v>111</v>
      </c>
    </row>
    <row r="100" spans="1:26" s="2" customFormat="1" ht="62.4">
      <c r="A100" s="1112">
        <v>3</v>
      </c>
      <c r="B100" s="1113" t="s">
        <v>464</v>
      </c>
      <c r="C100" s="1114" t="s">
        <v>465</v>
      </c>
      <c r="D100" s="1115">
        <v>70996610</v>
      </c>
      <c r="E100" s="1116">
        <v>241873</v>
      </c>
      <c r="F100" s="1117">
        <v>600053351</v>
      </c>
      <c r="G100" s="1118" t="s">
        <v>478</v>
      </c>
      <c r="H100" s="1118" t="s">
        <v>89</v>
      </c>
      <c r="I100" s="1118" t="s">
        <v>90</v>
      </c>
      <c r="J100" s="1118" t="s">
        <v>467</v>
      </c>
      <c r="K100" s="1118" t="s">
        <v>479</v>
      </c>
      <c r="L100" s="1119">
        <v>4150000</v>
      </c>
      <c r="M100" s="1120">
        <f t="shared" si="9"/>
        <v>2905000</v>
      </c>
      <c r="N100" s="1121">
        <v>45444</v>
      </c>
      <c r="O100" s="1122">
        <v>45992</v>
      </c>
      <c r="P100" s="1123" t="s">
        <v>251</v>
      </c>
      <c r="Q100" s="1124" t="s">
        <v>251</v>
      </c>
      <c r="R100" s="1124" t="s">
        <v>251</v>
      </c>
      <c r="S100" s="1125" t="s">
        <v>251</v>
      </c>
      <c r="T100" s="1126" t="s">
        <v>251</v>
      </c>
      <c r="U100" s="1126"/>
      <c r="V100" s="1126" t="s">
        <v>251</v>
      </c>
      <c r="W100" s="1126" t="s">
        <v>251</v>
      </c>
      <c r="X100" s="1126" t="s">
        <v>251</v>
      </c>
      <c r="Y100" s="1123" t="s">
        <v>480</v>
      </c>
      <c r="Z100" s="1125" t="s">
        <v>111</v>
      </c>
    </row>
    <row r="101" spans="1:26" s="2" customFormat="1" ht="52.2">
      <c r="A101" s="1112">
        <v>4</v>
      </c>
      <c r="B101" s="1113" t="s">
        <v>464</v>
      </c>
      <c r="C101" s="1114" t="s">
        <v>465</v>
      </c>
      <c r="D101" s="1115">
        <v>70996610</v>
      </c>
      <c r="E101" s="1116">
        <v>241873</v>
      </c>
      <c r="F101" s="1117">
        <v>600053351</v>
      </c>
      <c r="G101" s="1118" t="s">
        <v>481</v>
      </c>
      <c r="H101" s="1118" t="s">
        <v>89</v>
      </c>
      <c r="I101" s="1118" t="s">
        <v>90</v>
      </c>
      <c r="J101" s="1118" t="s">
        <v>467</v>
      </c>
      <c r="K101" s="1118" t="s">
        <v>482</v>
      </c>
      <c r="L101" s="1127">
        <v>3600000</v>
      </c>
      <c r="M101" s="1128">
        <f t="shared" si="9"/>
        <v>2520000</v>
      </c>
      <c r="N101" s="1129">
        <v>45444</v>
      </c>
      <c r="O101" s="1130">
        <v>45992</v>
      </c>
      <c r="P101" s="1131" t="s">
        <v>251</v>
      </c>
      <c r="Q101" s="1132" t="s">
        <v>251</v>
      </c>
      <c r="R101" s="1132" t="s">
        <v>251</v>
      </c>
      <c r="S101" s="1133" t="s">
        <v>251</v>
      </c>
      <c r="T101" s="1134" t="s">
        <v>251</v>
      </c>
      <c r="U101" s="1134"/>
      <c r="V101" s="1134" t="s">
        <v>251</v>
      </c>
      <c r="W101" s="1134" t="s">
        <v>251</v>
      </c>
      <c r="X101" s="1134" t="s">
        <v>251</v>
      </c>
      <c r="Y101" s="1131" t="s">
        <v>480</v>
      </c>
      <c r="Z101" s="1133" t="s">
        <v>111</v>
      </c>
    </row>
    <row r="102" spans="1:26" s="2" customFormat="1" ht="117.6" customHeight="1" thickBot="1">
      <c r="A102" s="1135">
        <v>5</v>
      </c>
      <c r="B102" s="1136" t="s">
        <v>464</v>
      </c>
      <c r="C102" s="1137" t="s">
        <v>465</v>
      </c>
      <c r="D102" s="1138">
        <v>70996610</v>
      </c>
      <c r="E102" s="1139">
        <v>241873</v>
      </c>
      <c r="F102" s="1140">
        <v>600053351</v>
      </c>
      <c r="G102" s="1141" t="s">
        <v>959</v>
      </c>
      <c r="H102" s="1141" t="s">
        <v>89</v>
      </c>
      <c r="I102" s="1141" t="s">
        <v>90</v>
      </c>
      <c r="J102" s="1141" t="s">
        <v>467</v>
      </c>
      <c r="K102" s="1141" t="s">
        <v>482</v>
      </c>
      <c r="L102" s="1127">
        <v>2400000</v>
      </c>
      <c r="M102" s="1128">
        <f t="shared" si="9"/>
        <v>1680000</v>
      </c>
      <c r="N102" s="1129">
        <v>45444</v>
      </c>
      <c r="O102" s="1130">
        <v>45992</v>
      </c>
      <c r="P102" s="1131" t="s">
        <v>251</v>
      </c>
      <c r="Q102" s="1132" t="s">
        <v>251</v>
      </c>
      <c r="R102" s="1132" t="s">
        <v>251</v>
      </c>
      <c r="S102" s="1133" t="s">
        <v>251</v>
      </c>
      <c r="T102" s="1134"/>
      <c r="U102" s="1134"/>
      <c r="V102" s="1134" t="s">
        <v>251</v>
      </c>
      <c r="W102" s="1134" t="s">
        <v>251</v>
      </c>
      <c r="X102" s="1134" t="s">
        <v>251</v>
      </c>
      <c r="Y102" s="1131" t="s">
        <v>480</v>
      </c>
      <c r="Z102" s="1133" t="s">
        <v>111</v>
      </c>
    </row>
    <row r="103" spans="1:26" s="2" customFormat="1" ht="117.6" customHeight="1" thickBot="1">
      <c r="A103" s="1166">
        <v>1</v>
      </c>
      <c r="B103" s="52" t="s">
        <v>489</v>
      </c>
      <c r="C103" s="60" t="s">
        <v>1251</v>
      </c>
      <c r="D103" s="61" t="s">
        <v>1167</v>
      </c>
      <c r="E103" s="61" t="s">
        <v>1167</v>
      </c>
      <c r="F103" s="1167"/>
      <c r="G103" s="458" t="s">
        <v>490</v>
      </c>
      <c r="H103" s="70" t="s">
        <v>62</v>
      </c>
      <c r="I103" s="70" t="s">
        <v>90</v>
      </c>
      <c r="J103" s="458" t="s">
        <v>486</v>
      </c>
      <c r="K103" s="458" t="s">
        <v>491</v>
      </c>
      <c r="L103" s="1157">
        <v>1100000</v>
      </c>
      <c r="M103" s="1078">
        <f>(L103/100*70)</f>
        <v>770000</v>
      </c>
      <c r="N103" s="1079">
        <v>2027</v>
      </c>
      <c r="O103" s="1158">
        <v>2029</v>
      </c>
      <c r="P103" s="54" t="s">
        <v>257</v>
      </c>
      <c r="Q103" s="61" t="s">
        <v>257</v>
      </c>
      <c r="R103" s="61" t="s">
        <v>257</v>
      </c>
      <c r="S103" s="1168" t="s">
        <v>257</v>
      </c>
      <c r="T103" s="70" t="s">
        <v>98</v>
      </c>
      <c r="U103" s="70" t="s">
        <v>257</v>
      </c>
      <c r="V103" s="70" t="s">
        <v>257</v>
      </c>
      <c r="W103" s="70" t="s">
        <v>257</v>
      </c>
      <c r="X103" s="1167" t="s">
        <v>257</v>
      </c>
      <c r="Y103" s="1159" t="s">
        <v>1285</v>
      </c>
      <c r="Z103" s="64" t="s">
        <v>111</v>
      </c>
    </row>
    <row r="104" spans="1:26" s="2" customFormat="1" ht="82.8">
      <c r="A104" s="851">
        <v>1</v>
      </c>
      <c r="B104" s="123" t="s">
        <v>489</v>
      </c>
      <c r="C104" s="125" t="s">
        <v>484</v>
      </c>
      <c r="D104" s="125">
        <v>61387703</v>
      </c>
      <c r="E104" s="125">
        <v>241326</v>
      </c>
      <c r="F104" s="200">
        <v>600053181</v>
      </c>
      <c r="G104" s="128" t="s">
        <v>490</v>
      </c>
      <c r="H104" s="127" t="s">
        <v>62</v>
      </c>
      <c r="I104" s="127" t="s">
        <v>90</v>
      </c>
      <c r="J104" s="128" t="s">
        <v>486</v>
      </c>
      <c r="K104" s="128" t="s">
        <v>491</v>
      </c>
      <c r="L104" s="1157">
        <v>1000000000</v>
      </c>
      <c r="M104" s="1078">
        <f>(L104/100*70)</f>
        <v>700000000</v>
      </c>
      <c r="N104" s="1079">
        <v>2026</v>
      </c>
      <c r="O104" s="1158">
        <v>2028</v>
      </c>
      <c r="P104" s="131" t="s">
        <v>251</v>
      </c>
      <c r="Q104" s="125" t="s">
        <v>251</v>
      </c>
      <c r="R104" s="125" t="s">
        <v>251</v>
      </c>
      <c r="S104" s="640" t="s">
        <v>251</v>
      </c>
      <c r="T104" s="127"/>
      <c r="U104" s="127" t="s">
        <v>251</v>
      </c>
      <c r="V104" s="127" t="s">
        <v>251</v>
      </c>
      <c r="W104" s="127" t="s">
        <v>251</v>
      </c>
      <c r="X104" s="200" t="s">
        <v>251</v>
      </c>
      <c r="Y104" s="1159" t="s">
        <v>1281</v>
      </c>
      <c r="Z104" s="126" t="s">
        <v>111</v>
      </c>
    </row>
    <row r="105" spans="1:26" s="2" customFormat="1" ht="21.6">
      <c r="A105" s="208">
        <v>2</v>
      </c>
      <c r="B105" s="209" t="s">
        <v>489</v>
      </c>
      <c r="C105" s="210" t="s">
        <v>484</v>
      </c>
      <c r="D105" s="210">
        <v>61387703</v>
      </c>
      <c r="E105" s="210">
        <v>241326</v>
      </c>
      <c r="F105" s="167">
        <v>600053181</v>
      </c>
      <c r="G105" s="162" t="s">
        <v>492</v>
      </c>
      <c r="H105" s="168" t="s">
        <v>62</v>
      </c>
      <c r="I105" s="168" t="s">
        <v>90</v>
      </c>
      <c r="J105" s="168" t="s">
        <v>493</v>
      </c>
      <c r="K105" s="162" t="s">
        <v>494</v>
      </c>
      <c r="L105" s="164">
        <v>2000000</v>
      </c>
      <c r="M105" s="165">
        <f>L105/100*70</f>
        <v>1400000</v>
      </c>
      <c r="N105" s="116">
        <v>2026</v>
      </c>
      <c r="O105" s="1160">
        <v>2028</v>
      </c>
      <c r="P105" s="166"/>
      <c r="Q105" s="210"/>
      <c r="R105" s="210"/>
      <c r="S105" s="167"/>
      <c r="T105" s="168"/>
      <c r="U105" s="168"/>
      <c r="V105" s="168" t="s">
        <v>251</v>
      </c>
      <c r="W105" s="168"/>
      <c r="X105" s="168"/>
      <c r="Y105" s="355" t="s">
        <v>495</v>
      </c>
      <c r="Z105" s="167" t="s">
        <v>111</v>
      </c>
    </row>
    <row r="106" spans="1:26" s="2" customFormat="1" ht="31.8">
      <c r="A106" s="918">
        <v>3</v>
      </c>
      <c r="B106" s="436" t="s">
        <v>489</v>
      </c>
      <c r="C106" s="340" t="s">
        <v>484</v>
      </c>
      <c r="D106" s="210">
        <v>61387703</v>
      </c>
      <c r="E106" s="210">
        <v>241326</v>
      </c>
      <c r="F106" s="167">
        <v>600053181</v>
      </c>
      <c r="G106" s="162" t="s">
        <v>1168</v>
      </c>
      <c r="H106" s="168" t="s">
        <v>62</v>
      </c>
      <c r="I106" s="168" t="s">
        <v>90</v>
      </c>
      <c r="J106" s="168" t="s">
        <v>493</v>
      </c>
      <c r="K106" s="162" t="s">
        <v>1169</v>
      </c>
      <c r="L106" s="625">
        <v>3000000</v>
      </c>
      <c r="M106" s="165">
        <v>2100000</v>
      </c>
      <c r="N106" s="116">
        <v>2026</v>
      </c>
      <c r="O106" s="1160">
        <v>2028</v>
      </c>
      <c r="P106" s="919"/>
      <c r="Q106" s="210"/>
      <c r="R106" s="210"/>
      <c r="S106" s="167"/>
      <c r="T106" s="154"/>
      <c r="U106" s="154"/>
      <c r="V106" s="154" t="s">
        <v>251</v>
      </c>
      <c r="W106" s="154" t="s">
        <v>251</v>
      </c>
      <c r="X106" s="154"/>
      <c r="Y106" s="355" t="s">
        <v>495</v>
      </c>
      <c r="Z106" s="167" t="s">
        <v>111</v>
      </c>
    </row>
    <row r="107" spans="1:26" s="2" customFormat="1" ht="62.4">
      <c r="A107" s="69">
        <v>4</v>
      </c>
      <c r="B107" s="369" t="s">
        <v>489</v>
      </c>
      <c r="C107" s="370" t="s">
        <v>484</v>
      </c>
      <c r="D107" s="370">
        <v>61387703</v>
      </c>
      <c r="E107" s="370">
        <v>241326</v>
      </c>
      <c r="F107" s="371">
        <v>600053181</v>
      </c>
      <c r="G107" s="182" t="s">
        <v>496</v>
      </c>
      <c r="H107" s="283" t="s">
        <v>62</v>
      </c>
      <c r="I107" s="283" t="s">
        <v>90</v>
      </c>
      <c r="J107" s="283" t="s">
        <v>493</v>
      </c>
      <c r="K107" s="182" t="s">
        <v>497</v>
      </c>
      <c r="L107" s="372">
        <v>5000000</v>
      </c>
      <c r="M107" s="184">
        <f>(L107/100*70)</f>
        <v>3500000</v>
      </c>
      <c r="N107" s="1039">
        <v>2026</v>
      </c>
      <c r="O107" s="373">
        <v>2028</v>
      </c>
      <c r="P107" s="374" t="s">
        <v>251</v>
      </c>
      <c r="Q107" s="281" t="s">
        <v>251</v>
      </c>
      <c r="R107" s="281" t="s">
        <v>251</v>
      </c>
      <c r="S107" s="187" t="s">
        <v>251</v>
      </c>
      <c r="T107" s="375"/>
      <c r="U107" s="375"/>
      <c r="V107" s="375" t="s">
        <v>251</v>
      </c>
      <c r="W107" s="375"/>
      <c r="X107" s="375"/>
      <c r="Y107" s="344"/>
      <c r="Z107" s="187"/>
    </row>
    <row r="108" spans="1:26" ht="42">
      <c r="A108" s="69">
        <v>5</v>
      </c>
      <c r="B108" s="178" t="s">
        <v>489</v>
      </c>
      <c r="C108" s="281" t="s">
        <v>484</v>
      </c>
      <c r="D108" s="281">
        <v>61387703</v>
      </c>
      <c r="E108" s="281">
        <v>241326</v>
      </c>
      <c r="F108" s="373">
        <v>600053181</v>
      </c>
      <c r="G108" s="182" t="s">
        <v>498</v>
      </c>
      <c r="H108" s="283" t="s">
        <v>62</v>
      </c>
      <c r="I108" s="283" t="s">
        <v>90</v>
      </c>
      <c r="J108" s="283" t="s">
        <v>493</v>
      </c>
      <c r="K108" s="182" t="s">
        <v>499</v>
      </c>
      <c r="L108" s="372">
        <v>90000000</v>
      </c>
      <c r="M108" s="184">
        <f>(L108/100*70)</f>
        <v>63000000</v>
      </c>
      <c r="N108" s="1039">
        <v>2026</v>
      </c>
      <c r="O108" s="373">
        <v>2030</v>
      </c>
      <c r="P108" s="374" t="s">
        <v>251</v>
      </c>
      <c r="Q108" s="281" t="s">
        <v>251</v>
      </c>
      <c r="R108" s="281" t="s">
        <v>251</v>
      </c>
      <c r="S108" s="376" t="s">
        <v>251</v>
      </c>
      <c r="T108" s="283"/>
      <c r="U108" s="283" t="s">
        <v>251</v>
      </c>
      <c r="V108" s="283" t="s">
        <v>251</v>
      </c>
      <c r="W108" s="283" t="s">
        <v>114</v>
      </c>
      <c r="X108" s="373"/>
      <c r="Y108" s="360" t="s">
        <v>500</v>
      </c>
      <c r="Z108" s="187" t="s">
        <v>111</v>
      </c>
    </row>
    <row r="109" spans="1:26" ht="21.6">
      <c r="A109" s="69">
        <v>6</v>
      </c>
      <c r="B109" s="178" t="s">
        <v>489</v>
      </c>
      <c r="C109" s="281" t="s">
        <v>484</v>
      </c>
      <c r="D109" s="281">
        <v>61387703</v>
      </c>
      <c r="E109" s="281">
        <v>241326</v>
      </c>
      <c r="F109" s="187">
        <v>600053181</v>
      </c>
      <c r="G109" s="182" t="s">
        <v>501</v>
      </c>
      <c r="H109" s="283" t="s">
        <v>62</v>
      </c>
      <c r="I109" s="283" t="s">
        <v>90</v>
      </c>
      <c r="J109" s="283" t="s">
        <v>493</v>
      </c>
      <c r="K109" s="283" t="s">
        <v>502</v>
      </c>
      <c r="L109" s="183">
        <v>100000000</v>
      </c>
      <c r="M109" s="184">
        <f>(L109/100*70)</f>
        <v>70000000</v>
      </c>
      <c r="N109" s="344">
        <v>2027</v>
      </c>
      <c r="O109" s="444">
        <v>2030</v>
      </c>
      <c r="P109" s="344"/>
      <c r="Q109" s="281"/>
      <c r="R109" s="281"/>
      <c r="S109" s="187"/>
      <c r="T109" s="283"/>
      <c r="U109" s="283"/>
      <c r="V109" s="283" t="s">
        <v>251</v>
      </c>
      <c r="W109" s="283" t="s">
        <v>114</v>
      </c>
      <c r="X109" s="283"/>
      <c r="Y109" s="422"/>
      <c r="Z109" s="187"/>
    </row>
    <row r="110" spans="1:26" s="2" customFormat="1" ht="70.5" customHeight="1" thickBot="1">
      <c r="A110" s="1161">
        <v>7</v>
      </c>
      <c r="B110" s="1032" t="s">
        <v>489</v>
      </c>
      <c r="C110" s="1033" t="s">
        <v>484</v>
      </c>
      <c r="D110" s="1033">
        <v>61387703</v>
      </c>
      <c r="E110" s="1033">
        <v>241326</v>
      </c>
      <c r="F110" s="112">
        <v>600053181</v>
      </c>
      <c r="G110" s="1162" t="s">
        <v>1282</v>
      </c>
      <c r="H110" s="114" t="s">
        <v>62</v>
      </c>
      <c r="I110" s="114" t="s">
        <v>90</v>
      </c>
      <c r="J110" s="114" t="s">
        <v>493</v>
      </c>
      <c r="K110" s="114" t="s">
        <v>1283</v>
      </c>
      <c r="L110" s="1163">
        <v>5000000</v>
      </c>
      <c r="M110" s="1035">
        <f>(L110/100*70)</f>
        <v>3500000</v>
      </c>
      <c r="N110" s="111">
        <v>2026</v>
      </c>
      <c r="O110" s="1164">
        <v>2027</v>
      </c>
      <c r="P110" s="111"/>
      <c r="Q110" s="1033"/>
      <c r="R110" s="1033"/>
      <c r="S110" s="112"/>
      <c r="T110" s="114"/>
      <c r="U110" s="114"/>
      <c r="V110" s="114" t="s">
        <v>251</v>
      </c>
      <c r="W110" s="114" t="s">
        <v>114</v>
      </c>
      <c r="X110" s="114"/>
      <c r="Y110" s="1165" t="s">
        <v>1284</v>
      </c>
      <c r="Z110" s="112"/>
    </row>
    <row r="111" spans="1:26" s="2" customFormat="1" ht="32.4" thickBot="1">
      <c r="A111" s="133">
        <v>1</v>
      </c>
      <c r="B111" s="134" t="s">
        <v>509</v>
      </c>
      <c r="C111" s="135" t="s">
        <v>510</v>
      </c>
      <c r="D111" s="204">
        <v>4435117</v>
      </c>
      <c r="E111" s="204">
        <v>181076951</v>
      </c>
      <c r="F111" s="378" t="s">
        <v>513</v>
      </c>
      <c r="G111" s="137" t="s">
        <v>514</v>
      </c>
      <c r="H111" s="174" t="s">
        <v>62</v>
      </c>
      <c r="I111" s="174" t="s">
        <v>90</v>
      </c>
      <c r="J111" s="174" t="s">
        <v>90</v>
      </c>
      <c r="K111" s="137" t="s">
        <v>515</v>
      </c>
      <c r="L111" s="138">
        <v>50000000</v>
      </c>
      <c r="M111" s="139">
        <f>L111/100*70</f>
        <v>35000000</v>
      </c>
      <c r="N111" s="140">
        <v>45292</v>
      </c>
      <c r="O111" s="141">
        <v>46357</v>
      </c>
      <c r="P111" s="203" t="s">
        <v>114</v>
      </c>
      <c r="Q111" s="204" t="s">
        <v>114</v>
      </c>
      <c r="R111" s="204" t="s">
        <v>114</v>
      </c>
      <c r="S111" s="142" t="s">
        <v>114</v>
      </c>
      <c r="T111" s="174"/>
      <c r="U111" s="174"/>
      <c r="V111" s="174" t="s">
        <v>114</v>
      </c>
      <c r="W111" s="174" t="s">
        <v>114</v>
      </c>
      <c r="X111" s="174"/>
      <c r="Y111" s="203" t="s">
        <v>142</v>
      </c>
      <c r="Z111" s="142" t="s">
        <v>111</v>
      </c>
    </row>
    <row r="112" spans="1:26" s="2" customFormat="1" ht="93">
      <c r="A112" s="83">
        <v>1</v>
      </c>
      <c r="B112" s="131" t="s">
        <v>522</v>
      </c>
      <c r="C112" s="125" t="s">
        <v>517</v>
      </c>
      <c r="D112" s="125">
        <v>47005254</v>
      </c>
      <c r="E112" s="125">
        <v>241636</v>
      </c>
      <c r="F112" s="126">
        <v>600053270</v>
      </c>
      <c r="G112" s="379" t="s">
        <v>523</v>
      </c>
      <c r="H112" s="127" t="s">
        <v>62</v>
      </c>
      <c r="I112" s="380" t="s">
        <v>90</v>
      </c>
      <c r="J112" s="381" t="s">
        <v>519</v>
      </c>
      <c r="K112" s="128" t="s">
        <v>524</v>
      </c>
      <c r="L112" s="129">
        <v>150000000</v>
      </c>
      <c r="M112" s="130">
        <f>L112/100*70</f>
        <v>105000000</v>
      </c>
      <c r="N112" s="131">
        <v>2024</v>
      </c>
      <c r="O112" s="126">
        <v>2025</v>
      </c>
      <c r="P112" s="131" t="s">
        <v>114</v>
      </c>
      <c r="Q112" s="125" t="s">
        <v>114</v>
      </c>
      <c r="R112" s="125" t="s">
        <v>114</v>
      </c>
      <c r="S112" s="126" t="s">
        <v>114</v>
      </c>
      <c r="T112" s="127"/>
      <c r="U112" s="127" t="s">
        <v>114</v>
      </c>
      <c r="V112" s="127" t="s">
        <v>114</v>
      </c>
      <c r="W112" s="127" t="s">
        <v>114</v>
      </c>
      <c r="X112" s="127" t="s">
        <v>114</v>
      </c>
      <c r="Y112" s="131" t="s">
        <v>260</v>
      </c>
      <c r="Z112" s="126" t="s">
        <v>111</v>
      </c>
    </row>
    <row r="113" spans="1:26" s="2" customFormat="1" ht="52.8" thickBot="1">
      <c r="A113" s="84">
        <v>2</v>
      </c>
      <c r="B113" s="150" t="s">
        <v>522</v>
      </c>
      <c r="C113" s="291" t="s">
        <v>517</v>
      </c>
      <c r="D113" s="291">
        <v>47005254</v>
      </c>
      <c r="E113" s="291">
        <v>241636</v>
      </c>
      <c r="F113" s="151">
        <v>600053270</v>
      </c>
      <c r="G113" s="147" t="s">
        <v>525</v>
      </c>
      <c r="H113" s="148" t="s">
        <v>62</v>
      </c>
      <c r="I113" s="148" t="s">
        <v>90</v>
      </c>
      <c r="J113" s="357" t="s">
        <v>519</v>
      </c>
      <c r="K113" s="147" t="s">
        <v>526</v>
      </c>
      <c r="L113" s="149">
        <v>20000000</v>
      </c>
      <c r="M113" s="274">
        <f>L113/100*70</f>
        <v>14000000</v>
      </c>
      <c r="N113" s="150">
        <v>2025</v>
      </c>
      <c r="O113" s="151">
        <v>2026</v>
      </c>
      <c r="P113" s="150"/>
      <c r="Q113" s="291" t="s">
        <v>114</v>
      </c>
      <c r="R113" s="291" t="s">
        <v>114</v>
      </c>
      <c r="S113" s="151" t="s">
        <v>114</v>
      </c>
      <c r="T113" s="148"/>
      <c r="U113" s="148"/>
      <c r="V113" s="148" t="s">
        <v>114</v>
      </c>
      <c r="W113" s="148" t="s">
        <v>114</v>
      </c>
      <c r="X113" s="148" t="s">
        <v>114</v>
      </c>
      <c r="Y113" s="150" t="s">
        <v>260</v>
      </c>
      <c r="Z113" s="151" t="s">
        <v>111</v>
      </c>
    </row>
    <row r="114" spans="1:26" s="2" customFormat="1" ht="50.25" customHeight="1">
      <c r="A114" s="83">
        <v>1</v>
      </c>
      <c r="B114" s="666" t="s">
        <v>531</v>
      </c>
      <c r="C114" s="667" t="s">
        <v>532</v>
      </c>
      <c r="D114" s="667">
        <v>70988064</v>
      </c>
      <c r="E114" s="668" t="s">
        <v>967</v>
      </c>
      <c r="F114" s="669">
        <v>600053202</v>
      </c>
      <c r="G114" s="670" t="s">
        <v>968</v>
      </c>
      <c r="H114" s="670" t="s">
        <v>62</v>
      </c>
      <c r="I114" s="670" t="s">
        <v>90</v>
      </c>
      <c r="J114" s="670" t="s">
        <v>534</v>
      </c>
      <c r="K114" s="670" t="s">
        <v>969</v>
      </c>
      <c r="L114" s="671">
        <v>25000000</v>
      </c>
      <c r="M114" s="672">
        <f t="shared" ref="M114" si="10">L114/100*70</f>
        <v>17500000</v>
      </c>
      <c r="N114" s="673">
        <v>45474</v>
      </c>
      <c r="O114" s="674">
        <v>45992</v>
      </c>
      <c r="P114" s="666" t="s">
        <v>114</v>
      </c>
      <c r="Q114" s="667" t="s">
        <v>114</v>
      </c>
      <c r="R114" s="667" t="s">
        <v>114</v>
      </c>
      <c r="S114" s="675" t="s">
        <v>114</v>
      </c>
      <c r="T114" s="670"/>
      <c r="U114" s="670"/>
      <c r="V114" s="320" t="s">
        <v>114</v>
      </c>
      <c r="W114" s="320" t="s">
        <v>114</v>
      </c>
      <c r="X114" s="320" t="s">
        <v>114</v>
      </c>
      <c r="Y114" s="325" t="s">
        <v>142</v>
      </c>
      <c r="Z114" s="326" t="s">
        <v>452</v>
      </c>
    </row>
    <row r="115" spans="1:26" s="2" customFormat="1" ht="60.75" customHeight="1" thickBot="1">
      <c r="A115" s="327">
        <v>2</v>
      </c>
      <c r="B115" s="328" t="s">
        <v>531</v>
      </c>
      <c r="C115" s="329" t="s">
        <v>532</v>
      </c>
      <c r="D115" s="329">
        <v>70988064</v>
      </c>
      <c r="E115" s="329"/>
      <c r="F115" s="330">
        <v>600053202</v>
      </c>
      <c r="G115" s="331" t="s">
        <v>542</v>
      </c>
      <c r="H115" s="332" t="s">
        <v>62</v>
      </c>
      <c r="I115" s="332" t="s">
        <v>90</v>
      </c>
      <c r="J115" s="332" t="s">
        <v>534</v>
      </c>
      <c r="K115" s="332" t="s">
        <v>300</v>
      </c>
      <c r="L115" s="333">
        <v>50000000</v>
      </c>
      <c r="M115" s="334">
        <f>L115/100*85</f>
        <v>42500000</v>
      </c>
      <c r="N115" s="335" t="s">
        <v>543</v>
      </c>
      <c r="O115" s="336" t="s">
        <v>544</v>
      </c>
      <c r="P115" s="337"/>
      <c r="Q115" s="495"/>
      <c r="R115" s="495"/>
      <c r="S115" s="338"/>
      <c r="T115" s="332"/>
      <c r="U115" s="332"/>
      <c r="V115" s="332"/>
      <c r="W115" s="332"/>
      <c r="X115" s="332"/>
      <c r="Y115" s="382" t="s">
        <v>545</v>
      </c>
      <c r="Z115" s="496" t="s">
        <v>98</v>
      </c>
    </row>
    <row r="116" spans="1:26" s="2" customFormat="1" ht="156.75" customHeight="1">
      <c r="A116" s="508">
        <v>1</v>
      </c>
      <c r="B116" s="123" t="s">
        <v>546</v>
      </c>
      <c r="C116" s="124" t="s">
        <v>421</v>
      </c>
      <c r="D116" s="125" t="s">
        <v>547</v>
      </c>
      <c r="E116" s="125">
        <v>151024626</v>
      </c>
      <c r="F116" s="383">
        <v>651024617</v>
      </c>
      <c r="G116" s="299" t="s">
        <v>548</v>
      </c>
      <c r="H116" s="127" t="s">
        <v>89</v>
      </c>
      <c r="I116" s="384" t="s">
        <v>90</v>
      </c>
      <c r="J116" s="384" t="s">
        <v>414</v>
      </c>
      <c r="K116" s="384" t="s">
        <v>548</v>
      </c>
      <c r="L116" s="501">
        <v>10000000</v>
      </c>
      <c r="M116" s="497">
        <f>L116/100*70</f>
        <v>7000000</v>
      </c>
      <c r="N116" s="385">
        <v>2023</v>
      </c>
      <c r="O116" s="386">
        <v>2027</v>
      </c>
      <c r="P116" s="387" t="s">
        <v>114</v>
      </c>
      <c r="Q116" s="388" t="s">
        <v>114</v>
      </c>
      <c r="R116" s="388" t="s">
        <v>114</v>
      </c>
      <c r="S116" s="389" t="s">
        <v>114</v>
      </c>
      <c r="T116" s="390"/>
      <c r="U116" s="390"/>
      <c r="V116" s="390" t="s">
        <v>114</v>
      </c>
      <c r="W116" s="390" t="s">
        <v>114</v>
      </c>
      <c r="X116" s="390"/>
      <c r="Y116" s="385" t="s">
        <v>396</v>
      </c>
      <c r="Z116" s="386"/>
    </row>
    <row r="117" spans="1:26" s="2" customFormat="1" ht="101.25" customHeight="1">
      <c r="A117" s="509">
        <v>2</v>
      </c>
      <c r="B117" s="178" t="s">
        <v>546</v>
      </c>
      <c r="C117" s="179" t="s">
        <v>421</v>
      </c>
      <c r="D117" s="281" t="s">
        <v>547</v>
      </c>
      <c r="E117" s="281">
        <v>151024626</v>
      </c>
      <c r="F117" s="391">
        <v>651024617</v>
      </c>
      <c r="G117" s="392" t="s">
        <v>549</v>
      </c>
      <c r="H117" s="283" t="s">
        <v>89</v>
      </c>
      <c r="I117" s="393" t="s">
        <v>90</v>
      </c>
      <c r="J117" s="393" t="s">
        <v>414</v>
      </c>
      <c r="K117" s="393" t="s">
        <v>549</v>
      </c>
      <c r="L117" s="502">
        <v>2000000</v>
      </c>
      <c r="M117" s="498">
        <f t="shared" ref="M117:M129" si="11">L117/100*70</f>
        <v>1400000</v>
      </c>
      <c r="N117" s="394">
        <v>2023</v>
      </c>
      <c r="O117" s="395">
        <v>2027</v>
      </c>
      <c r="P117" s="396" t="s">
        <v>114</v>
      </c>
      <c r="Q117" s="397" t="s">
        <v>114</v>
      </c>
      <c r="R117" s="397" t="s">
        <v>114</v>
      </c>
      <c r="S117" s="398" t="s">
        <v>114</v>
      </c>
      <c r="T117" s="399"/>
      <c r="U117" s="399"/>
      <c r="V117" s="399"/>
      <c r="W117" s="399" t="s">
        <v>114</v>
      </c>
      <c r="X117" s="399" t="s">
        <v>114</v>
      </c>
      <c r="Y117" s="394" t="s">
        <v>396</v>
      </c>
      <c r="Z117" s="395"/>
    </row>
    <row r="118" spans="1:26" s="65" customFormat="1" ht="81.599999999999994">
      <c r="A118" s="509">
        <v>3</v>
      </c>
      <c r="B118" s="178" t="s">
        <v>546</v>
      </c>
      <c r="C118" s="179" t="s">
        <v>421</v>
      </c>
      <c r="D118" s="281" t="s">
        <v>547</v>
      </c>
      <c r="E118" s="281">
        <v>151024626</v>
      </c>
      <c r="F118" s="391">
        <v>651024617</v>
      </c>
      <c r="G118" s="392" t="s">
        <v>550</v>
      </c>
      <c r="H118" s="283" t="s">
        <v>89</v>
      </c>
      <c r="I118" s="393" t="s">
        <v>90</v>
      </c>
      <c r="J118" s="393" t="s">
        <v>414</v>
      </c>
      <c r="K118" s="393" t="s">
        <v>550</v>
      </c>
      <c r="L118" s="502">
        <v>5000000</v>
      </c>
      <c r="M118" s="498">
        <f t="shared" si="11"/>
        <v>3500000</v>
      </c>
      <c r="N118" s="394">
        <v>2023</v>
      </c>
      <c r="O118" s="395">
        <v>2027</v>
      </c>
      <c r="P118" s="396" t="s">
        <v>114</v>
      </c>
      <c r="Q118" s="397" t="s">
        <v>114</v>
      </c>
      <c r="R118" s="397" t="s">
        <v>114</v>
      </c>
      <c r="S118" s="398" t="s">
        <v>114</v>
      </c>
      <c r="T118" s="399"/>
      <c r="U118" s="399"/>
      <c r="V118" s="399"/>
      <c r="W118" s="399" t="s">
        <v>114</v>
      </c>
      <c r="X118" s="399" t="s">
        <v>114</v>
      </c>
      <c r="Y118" s="394" t="s">
        <v>396</v>
      </c>
      <c r="Z118" s="395"/>
    </row>
    <row r="119" spans="1:26" s="2" customFormat="1" ht="82.8">
      <c r="A119" s="509">
        <v>4</v>
      </c>
      <c r="B119" s="178" t="s">
        <v>546</v>
      </c>
      <c r="C119" s="179" t="s">
        <v>421</v>
      </c>
      <c r="D119" s="281" t="s">
        <v>547</v>
      </c>
      <c r="E119" s="281">
        <v>151024626</v>
      </c>
      <c r="F119" s="391">
        <v>651024617</v>
      </c>
      <c r="G119" s="392" t="s">
        <v>551</v>
      </c>
      <c r="H119" s="283" t="s">
        <v>89</v>
      </c>
      <c r="I119" s="393" t="s">
        <v>90</v>
      </c>
      <c r="J119" s="393" t="s">
        <v>414</v>
      </c>
      <c r="K119" s="393" t="s">
        <v>551</v>
      </c>
      <c r="L119" s="502">
        <v>1000000</v>
      </c>
      <c r="M119" s="498">
        <f t="shared" si="11"/>
        <v>700000</v>
      </c>
      <c r="N119" s="394">
        <v>2023</v>
      </c>
      <c r="O119" s="395">
        <v>2027</v>
      </c>
      <c r="P119" s="396" t="s">
        <v>114</v>
      </c>
      <c r="Q119" s="397" t="s">
        <v>114</v>
      </c>
      <c r="R119" s="397" t="s">
        <v>114</v>
      </c>
      <c r="S119" s="398" t="s">
        <v>114</v>
      </c>
      <c r="T119" s="399"/>
      <c r="U119" s="399"/>
      <c r="V119" s="399"/>
      <c r="W119" s="399" t="s">
        <v>114</v>
      </c>
      <c r="X119" s="399" t="s">
        <v>114</v>
      </c>
      <c r="Y119" s="394" t="s">
        <v>396</v>
      </c>
      <c r="Z119" s="395"/>
    </row>
    <row r="120" spans="1:26" s="2" customFormat="1" ht="82.8">
      <c r="A120" s="509">
        <v>5</v>
      </c>
      <c r="B120" s="178" t="s">
        <v>546</v>
      </c>
      <c r="C120" s="179" t="s">
        <v>421</v>
      </c>
      <c r="D120" s="281" t="s">
        <v>547</v>
      </c>
      <c r="E120" s="281">
        <v>151024626</v>
      </c>
      <c r="F120" s="391">
        <v>651024617</v>
      </c>
      <c r="G120" s="392" t="s">
        <v>552</v>
      </c>
      <c r="H120" s="283" t="s">
        <v>89</v>
      </c>
      <c r="I120" s="393" t="s">
        <v>90</v>
      </c>
      <c r="J120" s="393" t="s">
        <v>414</v>
      </c>
      <c r="K120" s="393" t="s">
        <v>552</v>
      </c>
      <c r="L120" s="502">
        <v>20000000</v>
      </c>
      <c r="M120" s="498">
        <f t="shared" si="11"/>
        <v>14000000</v>
      </c>
      <c r="N120" s="394">
        <v>2023</v>
      </c>
      <c r="O120" s="395">
        <v>2027</v>
      </c>
      <c r="P120" s="396" t="s">
        <v>114</v>
      </c>
      <c r="Q120" s="397" t="s">
        <v>114</v>
      </c>
      <c r="R120" s="397" t="s">
        <v>114</v>
      </c>
      <c r="S120" s="398" t="s">
        <v>114</v>
      </c>
      <c r="T120" s="399"/>
      <c r="U120" s="399"/>
      <c r="V120" s="399" t="s">
        <v>114</v>
      </c>
      <c r="W120" s="399" t="s">
        <v>114</v>
      </c>
      <c r="X120" s="399" t="s">
        <v>114</v>
      </c>
      <c r="Y120" s="394" t="s">
        <v>396</v>
      </c>
      <c r="Z120" s="395"/>
    </row>
    <row r="121" spans="1:26" s="2" customFormat="1" ht="82.8">
      <c r="A121" s="509">
        <v>6</v>
      </c>
      <c r="B121" s="178" t="s">
        <v>546</v>
      </c>
      <c r="C121" s="179" t="s">
        <v>421</v>
      </c>
      <c r="D121" s="281" t="s">
        <v>547</v>
      </c>
      <c r="E121" s="281">
        <v>151024626</v>
      </c>
      <c r="F121" s="391">
        <v>651024617</v>
      </c>
      <c r="G121" s="392" t="s">
        <v>553</v>
      </c>
      <c r="H121" s="283" t="s">
        <v>89</v>
      </c>
      <c r="I121" s="393" t="s">
        <v>90</v>
      </c>
      <c r="J121" s="393" t="s">
        <v>414</v>
      </c>
      <c r="K121" s="393" t="s">
        <v>553</v>
      </c>
      <c r="L121" s="502">
        <v>10000000</v>
      </c>
      <c r="M121" s="498">
        <f t="shared" si="11"/>
        <v>7000000</v>
      </c>
      <c r="N121" s="394">
        <v>2023</v>
      </c>
      <c r="O121" s="395">
        <v>2027</v>
      </c>
      <c r="P121" s="396" t="s">
        <v>114</v>
      </c>
      <c r="Q121" s="397" t="s">
        <v>114</v>
      </c>
      <c r="R121" s="397" t="s">
        <v>114</v>
      </c>
      <c r="S121" s="398" t="s">
        <v>114</v>
      </c>
      <c r="T121" s="399"/>
      <c r="U121" s="399"/>
      <c r="V121" s="399"/>
      <c r="W121" s="399" t="s">
        <v>114</v>
      </c>
      <c r="X121" s="399" t="s">
        <v>114</v>
      </c>
      <c r="Y121" s="394" t="s">
        <v>396</v>
      </c>
      <c r="Z121" s="395"/>
    </row>
    <row r="122" spans="1:26" s="2" customFormat="1" ht="82.8">
      <c r="A122" s="509">
        <v>7</v>
      </c>
      <c r="B122" s="178" t="s">
        <v>546</v>
      </c>
      <c r="C122" s="179" t="s">
        <v>421</v>
      </c>
      <c r="D122" s="281" t="s">
        <v>547</v>
      </c>
      <c r="E122" s="281">
        <v>151024626</v>
      </c>
      <c r="F122" s="391">
        <v>651024617</v>
      </c>
      <c r="G122" s="392" t="s">
        <v>554</v>
      </c>
      <c r="H122" s="283" t="s">
        <v>89</v>
      </c>
      <c r="I122" s="393" t="s">
        <v>90</v>
      </c>
      <c r="J122" s="393" t="s">
        <v>414</v>
      </c>
      <c r="K122" s="393" t="s">
        <v>554</v>
      </c>
      <c r="L122" s="502">
        <v>10000000</v>
      </c>
      <c r="M122" s="498">
        <f t="shared" si="11"/>
        <v>7000000</v>
      </c>
      <c r="N122" s="394">
        <v>2023</v>
      </c>
      <c r="O122" s="395">
        <v>2027</v>
      </c>
      <c r="P122" s="396" t="s">
        <v>114</v>
      </c>
      <c r="Q122" s="397" t="s">
        <v>114</v>
      </c>
      <c r="R122" s="397" t="s">
        <v>114</v>
      </c>
      <c r="S122" s="398" t="s">
        <v>114</v>
      </c>
      <c r="T122" s="399"/>
      <c r="U122" s="399"/>
      <c r="V122" s="399"/>
      <c r="W122" s="399" t="s">
        <v>114</v>
      </c>
      <c r="X122" s="399" t="s">
        <v>114</v>
      </c>
      <c r="Y122" s="394" t="s">
        <v>396</v>
      </c>
      <c r="Z122" s="395"/>
    </row>
    <row r="123" spans="1:26" s="2" customFormat="1" ht="82.8">
      <c r="A123" s="509">
        <v>8</v>
      </c>
      <c r="B123" s="178" t="s">
        <v>546</v>
      </c>
      <c r="C123" s="179" t="s">
        <v>421</v>
      </c>
      <c r="D123" s="281" t="s">
        <v>547</v>
      </c>
      <c r="E123" s="281">
        <v>151024626</v>
      </c>
      <c r="F123" s="391">
        <v>651024617</v>
      </c>
      <c r="G123" s="392" t="s">
        <v>555</v>
      </c>
      <c r="H123" s="283" t="s">
        <v>89</v>
      </c>
      <c r="I123" s="393" t="s">
        <v>90</v>
      </c>
      <c r="J123" s="393" t="s">
        <v>414</v>
      </c>
      <c r="K123" s="393" t="s">
        <v>555</v>
      </c>
      <c r="L123" s="502">
        <v>10000000</v>
      </c>
      <c r="M123" s="498">
        <f t="shared" si="11"/>
        <v>7000000</v>
      </c>
      <c r="N123" s="394">
        <v>2023</v>
      </c>
      <c r="O123" s="395">
        <v>2027</v>
      </c>
      <c r="P123" s="396" t="s">
        <v>114</v>
      </c>
      <c r="Q123" s="397" t="s">
        <v>114</v>
      </c>
      <c r="R123" s="397" t="s">
        <v>114</v>
      </c>
      <c r="S123" s="398" t="s">
        <v>114</v>
      </c>
      <c r="T123" s="399"/>
      <c r="U123" s="399"/>
      <c r="V123" s="399"/>
      <c r="W123" s="399" t="s">
        <v>114</v>
      </c>
      <c r="X123" s="399" t="s">
        <v>114</v>
      </c>
      <c r="Y123" s="394" t="s">
        <v>396</v>
      </c>
      <c r="Z123" s="395"/>
    </row>
    <row r="124" spans="1:26" s="2" customFormat="1" ht="82.8">
      <c r="A124" s="509">
        <v>9</v>
      </c>
      <c r="B124" s="178" t="s">
        <v>546</v>
      </c>
      <c r="C124" s="179" t="s">
        <v>421</v>
      </c>
      <c r="D124" s="281" t="s">
        <v>547</v>
      </c>
      <c r="E124" s="281">
        <v>151024626</v>
      </c>
      <c r="F124" s="391">
        <v>651024617</v>
      </c>
      <c r="G124" s="392" t="s">
        <v>556</v>
      </c>
      <c r="H124" s="283" t="s">
        <v>89</v>
      </c>
      <c r="I124" s="393" t="s">
        <v>90</v>
      </c>
      <c r="J124" s="393" t="s">
        <v>414</v>
      </c>
      <c r="K124" s="393" t="s">
        <v>556</v>
      </c>
      <c r="L124" s="502">
        <v>15000000</v>
      </c>
      <c r="M124" s="498">
        <f t="shared" si="11"/>
        <v>10500000</v>
      </c>
      <c r="N124" s="394">
        <v>2023</v>
      </c>
      <c r="O124" s="395">
        <v>2027</v>
      </c>
      <c r="P124" s="396" t="s">
        <v>114</v>
      </c>
      <c r="Q124" s="397" t="s">
        <v>114</v>
      </c>
      <c r="R124" s="397" t="s">
        <v>114</v>
      </c>
      <c r="S124" s="398" t="s">
        <v>114</v>
      </c>
      <c r="T124" s="399"/>
      <c r="U124" s="399"/>
      <c r="V124" s="399"/>
      <c r="W124" s="399" t="s">
        <v>114</v>
      </c>
      <c r="X124" s="399" t="s">
        <v>114</v>
      </c>
      <c r="Y124" s="394" t="s">
        <v>396</v>
      </c>
      <c r="Z124" s="395"/>
    </row>
    <row r="125" spans="1:26" s="2" customFormat="1" ht="82.8">
      <c r="A125" s="509">
        <v>10</v>
      </c>
      <c r="B125" s="178" t="s">
        <v>546</v>
      </c>
      <c r="C125" s="179" t="s">
        <v>421</v>
      </c>
      <c r="D125" s="281" t="s">
        <v>547</v>
      </c>
      <c r="E125" s="281">
        <v>151024626</v>
      </c>
      <c r="F125" s="391">
        <v>651024617</v>
      </c>
      <c r="G125" s="392" t="s">
        <v>557</v>
      </c>
      <c r="H125" s="283" t="s">
        <v>89</v>
      </c>
      <c r="I125" s="393" t="s">
        <v>90</v>
      </c>
      <c r="J125" s="393" t="s">
        <v>414</v>
      </c>
      <c r="K125" s="393" t="s">
        <v>557</v>
      </c>
      <c r="L125" s="502">
        <v>5000000</v>
      </c>
      <c r="M125" s="498">
        <f t="shared" si="11"/>
        <v>3500000</v>
      </c>
      <c r="N125" s="394">
        <v>2023</v>
      </c>
      <c r="O125" s="395">
        <v>2027</v>
      </c>
      <c r="P125" s="396" t="s">
        <v>114</v>
      </c>
      <c r="Q125" s="397" t="s">
        <v>114</v>
      </c>
      <c r="R125" s="397" t="s">
        <v>114</v>
      </c>
      <c r="S125" s="398" t="s">
        <v>114</v>
      </c>
      <c r="T125" s="399"/>
      <c r="U125" s="399"/>
      <c r="V125" s="399"/>
      <c r="W125" s="399" t="s">
        <v>114</v>
      </c>
      <c r="X125" s="399" t="s">
        <v>114</v>
      </c>
      <c r="Y125" s="394" t="s">
        <v>396</v>
      </c>
      <c r="Z125" s="395"/>
    </row>
    <row r="126" spans="1:26" s="2" customFormat="1" ht="82.8">
      <c r="A126" s="509">
        <v>11</v>
      </c>
      <c r="B126" s="178" t="s">
        <v>546</v>
      </c>
      <c r="C126" s="179" t="s">
        <v>421</v>
      </c>
      <c r="D126" s="281" t="s">
        <v>547</v>
      </c>
      <c r="E126" s="281">
        <v>151024626</v>
      </c>
      <c r="F126" s="391">
        <v>651024617</v>
      </c>
      <c r="G126" s="392" t="s">
        <v>558</v>
      </c>
      <c r="H126" s="283" t="s">
        <v>89</v>
      </c>
      <c r="I126" s="393" t="s">
        <v>90</v>
      </c>
      <c r="J126" s="393" t="s">
        <v>414</v>
      </c>
      <c r="K126" s="393" t="s">
        <v>558</v>
      </c>
      <c r="L126" s="502">
        <v>20000000</v>
      </c>
      <c r="M126" s="498">
        <f t="shared" si="11"/>
        <v>14000000</v>
      </c>
      <c r="N126" s="394">
        <v>2023</v>
      </c>
      <c r="O126" s="395">
        <v>2027</v>
      </c>
      <c r="P126" s="396"/>
      <c r="Q126" s="397"/>
      <c r="R126" s="397"/>
      <c r="S126" s="398"/>
      <c r="T126" s="399" t="s">
        <v>114</v>
      </c>
      <c r="U126" s="399" t="s">
        <v>114</v>
      </c>
      <c r="V126" s="399" t="s">
        <v>114</v>
      </c>
      <c r="W126" s="399" t="s">
        <v>114</v>
      </c>
      <c r="X126" s="399"/>
      <c r="Y126" s="394" t="s">
        <v>396</v>
      </c>
      <c r="Z126" s="395"/>
    </row>
    <row r="127" spans="1:26" s="2" customFormat="1" ht="82.8">
      <c r="A127" s="509">
        <v>12</v>
      </c>
      <c r="B127" s="178" t="s">
        <v>546</v>
      </c>
      <c r="C127" s="179" t="s">
        <v>421</v>
      </c>
      <c r="D127" s="281" t="s">
        <v>547</v>
      </c>
      <c r="E127" s="281">
        <v>151024626</v>
      </c>
      <c r="F127" s="391">
        <v>651024617</v>
      </c>
      <c r="G127" s="392" t="s">
        <v>559</v>
      </c>
      <c r="H127" s="283" t="s">
        <v>89</v>
      </c>
      <c r="I127" s="393" t="s">
        <v>90</v>
      </c>
      <c r="J127" s="393" t="s">
        <v>414</v>
      </c>
      <c r="K127" s="393" t="s">
        <v>559</v>
      </c>
      <c r="L127" s="502">
        <v>10000000</v>
      </c>
      <c r="M127" s="498">
        <f t="shared" si="11"/>
        <v>7000000</v>
      </c>
      <c r="N127" s="394">
        <v>2023</v>
      </c>
      <c r="O127" s="395">
        <v>2027</v>
      </c>
      <c r="P127" s="396"/>
      <c r="Q127" s="397"/>
      <c r="R127" s="397"/>
      <c r="S127" s="398"/>
      <c r="T127" s="399" t="s">
        <v>114</v>
      </c>
      <c r="U127" s="399" t="s">
        <v>114</v>
      </c>
      <c r="V127" s="399" t="s">
        <v>114</v>
      </c>
      <c r="W127" s="399" t="s">
        <v>114</v>
      </c>
      <c r="X127" s="399"/>
      <c r="Y127" s="394" t="s">
        <v>396</v>
      </c>
      <c r="Z127" s="395"/>
    </row>
    <row r="128" spans="1:26" s="2" customFormat="1" ht="82.8">
      <c r="A128" s="509">
        <v>13</v>
      </c>
      <c r="B128" s="178" t="s">
        <v>546</v>
      </c>
      <c r="C128" s="179" t="s">
        <v>421</v>
      </c>
      <c r="D128" s="281" t="s">
        <v>547</v>
      </c>
      <c r="E128" s="281">
        <v>151024626</v>
      </c>
      <c r="F128" s="391">
        <v>651024617</v>
      </c>
      <c r="G128" s="392" t="s">
        <v>560</v>
      </c>
      <c r="H128" s="283" t="s">
        <v>89</v>
      </c>
      <c r="I128" s="393" t="s">
        <v>90</v>
      </c>
      <c r="J128" s="393" t="s">
        <v>414</v>
      </c>
      <c r="K128" s="393" t="s">
        <v>560</v>
      </c>
      <c r="L128" s="502">
        <v>2000000</v>
      </c>
      <c r="M128" s="498">
        <f t="shared" si="11"/>
        <v>1400000</v>
      </c>
      <c r="N128" s="394">
        <v>2023</v>
      </c>
      <c r="O128" s="395">
        <v>2024</v>
      </c>
      <c r="P128" s="396"/>
      <c r="Q128" s="397"/>
      <c r="R128" s="397"/>
      <c r="S128" s="398"/>
      <c r="T128" s="399"/>
      <c r="U128" s="399"/>
      <c r="V128" s="399"/>
      <c r="W128" s="399" t="s">
        <v>114</v>
      </c>
      <c r="X128" s="399" t="s">
        <v>114</v>
      </c>
      <c r="Y128" s="394" t="s">
        <v>396</v>
      </c>
      <c r="Z128" s="395"/>
    </row>
    <row r="129" spans="1:26" s="2" customFormat="1" ht="82.8">
      <c r="A129" s="509">
        <v>14</v>
      </c>
      <c r="B129" s="178" t="s">
        <v>546</v>
      </c>
      <c r="C129" s="179" t="s">
        <v>421</v>
      </c>
      <c r="D129" s="281" t="s">
        <v>547</v>
      </c>
      <c r="E129" s="281">
        <v>151024626</v>
      </c>
      <c r="F129" s="391">
        <v>651024617</v>
      </c>
      <c r="G129" s="392" t="s">
        <v>561</v>
      </c>
      <c r="H129" s="283" t="s">
        <v>89</v>
      </c>
      <c r="I129" s="393" t="s">
        <v>90</v>
      </c>
      <c r="J129" s="393" t="s">
        <v>414</v>
      </c>
      <c r="K129" s="393" t="s">
        <v>561</v>
      </c>
      <c r="L129" s="502">
        <v>1000000</v>
      </c>
      <c r="M129" s="498">
        <f t="shared" si="11"/>
        <v>700000</v>
      </c>
      <c r="N129" s="394">
        <v>2022</v>
      </c>
      <c r="O129" s="395">
        <v>2024</v>
      </c>
      <c r="P129" s="396"/>
      <c r="Q129" s="397"/>
      <c r="R129" s="397"/>
      <c r="S129" s="398"/>
      <c r="T129" s="399"/>
      <c r="U129" s="399"/>
      <c r="V129" s="399"/>
      <c r="W129" s="399" t="s">
        <v>114</v>
      </c>
      <c r="X129" s="399" t="s">
        <v>114</v>
      </c>
      <c r="Y129" s="394" t="s">
        <v>396</v>
      </c>
      <c r="Z129" s="395"/>
    </row>
    <row r="130" spans="1:26" s="2" customFormat="1" ht="82.8">
      <c r="A130" s="509">
        <v>15</v>
      </c>
      <c r="B130" s="178" t="s">
        <v>546</v>
      </c>
      <c r="C130" s="179" t="s">
        <v>421</v>
      </c>
      <c r="D130" s="281" t="s">
        <v>547</v>
      </c>
      <c r="E130" s="281">
        <v>151024626</v>
      </c>
      <c r="F130" s="391">
        <v>651024617</v>
      </c>
      <c r="G130" s="392" t="s">
        <v>562</v>
      </c>
      <c r="H130" s="283" t="s">
        <v>89</v>
      </c>
      <c r="I130" s="400" t="s">
        <v>90</v>
      </c>
      <c r="J130" s="400" t="s">
        <v>414</v>
      </c>
      <c r="K130" s="400" t="s">
        <v>562</v>
      </c>
      <c r="L130" s="503">
        <v>400000000</v>
      </c>
      <c r="M130" s="499">
        <f t="shared" ref="M130:M140" si="12">L130/100*70</f>
        <v>280000000</v>
      </c>
      <c r="N130" s="401">
        <v>2024</v>
      </c>
      <c r="O130" s="402">
        <v>2027</v>
      </c>
      <c r="P130" s="403" t="s">
        <v>114</v>
      </c>
      <c r="Q130" s="404" t="s">
        <v>114</v>
      </c>
      <c r="R130" s="404" t="s">
        <v>114</v>
      </c>
      <c r="S130" s="405" t="s">
        <v>114</v>
      </c>
      <c r="T130" s="406"/>
      <c r="U130" s="406" t="s">
        <v>114</v>
      </c>
      <c r="V130" s="406" t="s">
        <v>114</v>
      </c>
      <c r="W130" s="406" t="s">
        <v>114</v>
      </c>
      <c r="X130" s="406" t="s">
        <v>114</v>
      </c>
      <c r="Y130" s="401" t="s">
        <v>563</v>
      </c>
      <c r="Z130" s="402" t="s">
        <v>111</v>
      </c>
    </row>
    <row r="131" spans="1:26" s="2" customFormat="1" ht="82.8">
      <c r="A131" s="509">
        <v>16</v>
      </c>
      <c r="B131" s="178" t="s">
        <v>546</v>
      </c>
      <c r="C131" s="179" t="s">
        <v>421</v>
      </c>
      <c r="D131" s="281" t="s">
        <v>547</v>
      </c>
      <c r="E131" s="281">
        <v>151024626</v>
      </c>
      <c r="F131" s="391">
        <v>651024617</v>
      </c>
      <c r="G131" s="392" t="s">
        <v>564</v>
      </c>
      <c r="H131" s="283" t="s">
        <v>89</v>
      </c>
      <c r="I131" s="283" t="s">
        <v>90</v>
      </c>
      <c r="J131" s="283" t="s">
        <v>414</v>
      </c>
      <c r="K131" s="283" t="s">
        <v>564</v>
      </c>
      <c r="L131" s="504">
        <v>25000000</v>
      </c>
      <c r="M131" s="500">
        <f t="shared" si="12"/>
        <v>17500000</v>
      </c>
      <c r="N131" s="344">
        <v>2024</v>
      </c>
      <c r="O131" s="373">
        <v>2027</v>
      </c>
      <c r="P131" s="407" t="s">
        <v>114</v>
      </c>
      <c r="Q131" s="408" t="s">
        <v>114</v>
      </c>
      <c r="R131" s="408" t="s">
        <v>114</v>
      </c>
      <c r="S131" s="409" t="s">
        <v>114</v>
      </c>
      <c r="T131" s="410"/>
      <c r="U131" s="410" t="s">
        <v>114</v>
      </c>
      <c r="V131" s="410" t="s">
        <v>114</v>
      </c>
      <c r="W131" s="410" t="s">
        <v>114</v>
      </c>
      <c r="X131" s="410" t="s">
        <v>114</v>
      </c>
      <c r="Y131" s="344" t="s">
        <v>396</v>
      </c>
      <c r="Z131" s="373"/>
    </row>
    <row r="132" spans="1:26" s="2" customFormat="1" ht="83.4" thickBot="1">
      <c r="A132" s="510">
        <v>17</v>
      </c>
      <c r="B132" s="144" t="s">
        <v>546</v>
      </c>
      <c r="C132" s="145" t="s">
        <v>421</v>
      </c>
      <c r="D132" s="291" t="s">
        <v>547</v>
      </c>
      <c r="E132" s="291">
        <v>151024626</v>
      </c>
      <c r="F132" s="411">
        <v>651024617</v>
      </c>
      <c r="G132" s="412" t="s">
        <v>565</v>
      </c>
      <c r="H132" s="148" t="s">
        <v>89</v>
      </c>
      <c r="I132" s="148" t="s">
        <v>90</v>
      </c>
      <c r="J132" s="148" t="s">
        <v>414</v>
      </c>
      <c r="K132" s="148" t="s">
        <v>566</v>
      </c>
      <c r="L132" s="505">
        <v>20000000</v>
      </c>
      <c r="M132" s="486">
        <f t="shared" si="12"/>
        <v>14000000</v>
      </c>
      <c r="N132" s="150">
        <v>2024</v>
      </c>
      <c r="O132" s="357">
        <v>2027</v>
      </c>
      <c r="P132" s="413"/>
      <c r="Q132" s="414" t="s">
        <v>114</v>
      </c>
      <c r="R132" s="414"/>
      <c r="S132" s="415" t="s">
        <v>114</v>
      </c>
      <c r="T132" s="416"/>
      <c r="U132" s="416"/>
      <c r="V132" s="416" t="s">
        <v>114</v>
      </c>
      <c r="W132" s="416" t="s">
        <v>114</v>
      </c>
      <c r="X132" s="416" t="s">
        <v>114</v>
      </c>
      <c r="Y132" s="150" t="s">
        <v>396</v>
      </c>
      <c r="Z132" s="357"/>
    </row>
    <row r="133" spans="1:26" s="2" customFormat="1" ht="72.599999999999994">
      <c r="A133" s="604">
        <v>1</v>
      </c>
      <c r="B133" s="912" t="s">
        <v>574</v>
      </c>
      <c r="C133" s="913" t="s">
        <v>575</v>
      </c>
      <c r="D133" s="616">
        <v>72052635</v>
      </c>
      <c r="E133" s="914" t="s">
        <v>576</v>
      </c>
      <c r="F133" s="915" t="s">
        <v>577</v>
      </c>
      <c r="G133" s="916" t="s">
        <v>580</v>
      </c>
      <c r="H133" s="609" t="s">
        <v>62</v>
      </c>
      <c r="I133" s="610" t="s">
        <v>90</v>
      </c>
      <c r="J133" s="610" t="s">
        <v>579</v>
      </c>
      <c r="K133" s="610" t="s">
        <v>270</v>
      </c>
      <c r="L133" s="612">
        <v>20000000</v>
      </c>
      <c r="M133" s="613">
        <f t="shared" si="12"/>
        <v>14000000</v>
      </c>
      <c r="N133" s="614">
        <v>2023</v>
      </c>
      <c r="O133" s="615">
        <v>2024</v>
      </c>
      <c r="P133" s="917" t="s">
        <v>251</v>
      </c>
      <c r="Q133" s="616" t="s">
        <v>251</v>
      </c>
      <c r="R133" s="616"/>
      <c r="S133" s="615" t="s">
        <v>251</v>
      </c>
      <c r="T133" s="610"/>
      <c r="U133" s="610"/>
      <c r="V133" s="610"/>
      <c r="W133" s="610"/>
      <c r="X133" s="610"/>
      <c r="Y133" s="123" t="s">
        <v>1165</v>
      </c>
      <c r="Z133" s="126" t="s">
        <v>103</v>
      </c>
    </row>
    <row r="134" spans="1:26" s="2" customFormat="1" ht="72.599999999999994">
      <c r="A134" s="69">
        <v>2</v>
      </c>
      <c r="B134" s="676" t="s">
        <v>574</v>
      </c>
      <c r="C134" s="677" t="s">
        <v>575</v>
      </c>
      <c r="D134" s="281">
        <v>72052635</v>
      </c>
      <c r="E134" s="678" t="s">
        <v>576</v>
      </c>
      <c r="F134" s="679" t="s">
        <v>576</v>
      </c>
      <c r="G134" s="680" t="s">
        <v>581</v>
      </c>
      <c r="H134" s="373" t="s">
        <v>62</v>
      </c>
      <c r="I134" s="283" t="s">
        <v>90</v>
      </c>
      <c r="J134" s="283" t="s">
        <v>579</v>
      </c>
      <c r="K134" s="162" t="s">
        <v>1177</v>
      </c>
      <c r="L134" s="183">
        <v>50000000</v>
      </c>
      <c r="M134" s="184">
        <f t="shared" si="12"/>
        <v>35000000</v>
      </c>
      <c r="N134" s="344">
        <v>2024</v>
      </c>
      <c r="O134" s="187">
        <v>2025</v>
      </c>
      <c r="P134" s="374"/>
      <c r="Q134" s="281"/>
      <c r="R134" s="281"/>
      <c r="S134" s="187"/>
      <c r="T134" s="283"/>
      <c r="U134" s="283"/>
      <c r="V134" s="283"/>
      <c r="W134" s="283" t="s">
        <v>251</v>
      </c>
      <c r="X134" s="283"/>
      <c r="Y134" s="178" t="s">
        <v>495</v>
      </c>
      <c r="Z134" s="187" t="s">
        <v>111</v>
      </c>
    </row>
    <row r="135" spans="1:26" s="2" customFormat="1" ht="72.599999999999994">
      <c r="A135" s="152">
        <v>3</v>
      </c>
      <c r="B135" s="785" t="s">
        <v>574</v>
      </c>
      <c r="C135" s="786" t="s">
        <v>575</v>
      </c>
      <c r="D135" s="340">
        <v>72052635</v>
      </c>
      <c r="E135" s="82" t="s">
        <v>576</v>
      </c>
      <c r="F135" s="787" t="s">
        <v>576</v>
      </c>
      <c r="G135" s="784" t="s">
        <v>970</v>
      </c>
      <c r="H135" s="783" t="s">
        <v>62</v>
      </c>
      <c r="I135" s="154" t="s">
        <v>90</v>
      </c>
      <c r="J135" s="154" t="s">
        <v>579</v>
      </c>
      <c r="K135" s="154" t="s">
        <v>1178</v>
      </c>
      <c r="L135" s="155">
        <v>3000000</v>
      </c>
      <c r="M135" s="341">
        <f t="shared" si="12"/>
        <v>2100000</v>
      </c>
      <c r="N135" s="157">
        <v>2024</v>
      </c>
      <c r="O135" s="158">
        <v>2025</v>
      </c>
      <c r="P135" s="452" t="s">
        <v>251</v>
      </c>
      <c r="Q135" s="340" t="s">
        <v>251</v>
      </c>
      <c r="R135" s="340"/>
      <c r="S135" s="158" t="s">
        <v>251</v>
      </c>
      <c r="T135" s="154"/>
      <c r="U135" s="154"/>
      <c r="V135" s="154"/>
      <c r="W135" s="154" t="s">
        <v>251</v>
      </c>
      <c r="X135" s="154"/>
      <c r="Y135" s="788" t="s">
        <v>971</v>
      </c>
      <c r="Z135" s="158" t="s">
        <v>111</v>
      </c>
    </row>
    <row r="136" spans="1:26" s="2" customFormat="1" ht="78">
      <c r="A136" s="69">
        <v>4</v>
      </c>
      <c r="B136" s="676" t="s">
        <v>574</v>
      </c>
      <c r="C136" s="677" t="s">
        <v>575</v>
      </c>
      <c r="D136" s="281">
        <v>72052635</v>
      </c>
      <c r="E136" s="678" t="s">
        <v>576</v>
      </c>
      <c r="F136" s="679" t="s">
        <v>576</v>
      </c>
      <c r="G136" s="883" t="s">
        <v>1179</v>
      </c>
      <c r="H136" s="884" t="s">
        <v>62</v>
      </c>
      <c r="I136" s="885" t="s">
        <v>90</v>
      </c>
      <c r="J136" s="885" t="s">
        <v>579</v>
      </c>
      <c r="K136" s="886" t="s">
        <v>1179</v>
      </c>
      <c r="L136" s="887">
        <v>10000000</v>
      </c>
      <c r="M136" s="888">
        <f>L136/100*70</f>
        <v>7000000</v>
      </c>
      <c r="N136" s="889">
        <v>2025</v>
      </c>
      <c r="O136" s="890">
        <v>2026</v>
      </c>
      <c r="P136" s="891"/>
      <c r="Q136" s="892"/>
      <c r="R136" s="893"/>
      <c r="S136" s="894"/>
      <c r="T136" s="885"/>
      <c r="U136" s="885"/>
      <c r="V136" s="885"/>
      <c r="W136" s="885" t="s">
        <v>251</v>
      </c>
      <c r="X136" s="885"/>
      <c r="Y136" s="895" t="s">
        <v>1180</v>
      </c>
      <c r="Z136" s="890" t="s">
        <v>111</v>
      </c>
    </row>
    <row r="137" spans="1:26" s="2" customFormat="1" ht="72.599999999999994">
      <c r="A137" s="511">
        <v>5</v>
      </c>
      <c r="B137" s="896" t="s">
        <v>574</v>
      </c>
      <c r="C137" s="897" t="s">
        <v>575</v>
      </c>
      <c r="D137" s="370">
        <v>72052635</v>
      </c>
      <c r="E137" s="898" t="s">
        <v>576</v>
      </c>
      <c r="F137" s="899" t="s">
        <v>576</v>
      </c>
      <c r="G137" s="900" t="s">
        <v>1181</v>
      </c>
      <c r="H137" s="884" t="s">
        <v>62</v>
      </c>
      <c r="I137" s="885" t="s">
        <v>90</v>
      </c>
      <c r="J137" s="885" t="s">
        <v>579</v>
      </c>
      <c r="K137" s="886" t="s">
        <v>1184</v>
      </c>
      <c r="L137" s="887">
        <v>40000000</v>
      </c>
      <c r="M137" s="888">
        <f>L137/100*70</f>
        <v>28000000</v>
      </c>
      <c r="N137" s="889">
        <v>2026</v>
      </c>
      <c r="O137" s="890">
        <v>2027</v>
      </c>
      <c r="P137" s="891" t="s">
        <v>251</v>
      </c>
      <c r="Q137" s="892" t="s">
        <v>251</v>
      </c>
      <c r="R137" s="892"/>
      <c r="S137" s="890" t="s">
        <v>251</v>
      </c>
      <c r="T137" s="885"/>
      <c r="U137" s="885"/>
      <c r="V137" s="885"/>
      <c r="W137" s="885" t="s">
        <v>251</v>
      </c>
      <c r="X137" s="885"/>
      <c r="Y137" s="901" t="s">
        <v>1182</v>
      </c>
      <c r="Z137" s="890" t="s">
        <v>111</v>
      </c>
    </row>
    <row r="138" spans="1:26" s="2" customFormat="1" ht="73.2" thickBot="1">
      <c r="A138" s="84">
        <v>6</v>
      </c>
      <c r="B138" s="902" t="s">
        <v>574</v>
      </c>
      <c r="C138" s="903" t="s">
        <v>575</v>
      </c>
      <c r="D138" s="291">
        <v>72052635</v>
      </c>
      <c r="E138" s="789" t="s">
        <v>576</v>
      </c>
      <c r="F138" s="904" t="s">
        <v>576</v>
      </c>
      <c r="G138" s="905" t="s">
        <v>1183</v>
      </c>
      <c r="H138" s="884" t="s">
        <v>62</v>
      </c>
      <c r="I138" s="885" t="s">
        <v>90</v>
      </c>
      <c r="J138" s="885" t="s">
        <v>579</v>
      </c>
      <c r="K138" s="906" t="s">
        <v>1185</v>
      </c>
      <c r="L138" s="887">
        <v>20000000</v>
      </c>
      <c r="M138" s="907">
        <f>L138/100*70</f>
        <v>14000000</v>
      </c>
      <c r="N138" s="908">
        <v>2027</v>
      </c>
      <c r="O138" s="909">
        <v>2027</v>
      </c>
      <c r="P138" s="910"/>
      <c r="Q138" s="911"/>
      <c r="R138" s="911"/>
      <c r="S138" s="909"/>
      <c r="T138" s="906"/>
      <c r="U138" s="906"/>
      <c r="V138" s="906"/>
      <c r="W138" s="906"/>
      <c r="X138" s="906"/>
      <c r="Y138" s="901" t="s">
        <v>1182</v>
      </c>
      <c r="Z138" s="909" t="s">
        <v>111</v>
      </c>
    </row>
    <row r="139" spans="1:26" s="2" customFormat="1" ht="42">
      <c r="A139" s="83">
        <v>1</v>
      </c>
      <c r="B139" s="123" t="s">
        <v>582</v>
      </c>
      <c r="C139" s="124" t="s">
        <v>583</v>
      </c>
      <c r="D139" s="125">
        <v>71341137</v>
      </c>
      <c r="E139" s="365" t="s">
        <v>595</v>
      </c>
      <c r="F139" s="126">
        <v>691001529</v>
      </c>
      <c r="G139" s="76" t="s">
        <v>596</v>
      </c>
      <c r="H139" s="127" t="s">
        <v>62</v>
      </c>
      <c r="I139" s="127" t="s">
        <v>90</v>
      </c>
      <c r="J139" s="127" t="s">
        <v>451</v>
      </c>
      <c r="K139" s="127" t="s">
        <v>597</v>
      </c>
      <c r="L139" s="129">
        <v>10000000</v>
      </c>
      <c r="M139" s="130">
        <f t="shared" si="12"/>
        <v>7000000</v>
      </c>
      <c r="N139" s="143">
        <v>45292</v>
      </c>
      <c r="O139" s="173">
        <v>45992</v>
      </c>
      <c r="P139" s="131" t="s">
        <v>114</v>
      </c>
      <c r="Q139" s="125" t="s">
        <v>114</v>
      </c>
      <c r="R139" s="125" t="s">
        <v>114</v>
      </c>
      <c r="S139" s="126" t="s">
        <v>114</v>
      </c>
      <c r="T139" s="127"/>
      <c r="U139" s="127" t="s">
        <v>114</v>
      </c>
      <c r="V139" s="127"/>
      <c r="W139" s="127" t="s">
        <v>114</v>
      </c>
      <c r="X139" s="127" t="s">
        <v>114</v>
      </c>
      <c r="Y139" s="131" t="s">
        <v>587</v>
      </c>
      <c r="Z139" s="126" t="s">
        <v>111</v>
      </c>
    </row>
    <row r="140" spans="1:26" s="2" customFormat="1" ht="42">
      <c r="A140" s="69">
        <v>2</v>
      </c>
      <c r="B140" s="178" t="s">
        <v>582</v>
      </c>
      <c r="C140" s="179" t="s">
        <v>583</v>
      </c>
      <c r="D140" s="281">
        <v>71341137</v>
      </c>
      <c r="E140" s="417" t="s">
        <v>595</v>
      </c>
      <c r="F140" s="187">
        <v>691001529</v>
      </c>
      <c r="G140" s="284" t="s">
        <v>598</v>
      </c>
      <c r="H140" s="283" t="s">
        <v>62</v>
      </c>
      <c r="I140" s="283" t="s">
        <v>90</v>
      </c>
      <c r="J140" s="283" t="s">
        <v>451</v>
      </c>
      <c r="K140" s="283" t="s">
        <v>599</v>
      </c>
      <c r="L140" s="183">
        <v>2000000</v>
      </c>
      <c r="M140" s="341">
        <f t="shared" si="12"/>
        <v>1400000</v>
      </c>
      <c r="N140" s="342">
        <v>45292</v>
      </c>
      <c r="O140" s="343">
        <v>45992</v>
      </c>
      <c r="P140" s="344"/>
      <c r="Q140" s="281" t="s">
        <v>114</v>
      </c>
      <c r="R140" s="281" t="s">
        <v>114</v>
      </c>
      <c r="S140" s="187" t="s">
        <v>114</v>
      </c>
      <c r="T140" s="283"/>
      <c r="U140" s="283"/>
      <c r="V140" s="283" t="s">
        <v>114</v>
      </c>
      <c r="W140" s="283" t="s">
        <v>114</v>
      </c>
      <c r="X140" s="283"/>
      <c r="Y140" s="344" t="s">
        <v>587</v>
      </c>
      <c r="Z140" s="187" t="s">
        <v>111</v>
      </c>
    </row>
    <row r="141" spans="1:26" s="65" customFormat="1" ht="40.799999999999997">
      <c r="A141" s="69">
        <v>3</v>
      </c>
      <c r="B141" s="178" t="s">
        <v>582</v>
      </c>
      <c r="C141" s="179" t="s">
        <v>583</v>
      </c>
      <c r="D141" s="281">
        <v>71341137</v>
      </c>
      <c r="E141" s="417" t="s">
        <v>595</v>
      </c>
      <c r="F141" s="187">
        <v>691001529</v>
      </c>
      <c r="G141" s="284" t="s">
        <v>600</v>
      </c>
      <c r="H141" s="283" t="s">
        <v>62</v>
      </c>
      <c r="I141" s="283" t="s">
        <v>90</v>
      </c>
      <c r="J141" s="283" t="s">
        <v>451</v>
      </c>
      <c r="K141" s="283" t="s">
        <v>601</v>
      </c>
      <c r="L141" s="183">
        <v>1000000</v>
      </c>
      <c r="M141" s="345">
        <f t="shared" ref="M141:M149" si="13">L141/100*70</f>
        <v>700000</v>
      </c>
      <c r="N141" s="342">
        <v>45292</v>
      </c>
      <c r="O141" s="343">
        <v>45992</v>
      </c>
      <c r="P141" s="344"/>
      <c r="Q141" s="281" t="s">
        <v>114</v>
      </c>
      <c r="R141" s="281" t="s">
        <v>114</v>
      </c>
      <c r="S141" s="187" t="s">
        <v>114</v>
      </c>
      <c r="T141" s="283"/>
      <c r="U141" s="283"/>
      <c r="V141" s="283"/>
      <c r="W141" s="283"/>
      <c r="X141" s="283"/>
      <c r="Y141" s="344" t="s">
        <v>587</v>
      </c>
      <c r="Z141" s="187" t="s">
        <v>111</v>
      </c>
    </row>
    <row r="142" spans="1:26" s="65" customFormat="1" ht="40.799999999999997">
      <c r="A142" s="511">
        <v>4</v>
      </c>
      <c r="B142" s="178" t="s">
        <v>582</v>
      </c>
      <c r="C142" s="179" t="s">
        <v>583</v>
      </c>
      <c r="D142" s="281">
        <v>71341137</v>
      </c>
      <c r="E142" s="417" t="s">
        <v>595</v>
      </c>
      <c r="F142" s="187">
        <v>691001529</v>
      </c>
      <c r="G142" s="284" t="s">
        <v>602</v>
      </c>
      <c r="H142" s="283" t="s">
        <v>62</v>
      </c>
      <c r="I142" s="283" t="s">
        <v>90</v>
      </c>
      <c r="J142" s="283" t="s">
        <v>451</v>
      </c>
      <c r="K142" s="283" t="s">
        <v>603</v>
      </c>
      <c r="L142" s="183">
        <v>3000000</v>
      </c>
      <c r="M142" s="345">
        <f t="shared" si="13"/>
        <v>2100000</v>
      </c>
      <c r="N142" s="342">
        <v>45292</v>
      </c>
      <c r="O142" s="418">
        <v>45992</v>
      </c>
      <c r="P142" s="419"/>
      <c r="Q142" s="370"/>
      <c r="R142" s="370"/>
      <c r="S142" s="420"/>
      <c r="T142" s="375"/>
      <c r="U142" s="375"/>
      <c r="V142" s="375"/>
      <c r="W142" s="375"/>
      <c r="X142" s="375"/>
      <c r="Y142" s="419" t="s">
        <v>587</v>
      </c>
      <c r="Z142" s="420" t="s">
        <v>111</v>
      </c>
    </row>
    <row r="143" spans="1:26" s="2" customFormat="1" ht="42">
      <c r="A143" s="511">
        <v>5</v>
      </c>
      <c r="B143" s="178" t="s">
        <v>582</v>
      </c>
      <c r="C143" s="179" t="s">
        <v>583</v>
      </c>
      <c r="D143" s="281">
        <v>71341137</v>
      </c>
      <c r="E143" s="417" t="s">
        <v>595</v>
      </c>
      <c r="F143" s="187">
        <v>691001529</v>
      </c>
      <c r="G143" s="284" t="s">
        <v>604</v>
      </c>
      <c r="H143" s="283" t="s">
        <v>62</v>
      </c>
      <c r="I143" s="283" t="s">
        <v>90</v>
      </c>
      <c r="J143" s="283" t="s">
        <v>451</v>
      </c>
      <c r="K143" s="283" t="s">
        <v>605</v>
      </c>
      <c r="L143" s="183">
        <v>2000000</v>
      </c>
      <c r="M143" s="345">
        <f t="shared" si="13"/>
        <v>1400000</v>
      </c>
      <c r="N143" s="342">
        <v>45292</v>
      </c>
      <c r="O143" s="343">
        <v>45992</v>
      </c>
      <c r="P143" s="344" t="s">
        <v>114</v>
      </c>
      <c r="Q143" s="281" t="s">
        <v>114</v>
      </c>
      <c r="R143" s="281" t="s">
        <v>114</v>
      </c>
      <c r="S143" s="187" t="s">
        <v>114</v>
      </c>
      <c r="T143" s="283"/>
      <c r="U143" s="283"/>
      <c r="V143" s="283" t="s">
        <v>114</v>
      </c>
      <c r="W143" s="283"/>
      <c r="X143" s="283" t="s">
        <v>114</v>
      </c>
      <c r="Y143" s="344" t="s">
        <v>587</v>
      </c>
      <c r="Z143" s="187" t="s">
        <v>111</v>
      </c>
    </row>
    <row r="144" spans="1:26" s="2" customFormat="1" ht="42">
      <c r="A144" s="511">
        <v>6</v>
      </c>
      <c r="B144" s="178" t="s">
        <v>582</v>
      </c>
      <c r="C144" s="179" t="s">
        <v>583</v>
      </c>
      <c r="D144" s="281">
        <v>71341137</v>
      </c>
      <c r="E144" s="417" t="s">
        <v>595</v>
      </c>
      <c r="F144" s="187">
        <v>691001529</v>
      </c>
      <c r="G144" s="284" t="s">
        <v>606</v>
      </c>
      <c r="H144" s="283" t="s">
        <v>62</v>
      </c>
      <c r="I144" s="283" t="s">
        <v>90</v>
      </c>
      <c r="J144" s="283" t="s">
        <v>451</v>
      </c>
      <c r="K144" s="283" t="s">
        <v>607</v>
      </c>
      <c r="L144" s="183">
        <v>15000000</v>
      </c>
      <c r="M144" s="345">
        <f t="shared" si="13"/>
        <v>10500000</v>
      </c>
      <c r="N144" s="342">
        <v>45292</v>
      </c>
      <c r="O144" s="343">
        <v>46722</v>
      </c>
      <c r="P144" s="344"/>
      <c r="Q144" s="281" t="s">
        <v>114</v>
      </c>
      <c r="R144" s="281"/>
      <c r="S144" s="187"/>
      <c r="T144" s="283"/>
      <c r="U144" s="283" t="s">
        <v>114</v>
      </c>
      <c r="V144" s="283"/>
      <c r="W144" s="283" t="s">
        <v>114</v>
      </c>
      <c r="X144" s="283" t="s">
        <v>114</v>
      </c>
      <c r="Y144" s="344" t="s">
        <v>594</v>
      </c>
      <c r="Z144" s="187" t="s">
        <v>111</v>
      </c>
    </row>
    <row r="145" spans="1:27" s="2" customFormat="1" ht="42">
      <c r="A145" s="511">
        <v>7</v>
      </c>
      <c r="B145" s="178" t="s">
        <v>582</v>
      </c>
      <c r="C145" s="179" t="s">
        <v>583</v>
      </c>
      <c r="D145" s="281">
        <v>71341137</v>
      </c>
      <c r="E145" s="417" t="s">
        <v>595</v>
      </c>
      <c r="F145" s="187">
        <v>691001529</v>
      </c>
      <c r="G145" s="284" t="s">
        <v>608</v>
      </c>
      <c r="H145" s="283" t="s">
        <v>62</v>
      </c>
      <c r="I145" s="283" t="s">
        <v>90</v>
      </c>
      <c r="J145" s="283" t="s">
        <v>451</v>
      </c>
      <c r="K145" s="283" t="s">
        <v>609</v>
      </c>
      <c r="L145" s="183">
        <v>2000000</v>
      </c>
      <c r="M145" s="345">
        <f t="shared" si="13"/>
        <v>1400000</v>
      </c>
      <c r="N145" s="342">
        <v>45292</v>
      </c>
      <c r="O145" s="343">
        <v>45992</v>
      </c>
      <c r="P145" s="344" t="s">
        <v>114</v>
      </c>
      <c r="Q145" s="281" t="s">
        <v>114</v>
      </c>
      <c r="R145" s="281"/>
      <c r="S145" s="187"/>
      <c r="T145" s="283"/>
      <c r="U145" s="283"/>
      <c r="V145" s="283" t="s">
        <v>114</v>
      </c>
      <c r="W145" s="283"/>
      <c r="X145" s="283"/>
      <c r="Y145" s="344" t="s">
        <v>594</v>
      </c>
      <c r="Z145" s="187" t="s">
        <v>111</v>
      </c>
    </row>
    <row r="146" spans="1:27" s="2" customFormat="1" ht="42">
      <c r="A146" s="511">
        <v>8</v>
      </c>
      <c r="B146" s="178" t="s">
        <v>582</v>
      </c>
      <c r="C146" s="179" t="s">
        <v>583</v>
      </c>
      <c r="D146" s="281">
        <v>71341137</v>
      </c>
      <c r="E146" s="417" t="s">
        <v>595</v>
      </c>
      <c r="F146" s="187">
        <v>691001529</v>
      </c>
      <c r="G146" s="284" t="s">
        <v>610</v>
      </c>
      <c r="H146" s="283" t="s">
        <v>62</v>
      </c>
      <c r="I146" s="283" t="s">
        <v>90</v>
      </c>
      <c r="J146" s="283" t="s">
        <v>451</v>
      </c>
      <c r="K146" s="283" t="s">
        <v>611</v>
      </c>
      <c r="L146" s="183">
        <v>12000000</v>
      </c>
      <c r="M146" s="345">
        <f t="shared" si="13"/>
        <v>8400000</v>
      </c>
      <c r="N146" s="342">
        <v>45292</v>
      </c>
      <c r="O146" s="343">
        <v>46722</v>
      </c>
      <c r="P146" s="344" t="s">
        <v>114</v>
      </c>
      <c r="Q146" s="281" t="s">
        <v>114</v>
      </c>
      <c r="R146" s="281" t="s">
        <v>114</v>
      </c>
      <c r="S146" s="187" t="s">
        <v>114</v>
      </c>
      <c r="T146" s="283"/>
      <c r="U146" s="283"/>
      <c r="V146" s="283" t="s">
        <v>114</v>
      </c>
      <c r="W146" s="283" t="s">
        <v>114</v>
      </c>
      <c r="X146" s="283"/>
      <c r="Y146" s="344" t="s">
        <v>594</v>
      </c>
      <c r="Z146" s="187" t="s">
        <v>111</v>
      </c>
    </row>
    <row r="147" spans="1:27" s="2" customFormat="1" ht="42">
      <c r="A147" s="511">
        <v>9</v>
      </c>
      <c r="B147" s="178" t="s">
        <v>582</v>
      </c>
      <c r="C147" s="179" t="s">
        <v>583</v>
      </c>
      <c r="D147" s="281">
        <v>71341137</v>
      </c>
      <c r="E147" s="417" t="s">
        <v>595</v>
      </c>
      <c r="F147" s="187">
        <v>691001529</v>
      </c>
      <c r="G147" s="284" t="s">
        <v>612</v>
      </c>
      <c r="H147" s="283" t="s">
        <v>62</v>
      </c>
      <c r="I147" s="283" t="s">
        <v>90</v>
      </c>
      <c r="J147" s="283" t="s">
        <v>451</v>
      </c>
      <c r="K147" s="283" t="s">
        <v>613</v>
      </c>
      <c r="L147" s="183">
        <v>2000000</v>
      </c>
      <c r="M147" s="345">
        <f t="shared" si="13"/>
        <v>1400000</v>
      </c>
      <c r="N147" s="342">
        <v>45292</v>
      </c>
      <c r="O147" s="343">
        <v>46722</v>
      </c>
      <c r="P147" s="344"/>
      <c r="Q147" s="281"/>
      <c r="R147" s="281"/>
      <c r="S147" s="187"/>
      <c r="T147" s="283"/>
      <c r="U147" s="283"/>
      <c r="V147" s="283" t="s">
        <v>114</v>
      </c>
      <c r="W147" s="283" t="s">
        <v>114</v>
      </c>
      <c r="X147" s="283"/>
      <c r="Y147" s="344" t="s">
        <v>587</v>
      </c>
      <c r="Z147" s="187" t="s">
        <v>111</v>
      </c>
    </row>
    <row r="148" spans="1:27" s="2" customFormat="1" ht="42">
      <c r="A148" s="511">
        <v>10</v>
      </c>
      <c r="B148" s="178" t="s">
        <v>582</v>
      </c>
      <c r="C148" s="179" t="s">
        <v>583</v>
      </c>
      <c r="D148" s="281">
        <v>71341137</v>
      </c>
      <c r="E148" s="417" t="s">
        <v>595</v>
      </c>
      <c r="F148" s="187">
        <v>691001529</v>
      </c>
      <c r="G148" s="284" t="s">
        <v>614</v>
      </c>
      <c r="H148" s="283" t="s">
        <v>62</v>
      </c>
      <c r="I148" s="283" t="s">
        <v>90</v>
      </c>
      <c r="J148" s="283" t="s">
        <v>451</v>
      </c>
      <c r="K148" s="283" t="s">
        <v>615</v>
      </c>
      <c r="L148" s="183">
        <v>110000000</v>
      </c>
      <c r="M148" s="184">
        <f t="shared" si="13"/>
        <v>77000000</v>
      </c>
      <c r="N148" s="342">
        <v>45292</v>
      </c>
      <c r="O148" s="343">
        <v>46722</v>
      </c>
      <c r="P148" s="344"/>
      <c r="Q148" s="281"/>
      <c r="R148" s="281"/>
      <c r="S148" s="187"/>
      <c r="T148" s="283"/>
      <c r="U148" s="283"/>
      <c r="V148" s="283" t="s">
        <v>114</v>
      </c>
      <c r="W148" s="283" t="s">
        <v>114</v>
      </c>
      <c r="X148" s="283"/>
      <c r="Y148" s="344" t="s">
        <v>594</v>
      </c>
      <c r="Z148" s="187" t="s">
        <v>111</v>
      </c>
    </row>
    <row r="149" spans="1:27" s="2" customFormat="1" ht="42.6" thickBot="1">
      <c r="A149" s="84">
        <v>11</v>
      </c>
      <c r="B149" s="144" t="s">
        <v>582</v>
      </c>
      <c r="C149" s="145" t="s">
        <v>583</v>
      </c>
      <c r="D149" s="291">
        <v>71341137</v>
      </c>
      <c r="E149" s="421" t="s">
        <v>595</v>
      </c>
      <c r="F149" s="151">
        <v>691001529</v>
      </c>
      <c r="G149" s="293" t="s">
        <v>616</v>
      </c>
      <c r="H149" s="148" t="s">
        <v>62</v>
      </c>
      <c r="I149" s="148" t="s">
        <v>90</v>
      </c>
      <c r="J149" s="148" t="s">
        <v>451</v>
      </c>
      <c r="K149" s="148" t="s">
        <v>617</v>
      </c>
      <c r="L149" s="149">
        <v>15000000</v>
      </c>
      <c r="M149" s="274">
        <f t="shared" si="13"/>
        <v>10500000</v>
      </c>
      <c r="N149" s="346">
        <v>45292</v>
      </c>
      <c r="O149" s="347">
        <v>46722</v>
      </c>
      <c r="P149" s="150" t="s">
        <v>114</v>
      </c>
      <c r="Q149" s="291" t="s">
        <v>114</v>
      </c>
      <c r="R149" s="291" t="s">
        <v>114</v>
      </c>
      <c r="S149" s="151" t="s">
        <v>114</v>
      </c>
      <c r="T149" s="148"/>
      <c r="U149" s="148"/>
      <c r="V149" s="148" t="s">
        <v>114</v>
      </c>
      <c r="W149" s="148" t="s">
        <v>114</v>
      </c>
      <c r="X149" s="148" t="s">
        <v>114</v>
      </c>
      <c r="Y149" s="150" t="s">
        <v>587</v>
      </c>
      <c r="Z149" s="151" t="s">
        <v>111</v>
      </c>
    </row>
    <row r="150" spans="1:27" s="2" customFormat="1" ht="81.599999999999994">
      <c r="A150" s="264">
        <v>1</v>
      </c>
      <c r="B150" s="207" t="s">
        <v>629</v>
      </c>
      <c r="C150" s="214" t="s">
        <v>630</v>
      </c>
      <c r="D150" s="214">
        <v>75031523</v>
      </c>
      <c r="E150" s="579" t="s">
        <v>1098</v>
      </c>
      <c r="F150" s="215">
        <v>600053229</v>
      </c>
      <c r="G150" s="1172" t="s">
        <v>1289</v>
      </c>
      <c r="H150" s="213" t="s">
        <v>62</v>
      </c>
      <c r="I150" s="213" t="s">
        <v>90</v>
      </c>
      <c r="J150" s="213" t="s">
        <v>628</v>
      </c>
      <c r="K150" s="1172" t="s">
        <v>1288</v>
      </c>
      <c r="L150" s="217">
        <v>20000000</v>
      </c>
      <c r="M150" s="218">
        <f t="shared" ref="M150:M161" si="14">L150/100*70</f>
        <v>14000000</v>
      </c>
      <c r="N150" s="1173">
        <v>2026</v>
      </c>
      <c r="O150" s="1174">
        <v>2026</v>
      </c>
      <c r="P150" s="207" t="s">
        <v>114</v>
      </c>
      <c r="Q150" s="214" t="s">
        <v>114</v>
      </c>
      <c r="R150" s="214" t="s">
        <v>114</v>
      </c>
      <c r="S150" s="215" t="s">
        <v>114</v>
      </c>
      <c r="T150" s="213"/>
      <c r="U150" s="213"/>
      <c r="V150" s="213" t="s">
        <v>114</v>
      </c>
      <c r="W150" s="213"/>
      <c r="X150" s="213"/>
      <c r="Y150" s="1173" t="s">
        <v>1290</v>
      </c>
      <c r="Z150" s="215" t="s">
        <v>111</v>
      </c>
    </row>
    <row r="151" spans="1:27" s="2" customFormat="1" ht="51">
      <c r="A151" s="1195">
        <v>2</v>
      </c>
      <c r="B151" s="1182" t="s">
        <v>629</v>
      </c>
      <c r="C151" s="1183" t="s">
        <v>630</v>
      </c>
      <c r="D151" s="1183">
        <v>75031524</v>
      </c>
      <c r="E151" s="1196" t="s">
        <v>1098</v>
      </c>
      <c r="F151" s="1185">
        <v>600053229</v>
      </c>
      <c r="G151" s="1187" t="s">
        <v>632</v>
      </c>
      <c r="H151" s="1187" t="s">
        <v>62</v>
      </c>
      <c r="I151" s="1187" t="s">
        <v>90</v>
      </c>
      <c r="J151" s="1187" t="s">
        <v>628</v>
      </c>
      <c r="K151" s="1187" t="s">
        <v>1023</v>
      </c>
      <c r="L151" s="1197">
        <v>15000000</v>
      </c>
      <c r="M151" s="1189">
        <f t="shared" si="14"/>
        <v>10500000</v>
      </c>
      <c r="N151" s="1182">
        <v>2024</v>
      </c>
      <c r="O151" s="1185">
        <v>2027</v>
      </c>
      <c r="P151" s="1182"/>
      <c r="Q151" s="1183"/>
      <c r="R151" s="1183"/>
      <c r="S151" s="1185"/>
      <c r="T151" s="1187" t="s">
        <v>114</v>
      </c>
      <c r="U151" s="1187"/>
      <c r="V151" s="1187" t="s">
        <v>114</v>
      </c>
      <c r="W151" s="1187" t="s">
        <v>114</v>
      </c>
      <c r="X151" s="1187"/>
      <c r="Y151" s="1182" t="s">
        <v>633</v>
      </c>
      <c r="Z151" s="1185" t="s">
        <v>111</v>
      </c>
    </row>
    <row r="152" spans="1:27" s="2" customFormat="1" ht="51">
      <c r="A152" s="602">
        <v>3</v>
      </c>
      <c r="B152" s="220" t="s">
        <v>629</v>
      </c>
      <c r="C152" s="221" t="s">
        <v>630</v>
      </c>
      <c r="D152" s="221">
        <v>75031525</v>
      </c>
      <c r="E152" s="1180" t="s">
        <v>1024</v>
      </c>
      <c r="F152" s="582">
        <v>600053230</v>
      </c>
      <c r="G152" s="1176" t="s">
        <v>1291</v>
      </c>
      <c r="H152" s="492" t="s">
        <v>62</v>
      </c>
      <c r="I152" s="492" t="s">
        <v>90</v>
      </c>
      <c r="J152" s="492" t="s">
        <v>628</v>
      </c>
      <c r="K152" s="1176" t="s">
        <v>1292</v>
      </c>
      <c r="L152" s="1193">
        <v>10000000</v>
      </c>
      <c r="M152" s="1194">
        <f t="shared" si="14"/>
        <v>7000000</v>
      </c>
      <c r="N152" s="1178">
        <v>2028</v>
      </c>
      <c r="O152" s="1179">
        <v>2029</v>
      </c>
      <c r="P152" s="220" t="s">
        <v>114</v>
      </c>
      <c r="Q152" s="221" t="s">
        <v>114</v>
      </c>
      <c r="R152" s="221" t="s">
        <v>114</v>
      </c>
      <c r="S152" s="582" t="s">
        <v>114</v>
      </c>
      <c r="T152" s="492"/>
      <c r="U152" s="492" t="s">
        <v>114</v>
      </c>
      <c r="V152" s="492" t="s">
        <v>114</v>
      </c>
      <c r="W152" s="492"/>
      <c r="X152" s="492"/>
      <c r="Y152" s="1178" t="s">
        <v>1293</v>
      </c>
      <c r="Z152" s="582" t="s">
        <v>111</v>
      </c>
    </row>
    <row r="153" spans="1:27" s="2" customFormat="1" ht="51">
      <c r="A153" s="581">
        <v>4</v>
      </c>
      <c r="B153" s="226" t="s">
        <v>629</v>
      </c>
      <c r="C153" s="222" t="s">
        <v>630</v>
      </c>
      <c r="D153" s="222">
        <v>75031526</v>
      </c>
      <c r="E153" s="580" t="s">
        <v>1025</v>
      </c>
      <c r="F153" s="223">
        <v>600053231</v>
      </c>
      <c r="G153" s="219" t="s">
        <v>1026</v>
      </c>
      <c r="H153" s="219" t="s">
        <v>62</v>
      </c>
      <c r="I153" s="219" t="s">
        <v>90</v>
      </c>
      <c r="J153" s="219" t="s">
        <v>628</v>
      </c>
      <c r="K153" s="492" t="s">
        <v>1250</v>
      </c>
      <c r="L153" s="603">
        <v>10000000</v>
      </c>
      <c r="M153" s="836">
        <f t="shared" si="14"/>
        <v>7000000</v>
      </c>
      <c r="N153" s="1178">
        <v>2027</v>
      </c>
      <c r="O153" s="1179">
        <v>2028</v>
      </c>
      <c r="P153" s="220"/>
      <c r="Q153" s="221"/>
      <c r="R153" s="221"/>
      <c r="S153" s="582"/>
      <c r="T153" s="492"/>
      <c r="U153" s="492" t="s">
        <v>114</v>
      </c>
      <c r="V153" s="492" t="s">
        <v>114</v>
      </c>
      <c r="W153" s="492" t="s">
        <v>114</v>
      </c>
      <c r="X153" s="492"/>
      <c r="Y153" s="1178" t="s">
        <v>1294</v>
      </c>
      <c r="Z153" s="582" t="s">
        <v>111</v>
      </c>
    </row>
    <row r="154" spans="1:27" s="2" customFormat="1" ht="61.2">
      <c r="A154" s="1181">
        <v>5</v>
      </c>
      <c r="B154" s="1182" t="s">
        <v>629</v>
      </c>
      <c r="C154" s="1183" t="s">
        <v>630</v>
      </c>
      <c r="D154" s="1183">
        <v>75031526</v>
      </c>
      <c r="E154" s="1184" t="s">
        <v>1025</v>
      </c>
      <c r="F154" s="1185">
        <v>600053231</v>
      </c>
      <c r="G154" s="1186" t="s">
        <v>1027</v>
      </c>
      <c r="H154" s="1187" t="s">
        <v>62</v>
      </c>
      <c r="I154" s="1187" t="s">
        <v>90</v>
      </c>
      <c r="J154" s="1187" t="s">
        <v>628</v>
      </c>
      <c r="K154" s="1186" t="s">
        <v>1028</v>
      </c>
      <c r="L154" s="1188">
        <v>45000000</v>
      </c>
      <c r="M154" s="1189">
        <f t="shared" si="14"/>
        <v>31500000</v>
      </c>
      <c r="N154" s="1190">
        <v>2025</v>
      </c>
      <c r="O154" s="1191">
        <v>2027</v>
      </c>
      <c r="P154" s="1190" t="s">
        <v>114</v>
      </c>
      <c r="Q154" s="1192" t="s">
        <v>114</v>
      </c>
      <c r="R154" s="1192" t="s">
        <v>114</v>
      </c>
      <c r="S154" s="1191" t="s">
        <v>114</v>
      </c>
      <c r="T154" s="1186"/>
      <c r="U154" s="1186" t="s">
        <v>114</v>
      </c>
      <c r="V154" s="1186" t="s">
        <v>114</v>
      </c>
      <c r="W154" s="1186"/>
      <c r="X154" s="1186"/>
      <c r="Y154" s="1190" t="s">
        <v>1029</v>
      </c>
      <c r="Z154" s="1191" t="s">
        <v>111</v>
      </c>
    </row>
    <row r="155" spans="1:27" s="2" customFormat="1" ht="51.6" thickBot="1">
      <c r="A155" s="546">
        <v>6</v>
      </c>
      <c r="B155" s="220" t="s">
        <v>629</v>
      </c>
      <c r="C155" s="221" t="s">
        <v>630</v>
      </c>
      <c r="D155" s="221">
        <v>75031526</v>
      </c>
      <c r="E155" s="1180" t="s">
        <v>1025</v>
      </c>
      <c r="F155" s="582">
        <v>600053231</v>
      </c>
      <c r="G155" s="1204" t="s">
        <v>1310</v>
      </c>
      <c r="H155" s="492" t="s">
        <v>62</v>
      </c>
      <c r="I155" s="492" t="s">
        <v>90</v>
      </c>
      <c r="J155" s="492" t="s">
        <v>628</v>
      </c>
      <c r="K155" s="1204" t="s">
        <v>1311</v>
      </c>
      <c r="L155" s="1193">
        <v>2450000</v>
      </c>
      <c r="M155" s="1194">
        <f t="shared" si="14"/>
        <v>1715000</v>
      </c>
      <c r="N155" s="1178">
        <v>2027</v>
      </c>
      <c r="O155" s="1179">
        <v>2028</v>
      </c>
      <c r="P155" s="220" t="s">
        <v>114</v>
      </c>
      <c r="Q155" s="221" t="s">
        <v>114</v>
      </c>
      <c r="R155" s="221"/>
      <c r="S155" s="582"/>
      <c r="T155" s="492"/>
      <c r="U155" s="492"/>
      <c r="V155" s="492" t="s">
        <v>114</v>
      </c>
      <c r="W155" s="492" t="s">
        <v>114</v>
      </c>
      <c r="X155" s="492"/>
      <c r="Y155" s="1205" t="s">
        <v>1305</v>
      </c>
      <c r="Z155" s="1206" t="s">
        <v>111</v>
      </c>
      <c r="AA155" s="3"/>
    </row>
    <row r="156" spans="1:27" s="2" customFormat="1" ht="51.6" thickBot="1">
      <c r="A156" s="1267">
        <v>6</v>
      </c>
      <c r="B156" s="1205" t="s">
        <v>629</v>
      </c>
      <c r="C156" s="1268" t="s">
        <v>630</v>
      </c>
      <c r="D156" s="1268">
        <v>75031526</v>
      </c>
      <c r="E156" s="1269" t="s">
        <v>1025</v>
      </c>
      <c r="F156" s="1206">
        <v>600053231</v>
      </c>
      <c r="G156" s="1172" t="s">
        <v>1295</v>
      </c>
      <c r="H156" s="1270" t="s">
        <v>62</v>
      </c>
      <c r="I156" s="1270" t="s">
        <v>90</v>
      </c>
      <c r="J156" s="1270" t="s">
        <v>628</v>
      </c>
      <c r="K156" s="1172" t="s">
        <v>1296</v>
      </c>
      <c r="L156" s="1271">
        <v>2500000</v>
      </c>
      <c r="M156" s="1272">
        <f t="shared" si="14"/>
        <v>1750000</v>
      </c>
      <c r="N156" s="1173">
        <v>2027</v>
      </c>
      <c r="O156" s="1174">
        <v>2027</v>
      </c>
      <c r="P156" s="1173" t="s">
        <v>114</v>
      </c>
      <c r="Q156" s="1273" t="s">
        <v>114</v>
      </c>
      <c r="R156" s="1273" t="s">
        <v>114</v>
      </c>
      <c r="S156" s="1174" t="s">
        <v>114</v>
      </c>
      <c r="T156" s="1172"/>
      <c r="U156" s="1172" t="s">
        <v>114</v>
      </c>
      <c r="V156" s="1172" t="s">
        <v>114</v>
      </c>
      <c r="W156" s="1172" t="s">
        <v>114</v>
      </c>
      <c r="X156" s="1172" t="s">
        <v>114</v>
      </c>
      <c r="Y156" s="1173" t="s">
        <v>1297</v>
      </c>
      <c r="Z156" s="1174" t="s">
        <v>111</v>
      </c>
      <c r="AA156" s="3"/>
    </row>
    <row r="157" spans="1:27" s="2" customFormat="1" ht="51">
      <c r="A157" s="1267">
        <v>7</v>
      </c>
      <c r="B157" s="1205" t="s">
        <v>629</v>
      </c>
      <c r="C157" s="1268" t="s">
        <v>630</v>
      </c>
      <c r="D157" s="1268">
        <v>75031527</v>
      </c>
      <c r="E157" s="1269" t="s">
        <v>1298</v>
      </c>
      <c r="F157" s="1206">
        <v>600053232</v>
      </c>
      <c r="G157" s="1176" t="s">
        <v>1299</v>
      </c>
      <c r="H157" s="1270" t="s">
        <v>62</v>
      </c>
      <c r="I157" s="1270" t="s">
        <v>90</v>
      </c>
      <c r="J157" s="1270" t="s">
        <v>628</v>
      </c>
      <c r="K157" s="1176" t="s">
        <v>1300</v>
      </c>
      <c r="L157" s="1193">
        <v>7000000</v>
      </c>
      <c r="M157" s="1272">
        <f t="shared" si="14"/>
        <v>4900000</v>
      </c>
      <c r="N157" s="1178">
        <v>2027</v>
      </c>
      <c r="O157" s="1179">
        <v>2028</v>
      </c>
      <c r="P157" s="1178"/>
      <c r="Q157" s="1274"/>
      <c r="R157" s="1274"/>
      <c r="S157" s="1179"/>
      <c r="T157" s="1270"/>
      <c r="U157" s="1270"/>
      <c r="V157" s="1270"/>
      <c r="W157" s="1270"/>
      <c r="X157" s="1270"/>
      <c r="Y157" s="1205" t="s">
        <v>1301</v>
      </c>
      <c r="Z157" s="1206" t="s">
        <v>111</v>
      </c>
      <c r="AA157" s="3"/>
    </row>
    <row r="158" spans="1:27" s="2" customFormat="1" ht="51">
      <c r="A158" s="1267">
        <v>8</v>
      </c>
      <c r="B158" s="1205" t="s">
        <v>629</v>
      </c>
      <c r="C158" s="1268" t="s">
        <v>630</v>
      </c>
      <c r="D158" s="1268">
        <v>75031528</v>
      </c>
      <c r="E158" s="1269" t="s">
        <v>1302</v>
      </c>
      <c r="F158" s="1206">
        <v>600053233</v>
      </c>
      <c r="G158" s="1176" t="s">
        <v>1303</v>
      </c>
      <c r="H158" s="1270" t="s">
        <v>62</v>
      </c>
      <c r="I158" s="1270" t="s">
        <v>90</v>
      </c>
      <c r="J158" s="1270" t="s">
        <v>628</v>
      </c>
      <c r="K158" s="1176" t="s">
        <v>1304</v>
      </c>
      <c r="L158" s="1193">
        <v>400000</v>
      </c>
      <c r="M158" s="1194">
        <f t="shared" si="14"/>
        <v>280000</v>
      </c>
      <c r="N158" s="1178">
        <v>2027</v>
      </c>
      <c r="O158" s="1179">
        <v>2028</v>
      </c>
      <c r="P158" s="1178"/>
      <c r="Q158" s="1274"/>
      <c r="R158" s="1274"/>
      <c r="S158" s="1179"/>
      <c r="T158" s="1270"/>
      <c r="U158" s="1270"/>
      <c r="V158" s="1270"/>
      <c r="W158" s="1270"/>
      <c r="X158" s="1270"/>
      <c r="Y158" s="1205" t="s">
        <v>1305</v>
      </c>
      <c r="Z158" s="1206" t="s">
        <v>111</v>
      </c>
      <c r="AA158" s="3"/>
    </row>
    <row r="159" spans="1:27" s="2" customFormat="1" ht="51">
      <c r="A159" s="1267">
        <v>9</v>
      </c>
      <c r="B159" s="1205" t="s">
        <v>629</v>
      </c>
      <c r="C159" s="1268" t="s">
        <v>630</v>
      </c>
      <c r="D159" s="1268">
        <v>75031529</v>
      </c>
      <c r="E159" s="1269" t="s">
        <v>1306</v>
      </c>
      <c r="F159" s="1206">
        <v>600053234</v>
      </c>
      <c r="G159" s="1176" t="s">
        <v>1307</v>
      </c>
      <c r="H159" s="1270" t="s">
        <v>62</v>
      </c>
      <c r="I159" s="1270" t="s">
        <v>90</v>
      </c>
      <c r="J159" s="1270" t="s">
        <v>628</v>
      </c>
      <c r="K159" s="1176" t="s">
        <v>1308</v>
      </c>
      <c r="L159" s="1193">
        <v>2000000</v>
      </c>
      <c r="M159" s="1194">
        <f t="shared" si="14"/>
        <v>1400000</v>
      </c>
      <c r="N159" s="1178">
        <v>2027</v>
      </c>
      <c r="O159" s="1179">
        <v>2027</v>
      </c>
      <c r="P159" s="1178"/>
      <c r="Q159" s="1274"/>
      <c r="R159" s="1274"/>
      <c r="S159" s="1179"/>
      <c r="T159" s="1270"/>
      <c r="U159" s="1270" t="s">
        <v>114</v>
      </c>
      <c r="V159" s="1270" t="s">
        <v>114</v>
      </c>
      <c r="W159" s="1270" t="s">
        <v>114</v>
      </c>
      <c r="X159" s="1270" t="s">
        <v>114</v>
      </c>
      <c r="Y159" s="1205" t="s">
        <v>1309</v>
      </c>
      <c r="Z159" s="1206" t="s">
        <v>111</v>
      </c>
    </row>
    <row r="160" spans="1:27" s="2" customFormat="1" ht="15" thickBot="1">
      <c r="A160" s="1198"/>
      <c r="B160" s="1177"/>
      <c r="C160" s="1201"/>
      <c r="D160" s="1201"/>
      <c r="E160" s="1202"/>
      <c r="F160" s="1200"/>
      <c r="G160" s="1175"/>
      <c r="H160" s="1175"/>
      <c r="I160" s="1175"/>
      <c r="J160" s="1175"/>
      <c r="K160" s="1175"/>
      <c r="L160" s="1199"/>
      <c r="M160" s="1203"/>
      <c r="N160" s="1177"/>
      <c r="O160" s="1200"/>
      <c r="P160" s="1177"/>
      <c r="Q160" s="1201"/>
      <c r="R160" s="1201"/>
      <c r="S160" s="1200"/>
      <c r="T160" s="1175"/>
      <c r="U160" s="1175"/>
      <c r="V160" s="1175"/>
      <c r="W160" s="1175"/>
      <c r="X160" s="1175"/>
      <c r="Y160" s="1177"/>
      <c r="Z160" s="1200"/>
    </row>
    <row r="161" spans="1:26" s="2" customFormat="1" ht="31.8">
      <c r="A161" s="83">
        <v>1</v>
      </c>
      <c r="B161" s="123" t="s">
        <v>641</v>
      </c>
      <c r="C161" s="124" t="s">
        <v>636</v>
      </c>
      <c r="D161" s="366">
        <v>75031353</v>
      </c>
      <c r="E161" s="512">
        <v>241229</v>
      </c>
      <c r="F161" s="132">
        <v>600053113</v>
      </c>
      <c r="G161" s="128" t="s">
        <v>642</v>
      </c>
      <c r="H161" s="128" t="s">
        <v>62</v>
      </c>
      <c r="I161" s="128" t="s">
        <v>90</v>
      </c>
      <c r="J161" s="128" t="s">
        <v>631</v>
      </c>
      <c r="K161" s="128" t="s">
        <v>643</v>
      </c>
      <c r="L161" s="129">
        <v>320000000</v>
      </c>
      <c r="M161" s="130">
        <f t="shared" si="14"/>
        <v>224000000</v>
      </c>
      <c r="N161" s="636">
        <v>44986</v>
      </c>
      <c r="O161" s="122">
        <v>46265</v>
      </c>
      <c r="P161" s="131" t="s">
        <v>103</v>
      </c>
      <c r="Q161" s="125" t="s">
        <v>103</v>
      </c>
      <c r="R161" s="125" t="s">
        <v>103</v>
      </c>
      <c r="S161" s="126" t="s">
        <v>103</v>
      </c>
      <c r="T161" s="127" t="s">
        <v>103</v>
      </c>
      <c r="U161" s="127" t="s">
        <v>103</v>
      </c>
      <c r="V161" s="127" t="s">
        <v>103</v>
      </c>
      <c r="W161" s="127" t="s">
        <v>111</v>
      </c>
      <c r="X161" s="127" t="s">
        <v>111</v>
      </c>
      <c r="Y161" s="131" t="s">
        <v>1016</v>
      </c>
      <c r="Z161" s="126" t="s">
        <v>111</v>
      </c>
    </row>
    <row r="162" spans="1:26" s="3" customFormat="1" ht="73.2" thickBot="1">
      <c r="A162" s="327">
        <v>2</v>
      </c>
      <c r="B162" s="193" t="s">
        <v>644</v>
      </c>
      <c r="C162" s="169" t="s">
        <v>645</v>
      </c>
      <c r="D162" s="513"/>
      <c r="E162" s="514"/>
      <c r="F162" s="198"/>
      <c r="G162" s="170" t="s">
        <v>646</v>
      </c>
      <c r="H162" s="170" t="s">
        <v>62</v>
      </c>
      <c r="I162" s="170" t="s">
        <v>90</v>
      </c>
      <c r="J162" s="170" t="s">
        <v>631</v>
      </c>
      <c r="K162" s="170" t="s">
        <v>647</v>
      </c>
      <c r="L162" s="164">
        <v>900000000</v>
      </c>
      <c r="M162" s="441">
        <f>L162*0.7</f>
        <v>630000000</v>
      </c>
      <c r="N162" s="438">
        <v>2025</v>
      </c>
      <c r="O162" s="439">
        <v>2027</v>
      </c>
      <c r="P162" s="78" t="s">
        <v>103</v>
      </c>
      <c r="Q162" s="437" t="s">
        <v>103</v>
      </c>
      <c r="R162" s="437" t="s">
        <v>103</v>
      </c>
      <c r="S162" s="515" t="s">
        <v>103</v>
      </c>
      <c r="T162" s="438" t="s">
        <v>103</v>
      </c>
      <c r="U162" s="438" t="s">
        <v>103</v>
      </c>
      <c r="V162" s="438" t="s">
        <v>103</v>
      </c>
      <c r="W162" s="438" t="s">
        <v>103</v>
      </c>
      <c r="X162" s="438" t="s">
        <v>103</v>
      </c>
      <c r="Y162" s="438" t="s">
        <v>142</v>
      </c>
      <c r="Z162" s="439" t="s">
        <v>111</v>
      </c>
    </row>
    <row r="163" spans="1:26" s="3" customFormat="1" ht="42">
      <c r="A163" s="300">
        <v>1</v>
      </c>
      <c r="B163" s="123" t="s">
        <v>660</v>
      </c>
      <c r="C163" s="124" t="s">
        <v>660</v>
      </c>
      <c r="D163" s="124">
        <v>4936442</v>
      </c>
      <c r="E163" s="124">
        <v>691009597</v>
      </c>
      <c r="F163" s="132">
        <v>691009597</v>
      </c>
      <c r="G163" s="128" t="s">
        <v>661</v>
      </c>
      <c r="H163" s="128" t="s">
        <v>89</v>
      </c>
      <c r="I163" s="128" t="s">
        <v>90</v>
      </c>
      <c r="J163" s="128" t="s">
        <v>651</v>
      </c>
      <c r="K163" s="128" t="s">
        <v>661</v>
      </c>
      <c r="L163" s="302">
        <v>15000000</v>
      </c>
      <c r="M163" s="303">
        <f>L163/100*70</f>
        <v>10500000</v>
      </c>
      <c r="N163" s="143">
        <v>45658</v>
      </c>
      <c r="O163" s="173">
        <v>46722</v>
      </c>
      <c r="P163" s="201" t="s">
        <v>114</v>
      </c>
      <c r="Q163" s="125" t="s">
        <v>114</v>
      </c>
      <c r="R163" s="125" t="s">
        <v>114</v>
      </c>
      <c r="S163" s="489" t="s">
        <v>114</v>
      </c>
      <c r="T163" s="127"/>
      <c r="U163" s="127"/>
      <c r="V163" s="127" t="s">
        <v>114</v>
      </c>
      <c r="W163" s="127"/>
      <c r="X163" s="127" t="s">
        <v>114</v>
      </c>
      <c r="Y163" s="201" t="s">
        <v>672</v>
      </c>
      <c r="Z163" s="126" t="s">
        <v>111</v>
      </c>
    </row>
    <row r="164" spans="1:26" s="3" customFormat="1" ht="42">
      <c r="A164" s="308">
        <v>2</v>
      </c>
      <c r="B164" s="178" t="s">
        <v>662</v>
      </c>
      <c r="C164" s="179" t="s">
        <v>649</v>
      </c>
      <c r="D164" s="179">
        <v>62931504</v>
      </c>
      <c r="E164" s="179">
        <v>241237</v>
      </c>
      <c r="F164" s="181">
        <v>600053121</v>
      </c>
      <c r="G164" s="182" t="s">
        <v>663</v>
      </c>
      <c r="H164" s="182" t="s">
        <v>89</v>
      </c>
      <c r="I164" s="182" t="s">
        <v>90</v>
      </c>
      <c r="J164" s="182" t="s">
        <v>651</v>
      </c>
      <c r="K164" s="182" t="s">
        <v>664</v>
      </c>
      <c r="L164" s="356">
        <v>60000000</v>
      </c>
      <c r="M164" s="423">
        <f>+L164*0.7</f>
        <v>42000000</v>
      </c>
      <c r="N164" s="1207">
        <v>46023</v>
      </c>
      <c r="O164" s="1208">
        <v>47088</v>
      </c>
      <c r="P164" s="374" t="s">
        <v>114</v>
      </c>
      <c r="Q164" s="281" t="s">
        <v>114</v>
      </c>
      <c r="R164" s="281" t="s">
        <v>114</v>
      </c>
      <c r="S164" s="494" t="s">
        <v>114</v>
      </c>
      <c r="T164" s="283"/>
      <c r="U164" s="283"/>
      <c r="V164" s="283" t="s">
        <v>114</v>
      </c>
      <c r="W164" s="283"/>
      <c r="X164" s="283" t="s">
        <v>114</v>
      </c>
      <c r="Y164" s="374" t="s">
        <v>653</v>
      </c>
      <c r="Z164" s="187" t="s">
        <v>111</v>
      </c>
    </row>
    <row r="165" spans="1:26" s="2" customFormat="1" ht="21.6">
      <c r="A165" s="308">
        <v>3</v>
      </c>
      <c r="B165" s="178" t="s">
        <v>662</v>
      </c>
      <c r="C165" s="179" t="s">
        <v>649</v>
      </c>
      <c r="D165" s="179">
        <v>62931504</v>
      </c>
      <c r="E165" s="179">
        <v>241237</v>
      </c>
      <c r="F165" s="181">
        <v>600053121</v>
      </c>
      <c r="G165" s="182" t="s">
        <v>665</v>
      </c>
      <c r="H165" s="182" t="s">
        <v>89</v>
      </c>
      <c r="I165" s="182" t="s">
        <v>90</v>
      </c>
      <c r="J165" s="182" t="s">
        <v>651</v>
      </c>
      <c r="K165" s="182" t="s">
        <v>666</v>
      </c>
      <c r="L165" s="356">
        <v>20000000</v>
      </c>
      <c r="M165" s="423">
        <f>+L165*0.7</f>
        <v>14000000</v>
      </c>
      <c r="N165" s="1207">
        <v>45809</v>
      </c>
      <c r="O165" s="1208">
        <v>46357</v>
      </c>
      <c r="P165" s="374" t="s">
        <v>114</v>
      </c>
      <c r="Q165" s="281" t="s">
        <v>114</v>
      </c>
      <c r="R165" s="281" t="s">
        <v>114</v>
      </c>
      <c r="S165" s="494" t="s">
        <v>114</v>
      </c>
      <c r="T165" s="283"/>
      <c r="U165" s="283" t="s">
        <v>114</v>
      </c>
      <c r="V165" s="283" t="s">
        <v>114</v>
      </c>
      <c r="W165" s="283" t="s">
        <v>114</v>
      </c>
      <c r="X165" s="283" t="s">
        <v>114</v>
      </c>
      <c r="Y165" s="374" t="s">
        <v>673</v>
      </c>
      <c r="Z165" s="187" t="s">
        <v>111</v>
      </c>
    </row>
    <row r="166" spans="1:26" s="2" customFormat="1" ht="22.2" thickBot="1">
      <c r="A166" s="308">
        <v>4</v>
      </c>
      <c r="B166" s="178" t="s">
        <v>667</v>
      </c>
      <c r="C166" s="179" t="s">
        <v>649</v>
      </c>
      <c r="D166" s="179" t="s">
        <v>653</v>
      </c>
      <c r="E166" s="179" t="s">
        <v>653</v>
      </c>
      <c r="F166" s="181" t="s">
        <v>653</v>
      </c>
      <c r="G166" s="182" t="s">
        <v>667</v>
      </c>
      <c r="H166" s="182" t="s">
        <v>89</v>
      </c>
      <c r="I166" s="182" t="s">
        <v>90</v>
      </c>
      <c r="J166" s="182" t="s">
        <v>651</v>
      </c>
      <c r="K166" s="182" t="s">
        <v>668</v>
      </c>
      <c r="L166" s="356">
        <v>600000000</v>
      </c>
      <c r="M166" s="423">
        <f>+L166*0.7</f>
        <v>420000000</v>
      </c>
      <c r="N166" s="1207">
        <v>46388</v>
      </c>
      <c r="O166" s="1208">
        <v>10959</v>
      </c>
      <c r="P166" s="374" t="s">
        <v>114</v>
      </c>
      <c r="Q166" s="281" t="s">
        <v>114</v>
      </c>
      <c r="R166" s="281" t="s">
        <v>114</v>
      </c>
      <c r="S166" s="494" t="s">
        <v>114</v>
      </c>
      <c r="T166" s="283" t="s">
        <v>114</v>
      </c>
      <c r="U166" s="283" t="s">
        <v>114</v>
      </c>
      <c r="V166" s="283" t="s">
        <v>114</v>
      </c>
      <c r="W166" s="283" t="s">
        <v>114</v>
      </c>
      <c r="X166" s="283" t="s">
        <v>114</v>
      </c>
      <c r="Y166" s="374" t="s">
        <v>653</v>
      </c>
      <c r="Z166" s="187" t="s">
        <v>111</v>
      </c>
    </row>
    <row r="167" spans="1:26" s="2" customFormat="1" ht="60.6" thickBot="1">
      <c r="A167" s="1334">
        <v>5</v>
      </c>
      <c r="B167" s="1333" t="s">
        <v>667</v>
      </c>
      <c r="C167" s="1333" t="s">
        <v>649</v>
      </c>
      <c r="D167" s="1333">
        <v>62931504</v>
      </c>
      <c r="E167" s="1333">
        <v>241237</v>
      </c>
      <c r="F167" s="1333">
        <v>600053121</v>
      </c>
      <c r="G167" s="1477" t="s">
        <v>1346</v>
      </c>
      <c r="H167" s="1333" t="s">
        <v>89</v>
      </c>
      <c r="I167" s="1333" t="s">
        <v>90</v>
      </c>
      <c r="J167" s="1333" t="s">
        <v>651</v>
      </c>
      <c r="K167" s="1477" t="s">
        <v>1347</v>
      </c>
      <c r="L167" s="1333" t="s">
        <v>1348</v>
      </c>
      <c r="M167" s="1333" t="s">
        <v>1349</v>
      </c>
      <c r="N167" s="1333" t="s">
        <v>1350</v>
      </c>
      <c r="O167" s="1333" t="s">
        <v>1351</v>
      </c>
      <c r="P167" s="1333"/>
      <c r="Q167" s="1333" t="s">
        <v>114</v>
      </c>
      <c r="R167" s="1333" t="s">
        <v>114</v>
      </c>
      <c r="S167" s="1333" t="s">
        <v>114</v>
      </c>
      <c r="T167" s="1333"/>
      <c r="U167" s="1333"/>
      <c r="V167" s="1333"/>
      <c r="W167" s="1333"/>
      <c r="X167" s="1333"/>
      <c r="Y167" s="1333" t="s">
        <v>653</v>
      </c>
      <c r="Z167" s="1333" t="s">
        <v>111</v>
      </c>
    </row>
    <row r="168" spans="1:26" s="2" customFormat="1" ht="42.6" thickBot="1">
      <c r="A168" s="304">
        <v>5</v>
      </c>
      <c r="B168" s="144" t="s">
        <v>669</v>
      </c>
      <c r="C168" s="145" t="s">
        <v>670</v>
      </c>
      <c r="D168" s="145" t="s">
        <v>653</v>
      </c>
      <c r="E168" s="145" t="s">
        <v>653</v>
      </c>
      <c r="F168" s="146" t="s">
        <v>653</v>
      </c>
      <c r="G168" s="147" t="s">
        <v>122</v>
      </c>
      <c r="H168" s="147" t="s">
        <v>89</v>
      </c>
      <c r="I168" s="147" t="s">
        <v>90</v>
      </c>
      <c r="J168" s="147" t="s">
        <v>119</v>
      </c>
      <c r="K168" s="147" t="s">
        <v>671</v>
      </c>
      <c r="L168" s="306">
        <v>300000000</v>
      </c>
      <c r="M168" s="307">
        <f>+L168*0.7</f>
        <v>210000000</v>
      </c>
      <c r="N168" s="346">
        <v>45108</v>
      </c>
      <c r="O168" s="347">
        <v>45778</v>
      </c>
      <c r="P168" s="583" t="s">
        <v>114</v>
      </c>
      <c r="Q168" s="291" t="s">
        <v>114</v>
      </c>
      <c r="R168" s="291" t="s">
        <v>114</v>
      </c>
      <c r="S168" s="584" t="s">
        <v>114</v>
      </c>
      <c r="T168" s="148" t="s">
        <v>114</v>
      </c>
      <c r="U168" s="148" t="s">
        <v>114</v>
      </c>
      <c r="V168" s="148" t="s">
        <v>114</v>
      </c>
      <c r="W168" s="148" t="s">
        <v>114</v>
      </c>
      <c r="X168" s="148" t="s">
        <v>114</v>
      </c>
      <c r="Y168" s="583" t="s">
        <v>1007</v>
      </c>
      <c r="Z168" s="151" t="s">
        <v>103</v>
      </c>
    </row>
    <row r="169" spans="1:26" s="2" customFormat="1" ht="62.4">
      <c r="A169" s="83">
        <v>1</v>
      </c>
      <c r="B169" s="123" t="s">
        <v>644</v>
      </c>
      <c r="C169" s="124" t="s">
        <v>683</v>
      </c>
      <c r="D169" s="124"/>
      <c r="E169" s="175"/>
      <c r="F169" s="132"/>
      <c r="G169" s="128" t="s">
        <v>684</v>
      </c>
      <c r="H169" s="128" t="s">
        <v>62</v>
      </c>
      <c r="I169" s="128" t="s">
        <v>685</v>
      </c>
      <c r="J169" s="128" t="s">
        <v>631</v>
      </c>
      <c r="K169" s="128" t="s">
        <v>686</v>
      </c>
      <c r="L169" s="129">
        <v>900000000</v>
      </c>
      <c r="M169" s="130">
        <f>L169/100*70</f>
        <v>630000000</v>
      </c>
      <c r="N169" s="131"/>
      <c r="O169" s="126"/>
      <c r="P169" s="131" t="s">
        <v>251</v>
      </c>
      <c r="Q169" s="125" t="s">
        <v>251</v>
      </c>
      <c r="R169" s="125" t="s">
        <v>251</v>
      </c>
      <c r="S169" s="126" t="s">
        <v>251</v>
      </c>
      <c r="T169" s="127" t="s">
        <v>251</v>
      </c>
      <c r="U169" s="127" t="s">
        <v>251</v>
      </c>
      <c r="V169" s="127" t="s">
        <v>251</v>
      </c>
      <c r="W169" s="127" t="s">
        <v>251</v>
      </c>
      <c r="X169" s="127" t="s">
        <v>251</v>
      </c>
      <c r="Y169" s="123" t="s">
        <v>142</v>
      </c>
      <c r="Z169" s="126" t="s">
        <v>111</v>
      </c>
    </row>
    <row r="170" spans="1:26" s="2" customFormat="1" ht="52.2">
      <c r="A170" s="69">
        <v>2</v>
      </c>
      <c r="B170" s="178" t="s">
        <v>687</v>
      </c>
      <c r="C170" s="179" t="s">
        <v>688</v>
      </c>
      <c r="D170" s="179"/>
      <c r="E170" s="180"/>
      <c r="F170" s="181"/>
      <c r="G170" s="182" t="s">
        <v>1117</v>
      </c>
      <c r="H170" s="182" t="s">
        <v>62</v>
      </c>
      <c r="I170" s="182" t="s">
        <v>685</v>
      </c>
      <c r="J170" s="182" t="s">
        <v>689</v>
      </c>
      <c r="K170" s="182" t="s">
        <v>690</v>
      </c>
      <c r="L170" s="183">
        <v>6000000</v>
      </c>
      <c r="M170" s="184">
        <f>L170/100*70</f>
        <v>4200000</v>
      </c>
      <c r="N170" s="344"/>
      <c r="O170" s="187"/>
      <c r="P170" s="344" t="s">
        <v>251</v>
      </c>
      <c r="Q170" s="281" t="s">
        <v>251</v>
      </c>
      <c r="R170" s="281" t="s">
        <v>251</v>
      </c>
      <c r="S170" s="187" t="s">
        <v>251</v>
      </c>
      <c r="T170" s="283" t="s">
        <v>251</v>
      </c>
      <c r="U170" s="283" t="s">
        <v>251</v>
      </c>
      <c r="V170" s="283" t="s">
        <v>251</v>
      </c>
      <c r="W170" s="283" t="s">
        <v>251</v>
      </c>
      <c r="X170" s="283" t="s">
        <v>251</v>
      </c>
      <c r="Y170" s="178" t="s">
        <v>142</v>
      </c>
      <c r="Z170" s="187" t="s">
        <v>111</v>
      </c>
    </row>
    <row r="171" spans="1:26" s="2" customFormat="1" ht="31.8">
      <c r="A171" s="69">
        <v>3</v>
      </c>
      <c r="B171" s="178" t="s">
        <v>674</v>
      </c>
      <c r="C171" s="179" t="s">
        <v>691</v>
      </c>
      <c r="D171" s="179">
        <v>75034573</v>
      </c>
      <c r="E171" s="180" t="s">
        <v>1118</v>
      </c>
      <c r="F171" s="181">
        <v>600052621</v>
      </c>
      <c r="G171" s="182" t="s">
        <v>692</v>
      </c>
      <c r="H171" s="182" t="s">
        <v>62</v>
      </c>
      <c r="I171" s="182" t="s">
        <v>685</v>
      </c>
      <c r="J171" s="182" t="s">
        <v>677</v>
      </c>
      <c r="K171" s="516" t="s">
        <v>678</v>
      </c>
      <c r="L171" s="631">
        <v>1500000</v>
      </c>
      <c r="M171" s="517">
        <v>910000</v>
      </c>
      <c r="N171" s="518"/>
      <c r="O171" s="519"/>
      <c r="P171" s="518" t="s">
        <v>251</v>
      </c>
      <c r="Q171" s="520" t="s">
        <v>251</v>
      </c>
      <c r="R171" s="520" t="s">
        <v>251</v>
      </c>
      <c r="S171" s="519" t="s">
        <v>251</v>
      </c>
      <c r="T171" s="521"/>
      <c r="U171" s="521" t="s">
        <v>251</v>
      </c>
      <c r="V171" s="521" t="s">
        <v>251</v>
      </c>
      <c r="W171" s="521"/>
      <c r="X171" s="521" t="s">
        <v>251</v>
      </c>
      <c r="Y171" s="522" t="s">
        <v>142</v>
      </c>
      <c r="Z171" s="519" t="s">
        <v>111</v>
      </c>
    </row>
    <row r="172" spans="1:26" s="2" customFormat="1" ht="31.8">
      <c r="A172" s="69">
        <v>4</v>
      </c>
      <c r="B172" s="178" t="s">
        <v>674</v>
      </c>
      <c r="C172" s="179" t="s">
        <v>691</v>
      </c>
      <c r="D172" s="179">
        <v>75034573</v>
      </c>
      <c r="E172" s="180" t="s">
        <v>693</v>
      </c>
      <c r="F172" s="181">
        <v>600052621</v>
      </c>
      <c r="G172" s="182" t="s">
        <v>679</v>
      </c>
      <c r="H172" s="182" t="s">
        <v>62</v>
      </c>
      <c r="I172" s="182" t="s">
        <v>685</v>
      </c>
      <c r="J172" s="182" t="s">
        <v>677</v>
      </c>
      <c r="K172" s="182" t="s">
        <v>694</v>
      </c>
      <c r="L172" s="183">
        <v>2200000</v>
      </c>
      <c r="M172" s="184">
        <f>L172/100*70</f>
        <v>1540000</v>
      </c>
      <c r="N172" s="344"/>
      <c r="O172" s="187"/>
      <c r="P172" s="344"/>
      <c r="Q172" s="281" t="s">
        <v>251</v>
      </c>
      <c r="R172" s="281" t="s">
        <v>251</v>
      </c>
      <c r="S172" s="187"/>
      <c r="T172" s="283"/>
      <c r="U172" s="283"/>
      <c r="V172" s="283" t="s">
        <v>251</v>
      </c>
      <c r="W172" s="283" t="s">
        <v>251</v>
      </c>
      <c r="X172" s="283"/>
      <c r="Y172" s="178" t="s">
        <v>142</v>
      </c>
      <c r="Z172" s="187" t="s">
        <v>111</v>
      </c>
    </row>
    <row r="173" spans="1:26" s="2" customFormat="1" ht="32.4" thickBot="1">
      <c r="A173" s="327">
        <v>5</v>
      </c>
      <c r="B173" s="193" t="s">
        <v>674</v>
      </c>
      <c r="C173" s="169" t="s">
        <v>691</v>
      </c>
      <c r="D173" s="169">
        <v>75034573</v>
      </c>
      <c r="E173" s="194" t="s">
        <v>693</v>
      </c>
      <c r="F173" s="311">
        <v>600052621</v>
      </c>
      <c r="G173" s="170" t="s">
        <v>695</v>
      </c>
      <c r="H173" s="170" t="s">
        <v>62</v>
      </c>
      <c r="I173" s="170" t="s">
        <v>685</v>
      </c>
      <c r="J173" s="170" t="s">
        <v>677</v>
      </c>
      <c r="K173" s="170" t="s">
        <v>682</v>
      </c>
      <c r="L173" s="196">
        <v>950000</v>
      </c>
      <c r="M173" s="197">
        <f>L173/100*70</f>
        <v>665000</v>
      </c>
      <c r="N173" s="171"/>
      <c r="O173" s="198"/>
      <c r="P173" s="171"/>
      <c r="Q173" s="199" t="s">
        <v>251</v>
      </c>
      <c r="R173" s="199" t="s">
        <v>251</v>
      </c>
      <c r="S173" s="198"/>
      <c r="T173" s="195"/>
      <c r="U173" s="195"/>
      <c r="V173" s="195" t="s">
        <v>251</v>
      </c>
      <c r="W173" s="195" t="s">
        <v>251</v>
      </c>
      <c r="X173" s="195"/>
      <c r="Y173" s="193" t="s">
        <v>142</v>
      </c>
      <c r="Z173" s="198" t="s">
        <v>111</v>
      </c>
    </row>
    <row r="174" spans="1:26" s="2" customFormat="1" ht="32.4" thickBot="1">
      <c r="A174" s="1209">
        <v>6</v>
      </c>
      <c r="B174" s="1210" t="s">
        <v>674</v>
      </c>
      <c r="C174" s="1211" t="s">
        <v>691</v>
      </c>
      <c r="D174" s="1211">
        <v>75034574</v>
      </c>
      <c r="E174" s="1212" t="s">
        <v>1119</v>
      </c>
      <c r="F174" s="1140">
        <v>600052622</v>
      </c>
      <c r="G174" s="1213" t="s">
        <v>1120</v>
      </c>
      <c r="H174" s="1214" t="s">
        <v>62</v>
      </c>
      <c r="I174" s="1214" t="s">
        <v>685</v>
      </c>
      <c r="J174" s="1214" t="s">
        <v>677</v>
      </c>
      <c r="K174" s="1213" t="s">
        <v>1121</v>
      </c>
      <c r="L174" s="1215">
        <v>500000</v>
      </c>
      <c r="M174" s="1216">
        <f>L174/100*70</f>
        <v>350000</v>
      </c>
      <c r="N174" s="1217"/>
      <c r="O174" s="1218"/>
      <c r="P174" s="1217" t="s">
        <v>114</v>
      </c>
      <c r="Q174" s="1219" t="s">
        <v>114</v>
      </c>
      <c r="R174" s="1219"/>
      <c r="S174" s="1218"/>
      <c r="T174" s="1220"/>
      <c r="U174" s="1220" t="s">
        <v>114</v>
      </c>
      <c r="V174" s="1220"/>
      <c r="W174" s="1220" t="s">
        <v>114</v>
      </c>
      <c r="X174" s="1220"/>
      <c r="Y174" s="1221" t="s">
        <v>1122</v>
      </c>
      <c r="Z174" s="1218" t="s">
        <v>111</v>
      </c>
    </row>
    <row r="175" spans="1:26" s="2" customFormat="1" ht="42">
      <c r="A175" s="1099">
        <v>1</v>
      </c>
      <c r="B175" s="1113" t="s">
        <v>700</v>
      </c>
      <c r="C175" s="1101" t="s">
        <v>701</v>
      </c>
      <c r="D175" s="1101">
        <v>71008420</v>
      </c>
      <c r="E175" s="1524" t="s">
        <v>717</v>
      </c>
      <c r="F175" s="1525" t="s">
        <v>702</v>
      </c>
      <c r="G175" s="1104" t="s">
        <v>718</v>
      </c>
      <c r="H175" s="1104" t="s">
        <v>89</v>
      </c>
      <c r="I175" s="1104" t="s">
        <v>90</v>
      </c>
      <c r="J175" s="1104" t="s">
        <v>705</v>
      </c>
      <c r="K175" s="1526" t="s">
        <v>719</v>
      </c>
      <c r="L175" s="1170">
        <v>900000</v>
      </c>
      <c r="M175" s="1171">
        <f>L175/100*70</f>
        <v>630000</v>
      </c>
      <c r="N175" s="1527">
        <v>45078</v>
      </c>
      <c r="O175" s="1528">
        <v>45139</v>
      </c>
      <c r="P175" s="1100"/>
      <c r="Q175" s="1101"/>
      <c r="R175" s="1101"/>
      <c r="S175" s="1103"/>
      <c r="T175" s="1104" t="s">
        <v>251</v>
      </c>
      <c r="U175" s="1104"/>
      <c r="V175" s="1104"/>
      <c r="W175" s="1104"/>
      <c r="X175" s="1104" t="s">
        <v>251</v>
      </c>
      <c r="Y175" s="1100"/>
      <c r="Z175" s="1103" t="s">
        <v>998</v>
      </c>
    </row>
    <row r="176" spans="1:26" s="2" customFormat="1" ht="42">
      <c r="A176" s="308">
        <v>2</v>
      </c>
      <c r="B176" s="178" t="s">
        <v>700</v>
      </c>
      <c r="C176" s="179" t="s">
        <v>701</v>
      </c>
      <c r="D176" s="179">
        <v>71008420</v>
      </c>
      <c r="E176" s="523" t="s">
        <v>717</v>
      </c>
      <c r="F176" s="524" t="s">
        <v>702</v>
      </c>
      <c r="G176" s="182" t="s">
        <v>721</v>
      </c>
      <c r="H176" s="182" t="s">
        <v>89</v>
      </c>
      <c r="I176" s="182" t="s">
        <v>90</v>
      </c>
      <c r="J176" s="182" t="s">
        <v>705</v>
      </c>
      <c r="K176" s="182" t="s">
        <v>722</v>
      </c>
      <c r="L176" s="1529">
        <v>1000000</v>
      </c>
      <c r="M176" s="1530">
        <f t="shared" ref="M176:M181" si="15">L176/100*70</f>
        <v>700000</v>
      </c>
      <c r="N176" s="1023">
        <v>2025</v>
      </c>
      <c r="O176" s="1098">
        <v>2025</v>
      </c>
      <c r="P176" s="178"/>
      <c r="Q176" s="179"/>
      <c r="R176" s="179"/>
      <c r="S176" s="181"/>
      <c r="T176" s="182" t="s">
        <v>251</v>
      </c>
      <c r="U176" s="182"/>
      <c r="V176" s="182"/>
      <c r="W176" s="182"/>
      <c r="X176" s="182"/>
      <c r="Y176" s="178"/>
      <c r="Z176" s="181" t="s">
        <v>720</v>
      </c>
    </row>
    <row r="177" spans="1:26" s="2" customFormat="1" ht="42">
      <c r="A177" s="308">
        <v>3</v>
      </c>
      <c r="B177" s="178" t="s">
        <v>700</v>
      </c>
      <c r="C177" s="179" t="s">
        <v>701</v>
      </c>
      <c r="D177" s="179">
        <v>71008420</v>
      </c>
      <c r="E177" s="523" t="s">
        <v>717</v>
      </c>
      <c r="F177" s="524" t="s">
        <v>702</v>
      </c>
      <c r="G177" s="182" t="s">
        <v>723</v>
      </c>
      <c r="H177" s="182" t="s">
        <v>89</v>
      </c>
      <c r="I177" s="182" t="s">
        <v>90</v>
      </c>
      <c r="J177" s="182" t="s">
        <v>705</v>
      </c>
      <c r="K177" s="182" t="s">
        <v>724</v>
      </c>
      <c r="L177" s="356">
        <v>450000</v>
      </c>
      <c r="M177" s="423">
        <f t="shared" si="15"/>
        <v>315000</v>
      </c>
      <c r="N177" s="178">
        <v>2025</v>
      </c>
      <c r="O177" s="181">
        <v>2025</v>
      </c>
      <c r="P177" s="178"/>
      <c r="Q177" s="179"/>
      <c r="R177" s="179"/>
      <c r="S177" s="181"/>
      <c r="T177" s="182" t="s">
        <v>251</v>
      </c>
      <c r="U177" s="182"/>
      <c r="V177" s="182"/>
      <c r="W177" s="182"/>
      <c r="X177" s="182"/>
      <c r="Y177" s="178"/>
      <c r="Z177" s="181" t="s">
        <v>720</v>
      </c>
    </row>
    <row r="178" spans="1:26" s="2" customFormat="1" ht="42">
      <c r="A178" s="1531">
        <v>4</v>
      </c>
      <c r="B178" s="1113" t="s">
        <v>700</v>
      </c>
      <c r="C178" s="1114" t="s">
        <v>701</v>
      </c>
      <c r="D178" s="1114">
        <v>71008420</v>
      </c>
      <c r="E178" s="1532" t="s">
        <v>717</v>
      </c>
      <c r="F178" s="1533" t="s">
        <v>702</v>
      </c>
      <c r="G178" s="1118" t="s">
        <v>725</v>
      </c>
      <c r="H178" s="1118" t="s">
        <v>89</v>
      </c>
      <c r="I178" s="1118" t="s">
        <v>90</v>
      </c>
      <c r="J178" s="1118" t="s">
        <v>705</v>
      </c>
      <c r="K178" s="1118" t="s">
        <v>1413</v>
      </c>
      <c r="L178" s="1119">
        <v>349000</v>
      </c>
      <c r="M178" s="1128">
        <f t="shared" si="15"/>
        <v>244300</v>
      </c>
      <c r="N178" s="1123">
        <v>2025</v>
      </c>
      <c r="O178" s="1125">
        <v>2025</v>
      </c>
      <c r="P178" s="1123" t="s">
        <v>999</v>
      </c>
      <c r="Q178" s="1124" t="s">
        <v>251</v>
      </c>
      <c r="R178" s="1124" t="s">
        <v>251</v>
      </c>
      <c r="S178" s="1125" t="s">
        <v>251</v>
      </c>
      <c r="T178" s="1126" t="s">
        <v>251</v>
      </c>
      <c r="U178" s="1126"/>
      <c r="V178" s="1126"/>
      <c r="W178" s="1126"/>
      <c r="X178" s="1126" t="s">
        <v>251</v>
      </c>
      <c r="Y178" s="1123"/>
      <c r="Z178" s="1117" t="s">
        <v>998</v>
      </c>
    </row>
    <row r="179" spans="1:26" s="48" customFormat="1" ht="42">
      <c r="A179" s="308">
        <v>5</v>
      </c>
      <c r="B179" s="178" t="s">
        <v>700</v>
      </c>
      <c r="C179" s="179" t="s">
        <v>701</v>
      </c>
      <c r="D179" s="179">
        <v>71008420</v>
      </c>
      <c r="E179" s="523" t="s">
        <v>717</v>
      </c>
      <c r="F179" s="524" t="s">
        <v>702</v>
      </c>
      <c r="G179" s="182" t="s">
        <v>726</v>
      </c>
      <c r="H179" s="182" t="s">
        <v>89</v>
      </c>
      <c r="I179" s="182" t="s">
        <v>90</v>
      </c>
      <c r="J179" s="182" t="s">
        <v>705</v>
      </c>
      <c r="K179" s="182" t="s">
        <v>727</v>
      </c>
      <c r="L179" s="356">
        <v>9000000</v>
      </c>
      <c r="M179" s="423">
        <f t="shared" si="15"/>
        <v>6300000</v>
      </c>
      <c r="N179" s="1023">
        <v>2028</v>
      </c>
      <c r="O179" s="1098">
        <v>2028</v>
      </c>
      <c r="P179" s="57"/>
      <c r="Q179" s="58"/>
      <c r="R179" s="58"/>
      <c r="S179" s="66"/>
      <c r="T179" s="73" t="s">
        <v>251</v>
      </c>
      <c r="U179" s="73"/>
      <c r="V179" s="73"/>
      <c r="W179" s="73"/>
      <c r="X179" s="73"/>
      <c r="Y179" s="57"/>
      <c r="Z179" s="525" t="s">
        <v>720</v>
      </c>
    </row>
    <row r="180" spans="1:26" s="2" customFormat="1" ht="42.6" thickBot="1">
      <c r="A180" s="308">
        <v>6</v>
      </c>
      <c r="B180" s="178" t="s">
        <v>700</v>
      </c>
      <c r="C180" s="179" t="s">
        <v>701</v>
      </c>
      <c r="D180" s="179">
        <v>71008420</v>
      </c>
      <c r="E180" s="523" t="s">
        <v>717</v>
      </c>
      <c r="F180" s="524" t="s">
        <v>702</v>
      </c>
      <c r="G180" s="182" t="s">
        <v>728</v>
      </c>
      <c r="H180" s="182" t="s">
        <v>89</v>
      </c>
      <c r="I180" s="182" t="s">
        <v>90</v>
      </c>
      <c r="J180" s="182" t="s">
        <v>705</v>
      </c>
      <c r="K180" s="182" t="s">
        <v>729</v>
      </c>
      <c r="L180" s="1529">
        <v>400000</v>
      </c>
      <c r="M180" s="1530">
        <f t="shared" si="15"/>
        <v>280000</v>
      </c>
      <c r="N180" s="1023">
        <v>2026</v>
      </c>
      <c r="O180" s="1098">
        <v>2026</v>
      </c>
      <c r="P180" s="178"/>
      <c r="Q180" s="179"/>
      <c r="R180" s="179"/>
      <c r="S180" s="181"/>
      <c r="T180" s="182" t="s">
        <v>251</v>
      </c>
      <c r="U180" s="182"/>
      <c r="V180" s="182"/>
      <c r="W180" s="182"/>
      <c r="X180" s="182"/>
      <c r="Y180" s="178"/>
      <c r="Z180" s="181" t="s">
        <v>720</v>
      </c>
    </row>
    <row r="181" spans="1:26" s="2" customFormat="1" ht="29.4" thickBot="1">
      <c r="A181" s="1022">
        <v>7</v>
      </c>
      <c r="B181" s="1096" t="s">
        <v>700</v>
      </c>
      <c r="C181" s="1088" t="s">
        <v>701</v>
      </c>
      <c r="D181" s="1088">
        <v>71008420</v>
      </c>
      <c r="E181" s="1534" t="s">
        <v>717</v>
      </c>
      <c r="F181" s="1535" t="s">
        <v>702</v>
      </c>
      <c r="G181" s="1108" t="s">
        <v>608</v>
      </c>
      <c r="H181" s="1091" t="s">
        <v>89</v>
      </c>
      <c r="I181" s="1108" t="s">
        <v>90</v>
      </c>
      <c r="J181" s="1108" t="s">
        <v>705</v>
      </c>
      <c r="K181" s="1520" t="s">
        <v>1414</v>
      </c>
      <c r="L181" s="1026">
        <v>350000</v>
      </c>
      <c r="M181" s="1441">
        <f t="shared" si="15"/>
        <v>245000</v>
      </c>
      <c r="N181" s="1442">
        <v>2026</v>
      </c>
      <c r="O181" s="1439">
        <v>2026</v>
      </c>
      <c r="P181" s="1442"/>
      <c r="Q181" s="1438"/>
      <c r="R181" s="1438"/>
      <c r="S181" s="1439"/>
      <c r="T181" s="1108"/>
      <c r="U181" s="1108"/>
      <c r="V181" s="1108"/>
      <c r="W181" s="1108"/>
      <c r="X181" s="1108"/>
      <c r="Y181" s="1442"/>
      <c r="Z181" s="1461" t="s">
        <v>720</v>
      </c>
    </row>
    <row r="182" spans="1:26" s="2" customFormat="1" ht="21.6">
      <c r="A182" s="300">
        <v>1</v>
      </c>
      <c r="B182" s="123" t="s">
        <v>736</v>
      </c>
      <c r="C182" s="124" t="s">
        <v>731</v>
      </c>
      <c r="D182" s="124">
        <v>70854963</v>
      </c>
      <c r="E182" s="312"/>
      <c r="F182" s="124">
        <v>600053621</v>
      </c>
      <c r="G182" s="128" t="s">
        <v>737</v>
      </c>
      <c r="H182" s="128" t="s">
        <v>307</v>
      </c>
      <c r="I182" s="128" t="s">
        <v>90</v>
      </c>
      <c r="J182" s="128" t="s">
        <v>733</v>
      </c>
      <c r="K182" s="128" t="s">
        <v>738</v>
      </c>
      <c r="L182" s="302">
        <v>85000000</v>
      </c>
      <c r="M182" s="303">
        <f t="shared" ref="M182:M188" si="16">L182/100*70</f>
        <v>59500000</v>
      </c>
      <c r="N182" s="123">
        <v>2026</v>
      </c>
      <c r="O182" s="132">
        <v>2029</v>
      </c>
      <c r="P182" s="359"/>
      <c r="Q182" s="124"/>
      <c r="R182" s="124"/>
      <c r="S182" s="132"/>
      <c r="T182" s="128"/>
      <c r="U182" s="128"/>
      <c r="V182" s="128"/>
      <c r="W182" s="128"/>
      <c r="X182" s="128"/>
      <c r="Y182" s="123" t="s">
        <v>739</v>
      </c>
      <c r="Z182" s="132" t="s">
        <v>111</v>
      </c>
    </row>
    <row r="183" spans="1:26" s="2" customFormat="1" ht="21.6">
      <c r="A183" s="308">
        <v>2</v>
      </c>
      <c r="B183" s="178" t="s">
        <v>736</v>
      </c>
      <c r="C183" s="179" t="s">
        <v>731</v>
      </c>
      <c r="D183" s="179">
        <v>70854963</v>
      </c>
      <c r="E183" s="179"/>
      <c r="F183" s="181">
        <v>600053621</v>
      </c>
      <c r="G183" s="182" t="s">
        <v>740</v>
      </c>
      <c r="H183" s="182" t="s">
        <v>307</v>
      </c>
      <c r="I183" s="182" t="s">
        <v>90</v>
      </c>
      <c r="J183" s="182" t="s">
        <v>733</v>
      </c>
      <c r="K183" s="182" t="s">
        <v>741</v>
      </c>
      <c r="L183" s="356">
        <v>24000000</v>
      </c>
      <c r="M183" s="423">
        <f t="shared" si="16"/>
        <v>16800000</v>
      </c>
      <c r="N183" s="178" t="s">
        <v>742</v>
      </c>
      <c r="O183" s="181">
        <v>2025</v>
      </c>
      <c r="P183" s="360"/>
      <c r="Q183" s="179"/>
      <c r="R183" s="179"/>
      <c r="S183" s="181"/>
      <c r="T183" s="182"/>
      <c r="U183" s="182"/>
      <c r="V183" s="182"/>
      <c r="W183" s="182"/>
      <c r="X183" s="182"/>
      <c r="Y183" s="178" t="s">
        <v>260</v>
      </c>
      <c r="Z183" s="181" t="s">
        <v>111</v>
      </c>
    </row>
    <row r="184" spans="1:26" s="2" customFormat="1" ht="21.6">
      <c r="A184" s="308">
        <v>3</v>
      </c>
      <c r="B184" s="178" t="s">
        <v>736</v>
      </c>
      <c r="C184" s="179" t="s">
        <v>731</v>
      </c>
      <c r="D184" s="179">
        <v>70854963</v>
      </c>
      <c r="E184" s="179"/>
      <c r="F184" s="181">
        <v>600053621</v>
      </c>
      <c r="G184" s="182" t="s">
        <v>732</v>
      </c>
      <c r="H184" s="182" t="s">
        <v>307</v>
      </c>
      <c r="I184" s="182" t="s">
        <v>90</v>
      </c>
      <c r="J184" s="182" t="s">
        <v>733</v>
      </c>
      <c r="K184" s="182" t="s">
        <v>743</v>
      </c>
      <c r="L184" s="356">
        <v>22000000</v>
      </c>
      <c r="M184" s="423">
        <f t="shared" si="16"/>
        <v>15400000</v>
      </c>
      <c r="N184" s="178">
        <v>2024</v>
      </c>
      <c r="O184" s="181">
        <v>2024</v>
      </c>
      <c r="P184" s="360"/>
      <c r="Q184" s="179"/>
      <c r="R184" s="179"/>
      <c r="S184" s="181"/>
      <c r="T184" s="182"/>
      <c r="U184" s="182"/>
      <c r="V184" s="182"/>
      <c r="W184" s="182"/>
      <c r="X184" s="182"/>
      <c r="Y184" s="178" t="s">
        <v>260</v>
      </c>
      <c r="Z184" s="181" t="s">
        <v>111</v>
      </c>
    </row>
    <row r="185" spans="1:26" s="2" customFormat="1" ht="22.05" customHeight="1">
      <c r="A185" s="308">
        <v>4</v>
      </c>
      <c r="B185" s="178" t="s">
        <v>736</v>
      </c>
      <c r="C185" s="179" t="s">
        <v>731</v>
      </c>
      <c r="D185" s="179">
        <v>70854963</v>
      </c>
      <c r="E185" s="179"/>
      <c r="F185" s="181">
        <v>600053621</v>
      </c>
      <c r="G185" s="182" t="s">
        <v>732</v>
      </c>
      <c r="H185" s="182" t="s">
        <v>307</v>
      </c>
      <c r="I185" s="182" t="s">
        <v>90</v>
      </c>
      <c r="J185" s="182" t="s">
        <v>733</v>
      </c>
      <c r="K185" s="182" t="s">
        <v>744</v>
      </c>
      <c r="L185" s="356">
        <v>14600000</v>
      </c>
      <c r="M185" s="423">
        <f t="shared" si="16"/>
        <v>10220000</v>
      </c>
      <c r="N185" s="178">
        <v>2025</v>
      </c>
      <c r="O185" s="181">
        <v>2025</v>
      </c>
      <c r="P185" s="360"/>
      <c r="Q185" s="179"/>
      <c r="R185" s="179"/>
      <c r="S185" s="181"/>
      <c r="T185" s="182"/>
      <c r="U185" s="182"/>
      <c r="V185" s="182"/>
      <c r="W185" s="182"/>
      <c r="X185" s="182"/>
      <c r="Y185" s="178" t="s">
        <v>260</v>
      </c>
      <c r="Z185" s="181" t="s">
        <v>111</v>
      </c>
    </row>
    <row r="186" spans="1:26" s="2" customFormat="1" ht="21.6">
      <c r="A186" s="308">
        <v>5</v>
      </c>
      <c r="B186" s="178" t="s">
        <v>736</v>
      </c>
      <c r="C186" s="179" t="s">
        <v>731</v>
      </c>
      <c r="D186" s="179">
        <v>70854963</v>
      </c>
      <c r="E186" s="179"/>
      <c r="F186" s="181">
        <v>600053621</v>
      </c>
      <c r="G186" s="182" t="s">
        <v>1129</v>
      </c>
      <c r="H186" s="182" t="s">
        <v>307</v>
      </c>
      <c r="I186" s="182" t="s">
        <v>90</v>
      </c>
      <c r="J186" s="182" t="s">
        <v>733</v>
      </c>
      <c r="K186" s="182" t="s">
        <v>1130</v>
      </c>
      <c r="L186" s="356">
        <v>650000000</v>
      </c>
      <c r="M186" s="423">
        <f t="shared" si="16"/>
        <v>455000000</v>
      </c>
      <c r="N186" s="178">
        <v>2026</v>
      </c>
      <c r="O186" s="181">
        <v>2028</v>
      </c>
      <c r="P186" s="360" t="s">
        <v>114</v>
      </c>
      <c r="Q186" s="179" t="s">
        <v>114</v>
      </c>
      <c r="R186" s="179" t="s">
        <v>114</v>
      </c>
      <c r="S186" s="181" t="s">
        <v>114</v>
      </c>
      <c r="T186" s="182"/>
      <c r="U186" s="182" t="s">
        <v>114</v>
      </c>
      <c r="V186" s="182"/>
      <c r="W186" s="182"/>
      <c r="X186" s="182" t="s">
        <v>114</v>
      </c>
      <c r="Y186" s="178"/>
      <c r="Z186" s="181"/>
    </row>
    <row r="187" spans="1:26" s="2" customFormat="1" ht="21.6">
      <c r="A187" s="308">
        <v>6</v>
      </c>
      <c r="B187" s="178" t="s">
        <v>736</v>
      </c>
      <c r="C187" s="179" t="s">
        <v>731</v>
      </c>
      <c r="D187" s="179">
        <v>70854963</v>
      </c>
      <c r="E187" s="179"/>
      <c r="F187" s="181">
        <v>600053621</v>
      </c>
      <c r="G187" s="182" t="s">
        <v>745</v>
      </c>
      <c r="H187" s="182" t="s">
        <v>307</v>
      </c>
      <c r="I187" s="182" t="s">
        <v>90</v>
      </c>
      <c r="J187" s="182" t="s">
        <v>733</v>
      </c>
      <c r="K187" s="182" t="s">
        <v>746</v>
      </c>
      <c r="L187" s="356">
        <v>63000000</v>
      </c>
      <c r="M187" s="423">
        <f t="shared" si="16"/>
        <v>44100000</v>
      </c>
      <c r="N187" s="178">
        <v>2028</v>
      </c>
      <c r="O187" s="181">
        <v>2028</v>
      </c>
      <c r="P187" s="360" t="s">
        <v>114</v>
      </c>
      <c r="Q187" s="179"/>
      <c r="R187" s="179"/>
      <c r="S187" s="181"/>
      <c r="T187" s="182"/>
      <c r="U187" s="182" t="s">
        <v>114</v>
      </c>
      <c r="V187" s="182"/>
      <c r="W187" s="182"/>
      <c r="X187" s="182"/>
      <c r="Y187" s="178"/>
      <c r="Z187" s="181"/>
    </row>
    <row r="188" spans="1:26" s="2" customFormat="1" ht="21.6">
      <c r="A188" s="308">
        <v>7</v>
      </c>
      <c r="B188" s="178" t="s">
        <v>736</v>
      </c>
      <c r="C188" s="179" t="s">
        <v>731</v>
      </c>
      <c r="D188" s="179">
        <v>70854963</v>
      </c>
      <c r="E188" s="179"/>
      <c r="F188" s="181">
        <v>600053621</v>
      </c>
      <c r="G188" s="182" t="s">
        <v>747</v>
      </c>
      <c r="H188" s="182" t="s">
        <v>307</v>
      </c>
      <c r="I188" s="182" t="s">
        <v>90</v>
      </c>
      <c r="J188" s="182" t="s">
        <v>733</v>
      </c>
      <c r="K188" s="182" t="s">
        <v>748</v>
      </c>
      <c r="L188" s="356">
        <v>30000000</v>
      </c>
      <c r="M188" s="423">
        <f t="shared" si="16"/>
        <v>21000000</v>
      </c>
      <c r="N188" s="178">
        <v>2024</v>
      </c>
      <c r="O188" s="181">
        <v>2024</v>
      </c>
      <c r="P188" s="360"/>
      <c r="Q188" s="179"/>
      <c r="R188" s="179"/>
      <c r="S188" s="181"/>
      <c r="T188" s="182"/>
      <c r="U188" s="182"/>
      <c r="V188" s="182"/>
      <c r="W188" s="182"/>
      <c r="X188" s="182"/>
      <c r="Y188" s="178"/>
      <c r="Z188" s="181"/>
    </row>
    <row r="189" spans="1:26" s="2" customFormat="1">
      <c r="A189" s="511">
        <v>8</v>
      </c>
      <c r="B189" s="344" t="s">
        <v>736</v>
      </c>
      <c r="C189" s="281" t="s">
        <v>731</v>
      </c>
      <c r="D189" s="281">
        <v>70854963</v>
      </c>
      <c r="E189" s="370"/>
      <c r="F189" s="187">
        <v>600053621</v>
      </c>
      <c r="G189" s="375" t="s">
        <v>1059</v>
      </c>
      <c r="H189" s="283" t="s">
        <v>307</v>
      </c>
      <c r="I189" s="283" t="s">
        <v>90</v>
      </c>
      <c r="J189" s="283" t="s">
        <v>733</v>
      </c>
      <c r="K189" s="375" t="s">
        <v>1060</v>
      </c>
      <c r="L189" s="624">
        <v>2500000</v>
      </c>
      <c r="M189" s="345">
        <f t="shared" ref="M189:M192" si="17">L189/100*70</f>
        <v>1750000</v>
      </c>
      <c r="N189" s="419">
        <v>2024</v>
      </c>
      <c r="O189" s="420">
        <v>2025</v>
      </c>
      <c r="P189" s="635"/>
      <c r="Q189" s="370"/>
      <c r="R189" s="370"/>
      <c r="S189" s="181"/>
      <c r="T189" s="182"/>
      <c r="U189" s="182"/>
      <c r="V189" s="182" t="s">
        <v>114</v>
      </c>
      <c r="W189" s="182"/>
      <c r="X189" s="182"/>
      <c r="Y189" s="370"/>
      <c r="Z189" s="420"/>
    </row>
    <row r="190" spans="1:26" s="2" customFormat="1">
      <c r="A190" s="511">
        <v>9</v>
      </c>
      <c r="B190" s="344" t="s">
        <v>736</v>
      </c>
      <c r="C190" s="281" t="s">
        <v>731</v>
      </c>
      <c r="D190" s="281">
        <v>70854963</v>
      </c>
      <c r="E190" s="370"/>
      <c r="F190" s="187">
        <v>600053621</v>
      </c>
      <c r="G190" s="375" t="s">
        <v>1061</v>
      </c>
      <c r="H190" s="283" t="s">
        <v>307</v>
      </c>
      <c r="I190" s="283" t="s">
        <v>90</v>
      </c>
      <c r="J190" s="283" t="s">
        <v>733</v>
      </c>
      <c r="K190" s="375" t="s">
        <v>1131</v>
      </c>
      <c r="L190" s="624">
        <v>1000000</v>
      </c>
      <c r="M190" s="345">
        <f t="shared" si="17"/>
        <v>700000</v>
      </c>
      <c r="N190" s="419">
        <v>2024</v>
      </c>
      <c r="O190" s="420">
        <v>2027</v>
      </c>
      <c r="P190" s="635"/>
      <c r="Q190" s="370"/>
      <c r="R190" s="370"/>
      <c r="S190" s="181" t="s">
        <v>114</v>
      </c>
      <c r="T190" s="182"/>
      <c r="U190" s="182"/>
      <c r="V190" s="182"/>
      <c r="W190" s="182"/>
      <c r="X190" s="182"/>
      <c r="Y190" s="370"/>
      <c r="Z190" s="420"/>
    </row>
    <row r="191" spans="1:26" s="2" customFormat="1" ht="15" thickBot="1">
      <c r="A191" s="84">
        <v>10</v>
      </c>
      <c r="B191" s="344" t="s">
        <v>736</v>
      </c>
      <c r="C191" s="281" t="s">
        <v>731</v>
      </c>
      <c r="D191" s="281">
        <v>70854963</v>
      </c>
      <c r="E191" s="291"/>
      <c r="F191" s="187">
        <v>600053621</v>
      </c>
      <c r="G191" s="148" t="s">
        <v>1062</v>
      </c>
      <c r="H191" s="148" t="s">
        <v>307</v>
      </c>
      <c r="I191" s="148" t="s">
        <v>90</v>
      </c>
      <c r="J191" s="148" t="s">
        <v>733</v>
      </c>
      <c r="K191" s="148" t="s">
        <v>1132</v>
      </c>
      <c r="L191" s="149">
        <v>1000000</v>
      </c>
      <c r="M191" s="274">
        <f t="shared" si="17"/>
        <v>700000</v>
      </c>
      <c r="N191" s="150">
        <v>2024</v>
      </c>
      <c r="O191" s="151">
        <v>2027</v>
      </c>
      <c r="P191" s="583"/>
      <c r="Q191" s="291" t="s">
        <v>114</v>
      </c>
      <c r="R191" s="291"/>
      <c r="S191" s="181"/>
      <c r="T191" s="182"/>
      <c r="U191" s="182"/>
      <c r="V191" s="182"/>
      <c r="W191" s="182"/>
      <c r="X191" s="182"/>
      <c r="Y191" s="291"/>
      <c r="Z191" s="151" t="s">
        <v>111</v>
      </c>
    </row>
    <row r="192" spans="1:26" s="2" customFormat="1" ht="15" thickBot="1">
      <c r="A192" s="152">
        <v>11</v>
      </c>
      <c r="B192" s="344" t="s">
        <v>736</v>
      </c>
      <c r="C192" s="281" t="s">
        <v>731</v>
      </c>
      <c r="D192" s="281">
        <v>70854963</v>
      </c>
      <c r="E192" s="340"/>
      <c r="F192" s="187">
        <v>600053621</v>
      </c>
      <c r="G192" s="154" t="s">
        <v>1133</v>
      </c>
      <c r="H192" s="148" t="s">
        <v>307</v>
      </c>
      <c r="I192" s="148" t="s">
        <v>90</v>
      </c>
      <c r="J192" s="148" t="s">
        <v>733</v>
      </c>
      <c r="K192" s="154" t="s">
        <v>1134</v>
      </c>
      <c r="L192" s="155">
        <v>1000000</v>
      </c>
      <c r="M192" s="341">
        <f t="shared" si="17"/>
        <v>700000</v>
      </c>
      <c r="N192" s="150">
        <v>2024</v>
      </c>
      <c r="O192" s="151">
        <v>2027</v>
      </c>
      <c r="P192" s="452"/>
      <c r="Q192" s="340" t="s">
        <v>114</v>
      </c>
      <c r="R192" s="340"/>
      <c r="S192" s="480"/>
      <c r="T192" s="162"/>
      <c r="U192" s="162"/>
      <c r="V192" s="162"/>
      <c r="W192" s="162"/>
      <c r="X192" s="162"/>
      <c r="Y192" s="452"/>
      <c r="Z192" s="158" t="s">
        <v>111</v>
      </c>
    </row>
    <row r="193" spans="1:26" s="2" customFormat="1" ht="42">
      <c r="A193" s="83">
        <v>1</v>
      </c>
      <c r="B193" s="131" t="s">
        <v>757</v>
      </c>
      <c r="C193" s="125" t="s">
        <v>750</v>
      </c>
      <c r="D193" s="125">
        <v>69983658</v>
      </c>
      <c r="E193" s="125">
        <v>241695</v>
      </c>
      <c r="F193" s="132">
        <v>600053288</v>
      </c>
      <c r="G193" s="128" t="s">
        <v>758</v>
      </c>
      <c r="H193" s="127" t="s">
        <v>62</v>
      </c>
      <c r="I193" s="127" t="s">
        <v>90</v>
      </c>
      <c r="J193" s="127" t="s">
        <v>689</v>
      </c>
      <c r="K193" s="458" t="s">
        <v>759</v>
      </c>
      <c r="L193" s="129">
        <v>150000000</v>
      </c>
      <c r="M193" s="637">
        <f>L193/100*70</f>
        <v>105000000</v>
      </c>
      <c r="N193" s="131">
        <v>2023</v>
      </c>
      <c r="O193" s="126">
        <v>2027</v>
      </c>
      <c r="P193" s="131" t="s">
        <v>114</v>
      </c>
      <c r="Q193" s="125" t="s">
        <v>114</v>
      </c>
      <c r="R193" s="125" t="s">
        <v>114</v>
      </c>
      <c r="S193" s="126" t="s">
        <v>114</v>
      </c>
      <c r="T193" s="127" t="s">
        <v>114</v>
      </c>
      <c r="U193" s="127"/>
      <c r="V193" s="127" t="s">
        <v>114</v>
      </c>
      <c r="W193" s="127" t="s">
        <v>114</v>
      </c>
      <c r="X193" s="127" t="s">
        <v>114</v>
      </c>
      <c r="Y193" s="131" t="s">
        <v>98</v>
      </c>
      <c r="Z193" s="126" t="s">
        <v>98</v>
      </c>
    </row>
    <row r="194" spans="1:26" s="2" customFormat="1" ht="31.8">
      <c r="A194" s="69">
        <v>2</v>
      </c>
      <c r="B194" s="344" t="s">
        <v>757</v>
      </c>
      <c r="C194" s="281" t="s">
        <v>750</v>
      </c>
      <c r="D194" s="281">
        <v>69983658</v>
      </c>
      <c r="E194" s="281">
        <v>241695</v>
      </c>
      <c r="F194" s="181">
        <v>600053288</v>
      </c>
      <c r="G194" s="182" t="s">
        <v>760</v>
      </c>
      <c r="H194" s="283" t="s">
        <v>62</v>
      </c>
      <c r="I194" s="283" t="s">
        <v>90</v>
      </c>
      <c r="J194" s="283" t="s">
        <v>689</v>
      </c>
      <c r="K194" s="182" t="s">
        <v>761</v>
      </c>
      <c r="L194" s="183">
        <v>8000000</v>
      </c>
      <c r="M194" s="638">
        <f>L194/100*70</f>
        <v>5600000</v>
      </c>
      <c r="N194" s="344">
        <v>2023</v>
      </c>
      <c r="O194" s="187">
        <v>2027</v>
      </c>
      <c r="P194" s="344" t="s">
        <v>114</v>
      </c>
      <c r="Q194" s="281" t="s">
        <v>114</v>
      </c>
      <c r="R194" s="281" t="s">
        <v>114</v>
      </c>
      <c r="S194" s="187" t="s">
        <v>114</v>
      </c>
      <c r="T194" s="283" t="s">
        <v>114</v>
      </c>
      <c r="U194" s="283"/>
      <c r="V194" s="283" t="s">
        <v>114</v>
      </c>
      <c r="W194" s="283" t="s">
        <v>114</v>
      </c>
      <c r="X194" s="283" t="s">
        <v>114</v>
      </c>
      <c r="Y194" s="344" t="s">
        <v>98</v>
      </c>
      <c r="Z194" s="187" t="s">
        <v>98</v>
      </c>
    </row>
    <row r="195" spans="1:26" s="2" customFormat="1" ht="31.8">
      <c r="A195" s="69">
        <v>3</v>
      </c>
      <c r="B195" s="344" t="s">
        <v>757</v>
      </c>
      <c r="C195" s="281" t="s">
        <v>750</v>
      </c>
      <c r="D195" s="281">
        <v>69983658</v>
      </c>
      <c r="E195" s="281">
        <v>241695</v>
      </c>
      <c r="F195" s="181">
        <v>600053288</v>
      </c>
      <c r="G195" s="182" t="s">
        <v>762</v>
      </c>
      <c r="H195" s="283" t="s">
        <v>62</v>
      </c>
      <c r="I195" s="283" t="s">
        <v>90</v>
      </c>
      <c r="J195" s="283" t="s">
        <v>689</v>
      </c>
      <c r="K195" s="182" t="s">
        <v>763</v>
      </c>
      <c r="L195" s="183">
        <v>5000000</v>
      </c>
      <c r="M195" s="187">
        <f t="shared" ref="M195:M204" si="18">L195/100*70</f>
        <v>3500000</v>
      </c>
      <c r="N195" s="344">
        <v>2023</v>
      </c>
      <c r="O195" s="187">
        <v>2027</v>
      </c>
      <c r="P195" s="344"/>
      <c r="Q195" s="281" t="s">
        <v>114</v>
      </c>
      <c r="R195" s="281" t="s">
        <v>114</v>
      </c>
      <c r="S195" s="187" t="s">
        <v>114</v>
      </c>
      <c r="T195" s="283" t="s">
        <v>114</v>
      </c>
      <c r="U195" s="283"/>
      <c r="V195" s="283" t="s">
        <v>114</v>
      </c>
      <c r="W195" s="283" t="s">
        <v>114</v>
      </c>
      <c r="X195" s="283" t="s">
        <v>114</v>
      </c>
      <c r="Y195" s="344" t="s">
        <v>98</v>
      </c>
      <c r="Z195" s="187" t="s">
        <v>98</v>
      </c>
    </row>
    <row r="196" spans="1:26" s="2" customFormat="1" ht="21.6">
      <c r="A196" s="69">
        <v>4</v>
      </c>
      <c r="B196" s="344" t="s">
        <v>757</v>
      </c>
      <c r="C196" s="281" t="s">
        <v>750</v>
      </c>
      <c r="D196" s="281">
        <v>69983658</v>
      </c>
      <c r="E196" s="281">
        <v>241695</v>
      </c>
      <c r="F196" s="181">
        <v>600053288</v>
      </c>
      <c r="G196" s="182" t="s">
        <v>764</v>
      </c>
      <c r="H196" s="283" t="s">
        <v>62</v>
      </c>
      <c r="I196" s="283" t="s">
        <v>90</v>
      </c>
      <c r="J196" s="283" t="s">
        <v>689</v>
      </c>
      <c r="K196" s="182" t="s">
        <v>764</v>
      </c>
      <c r="L196" s="183">
        <v>30000000</v>
      </c>
      <c r="M196" s="638">
        <f t="shared" si="18"/>
        <v>21000000</v>
      </c>
      <c r="N196" s="344">
        <v>2023</v>
      </c>
      <c r="O196" s="187">
        <v>2027</v>
      </c>
      <c r="P196" s="344"/>
      <c r="Q196" s="281"/>
      <c r="R196" s="281"/>
      <c r="S196" s="187"/>
      <c r="T196" s="283"/>
      <c r="U196" s="283"/>
      <c r="V196" s="283"/>
      <c r="W196" s="283"/>
      <c r="X196" s="283" t="s">
        <v>114</v>
      </c>
      <c r="Y196" s="344" t="s">
        <v>98</v>
      </c>
      <c r="Z196" s="187" t="s">
        <v>98</v>
      </c>
    </row>
    <row r="197" spans="1:26" s="2" customFormat="1" ht="31.8">
      <c r="A197" s="69">
        <v>5</v>
      </c>
      <c r="B197" s="344" t="s">
        <v>757</v>
      </c>
      <c r="C197" s="281" t="s">
        <v>750</v>
      </c>
      <c r="D197" s="281">
        <v>69983658</v>
      </c>
      <c r="E197" s="281">
        <v>113900171</v>
      </c>
      <c r="F197" s="181">
        <v>600053288</v>
      </c>
      <c r="G197" s="182" t="s">
        <v>765</v>
      </c>
      <c r="H197" s="283" t="s">
        <v>62</v>
      </c>
      <c r="I197" s="283" t="s">
        <v>90</v>
      </c>
      <c r="J197" s="283" t="s">
        <v>689</v>
      </c>
      <c r="K197" s="182" t="s">
        <v>766</v>
      </c>
      <c r="L197" s="1148">
        <v>10000000</v>
      </c>
      <c r="M197" s="1222">
        <f t="shared" si="18"/>
        <v>7000000</v>
      </c>
      <c r="N197" s="344">
        <v>2023</v>
      </c>
      <c r="O197" s="187">
        <v>2027</v>
      </c>
      <c r="P197" s="344" t="s">
        <v>114</v>
      </c>
      <c r="Q197" s="281" t="s">
        <v>114</v>
      </c>
      <c r="R197" s="281" t="s">
        <v>114</v>
      </c>
      <c r="S197" s="187" t="s">
        <v>114</v>
      </c>
      <c r="T197" s="283" t="s">
        <v>114</v>
      </c>
      <c r="U197" s="283"/>
      <c r="V197" s="283" t="s">
        <v>114</v>
      </c>
      <c r="W197" s="283" t="s">
        <v>114</v>
      </c>
      <c r="X197" s="283" t="s">
        <v>114</v>
      </c>
      <c r="Y197" s="344" t="s">
        <v>98</v>
      </c>
      <c r="Z197" s="187" t="s">
        <v>98</v>
      </c>
    </row>
    <row r="198" spans="1:26" s="2" customFormat="1" ht="52.2">
      <c r="A198" s="69">
        <v>6</v>
      </c>
      <c r="B198" s="344" t="s">
        <v>757</v>
      </c>
      <c r="C198" s="281" t="s">
        <v>750</v>
      </c>
      <c r="D198" s="281">
        <v>69983658</v>
      </c>
      <c r="E198" s="281">
        <v>241695</v>
      </c>
      <c r="F198" s="181">
        <v>600053288</v>
      </c>
      <c r="G198" s="182" t="s">
        <v>767</v>
      </c>
      <c r="H198" s="283" t="s">
        <v>62</v>
      </c>
      <c r="I198" s="283" t="s">
        <v>90</v>
      </c>
      <c r="J198" s="283" t="s">
        <v>689</v>
      </c>
      <c r="K198" s="182" t="s">
        <v>768</v>
      </c>
      <c r="L198" s="1148">
        <v>15000000</v>
      </c>
      <c r="M198" s="1222">
        <f t="shared" si="18"/>
        <v>10500000</v>
      </c>
      <c r="N198" s="344">
        <v>2023</v>
      </c>
      <c r="O198" s="187">
        <v>2027</v>
      </c>
      <c r="P198" s="344" t="s">
        <v>114</v>
      </c>
      <c r="Q198" s="281" t="s">
        <v>114</v>
      </c>
      <c r="R198" s="281" t="s">
        <v>114</v>
      </c>
      <c r="S198" s="187" t="s">
        <v>114</v>
      </c>
      <c r="T198" s="283" t="s">
        <v>114</v>
      </c>
      <c r="U198" s="283"/>
      <c r="V198" s="283" t="s">
        <v>114</v>
      </c>
      <c r="W198" s="283" t="s">
        <v>114</v>
      </c>
      <c r="X198" s="283" t="s">
        <v>114</v>
      </c>
      <c r="Y198" s="344" t="s">
        <v>98</v>
      </c>
      <c r="Z198" s="187" t="s">
        <v>98</v>
      </c>
    </row>
    <row r="199" spans="1:26" s="2" customFormat="1" ht="72.599999999999994">
      <c r="A199" s="69">
        <v>7</v>
      </c>
      <c r="B199" s="344" t="s">
        <v>757</v>
      </c>
      <c r="C199" s="281" t="s">
        <v>750</v>
      </c>
      <c r="D199" s="281">
        <v>69983658</v>
      </c>
      <c r="E199" s="281">
        <v>241695</v>
      </c>
      <c r="F199" s="181">
        <v>600053288</v>
      </c>
      <c r="G199" s="182" t="s">
        <v>769</v>
      </c>
      <c r="H199" s="283" t="s">
        <v>62</v>
      </c>
      <c r="I199" s="283" t="s">
        <v>90</v>
      </c>
      <c r="J199" s="283" t="s">
        <v>689</v>
      </c>
      <c r="K199" s="182" t="s">
        <v>770</v>
      </c>
      <c r="L199" s="183">
        <v>15000000</v>
      </c>
      <c r="M199" s="638">
        <f t="shared" si="18"/>
        <v>10500000</v>
      </c>
      <c r="N199" s="344">
        <v>2023</v>
      </c>
      <c r="O199" s="187">
        <v>2027</v>
      </c>
      <c r="P199" s="344" t="s">
        <v>114</v>
      </c>
      <c r="Q199" s="281" t="s">
        <v>114</v>
      </c>
      <c r="R199" s="281" t="s">
        <v>114</v>
      </c>
      <c r="S199" s="187" t="s">
        <v>114</v>
      </c>
      <c r="T199" s="283" t="s">
        <v>114</v>
      </c>
      <c r="U199" s="283"/>
      <c r="V199" s="283" t="s">
        <v>114</v>
      </c>
      <c r="W199" s="283" t="s">
        <v>114</v>
      </c>
      <c r="X199" s="283" t="s">
        <v>114</v>
      </c>
      <c r="Y199" s="363" t="s">
        <v>771</v>
      </c>
      <c r="Z199" s="187" t="s">
        <v>98</v>
      </c>
    </row>
    <row r="200" spans="1:26" s="2" customFormat="1" ht="31.8">
      <c r="A200" s="69">
        <v>8</v>
      </c>
      <c r="B200" s="344" t="s">
        <v>757</v>
      </c>
      <c r="C200" s="281" t="s">
        <v>750</v>
      </c>
      <c r="D200" s="281">
        <v>69983658</v>
      </c>
      <c r="E200" s="281">
        <v>181121425</v>
      </c>
      <c r="F200" s="181">
        <v>600053288</v>
      </c>
      <c r="G200" s="182" t="s">
        <v>772</v>
      </c>
      <c r="H200" s="283" t="s">
        <v>62</v>
      </c>
      <c r="I200" s="283" t="s">
        <v>90</v>
      </c>
      <c r="J200" s="283" t="s">
        <v>689</v>
      </c>
      <c r="K200" s="182" t="s">
        <v>773</v>
      </c>
      <c r="L200" s="1148">
        <v>50000000</v>
      </c>
      <c r="M200" s="1222">
        <f t="shared" si="18"/>
        <v>35000000</v>
      </c>
      <c r="N200" s="344">
        <v>2023</v>
      </c>
      <c r="O200" s="187">
        <v>2027</v>
      </c>
      <c r="P200" s="344"/>
      <c r="Q200" s="281"/>
      <c r="R200" s="281"/>
      <c r="S200" s="187" t="s">
        <v>114</v>
      </c>
      <c r="T200" s="283" t="s">
        <v>114</v>
      </c>
      <c r="U200" s="283"/>
      <c r="V200" s="283" t="s">
        <v>114</v>
      </c>
      <c r="W200" s="283" t="s">
        <v>114</v>
      </c>
      <c r="X200" s="283" t="s">
        <v>114</v>
      </c>
      <c r="Y200" s="344" t="s">
        <v>98</v>
      </c>
      <c r="Z200" s="187" t="s">
        <v>98</v>
      </c>
    </row>
    <row r="201" spans="1:26" s="2" customFormat="1" ht="31.8">
      <c r="A201" s="69">
        <v>9</v>
      </c>
      <c r="B201" s="344" t="s">
        <v>757</v>
      </c>
      <c r="C201" s="281" t="s">
        <v>750</v>
      </c>
      <c r="D201" s="281">
        <v>69983658</v>
      </c>
      <c r="E201" s="281">
        <v>113900171</v>
      </c>
      <c r="F201" s="181">
        <v>600053288</v>
      </c>
      <c r="G201" s="182" t="s">
        <v>774</v>
      </c>
      <c r="H201" s="283" t="s">
        <v>62</v>
      </c>
      <c r="I201" s="283" t="s">
        <v>90</v>
      </c>
      <c r="J201" s="283" t="s">
        <v>689</v>
      </c>
      <c r="K201" s="182" t="s">
        <v>775</v>
      </c>
      <c r="L201" s="1148">
        <v>5000000</v>
      </c>
      <c r="M201" s="1222">
        <f t="shared" si="18"/>
        <v>3500000</v>
      </c>
      <c r="N201" s="344">
        <v>2023</v>
      </c>
      <c r="O201" s="187">
        <v>2027</v>
      </c>
      <c r="P201" s="344" t="s">
        <v>114</v>
      </c>
      <c r="Q201" s="281" t="s">
        <v>114</v>
      </c>
      <c r="R201" s="281" t="s">
        <v>114</v>
      </c>
      <c r="S201" s="187" t="s">
        <v>114</v>
      </c>
      <c r="T201" s="283" t="s">
        <v>114</v>
      </c>
      <c r="U201" s="283"/>
      <c r="V201" s="283" t="s">
        <v>114</v>
      </c>
      <c r="W201" s="283" t="s">
        <v>114</v>
      </c>
      <c r="X201" s="283" t="s">
        <v>114</v>
      </c>
      <c r="Y201" s="344" t="s">
        <v>98</v>
      </c>
      <c r="Z201" s="187" t="s">
        <v>98</v>
      </c>
    </row>
    <row r="202" spans="1:26" s="2" customFormat="1" ht="52.2">
      <c r="A202" s="69">
        <v>10</v>
      </c>
      <c r="B202" s="344" t="s">
        <v>757</v>
      </c>
      <c r="C202" s="281" t="s">
        <v>750</v>
      </c>
      <c r="D202" s="281">
        <v>69983658</v>
      </c>
      <c r="E202" s="281">
        <v>241695</v>
      </c>
      <c r="F202" s="181">
        <v>600053288</v>
      </c>
      <c r="G202" s="182" t="s">
        <v>776</v>
      </c>
      <c r="H202" s="283" t="s">
        <v>62</v>
      </c>
      <c r="I202" s="283" t="s">
        <v>90</v>
      </c>
      <c r="J202" s="283" t="s">
        <v>689</v>
      </c>
      <c r="K202" s="182" t="s">
        <v>777</v>
      </c>
      <c r="L202" s="183">
        <v>100000000</v>
      </c>
      <c r="M202" s="638">
        <f t="shared" si="18"/>
        <v>70000000</v>
      </c>
      <c r="N202" s="344">
        <v>2023</v>
      </c>
      <c r="O202" s="187">
        <v>2027</v>
      </c>
      <c r="P202" s="344" t="s">
        <v>114</v>
      </c>
      <c r="Q202" s="281" t="s">
        <v>114</v>
      </c>
      <c r="R202" s="281" t="s">
        <v>114</v>
      </c>
      <c r="S202" s="187" t="s">
        <v>114</v>
      </c>
      <c r="T202" s="283" t="s">
        <v>114</v>
      </c>
      <c r="U202" s="283" t="s">
        <v>114</v>
      </c>
      <c r="V202" s="283" t="s">
        <v>114</v>
      </c>
      <c r="W202" s="283" t="s">
        <v>114</v>
      </c>
      <c r="X202" s="283" t="s">
        <v>114</v>
      </c>
      <c r="Y202" s="344" t="s">
        <v>98</v>
      </c>
      <c r="Z202" s="187" t="s">
        <v>98</v>
      </c>
    </row>
    <row r="203" spans="1:26" s="2" customFormat="1" ht="52.2">
      <c r="A203" s="69">
        <v>11</v>
      </c>
      <c r="B203" s="344" t="s">
        <v>757</v>
      </c>
      <c r="C203" s="281" t="s">
        <v>750</v>
      </c>
      <c r="D203" s="281">
        <v>69983658</v>
      </c>
      <c r="E203" s="281">
        <v>241695</v>
      </c>
      <c r="F203" s="181">
        <v>600053288</v>
      </c>
      <c r="G203" s="182" t="s">
        <v>778</v>
      </c>
      <c r="H203" s="283" t="s">
        <v>62</v>
      </c>
      <c r="I203" s="283" t="s">
        <v>90</v>
      </c>
      <c r="J203" s="283" t="s">
        <v>689</v>
      </c>
      <c r="K203" s="182" t="s">
        <v>779</v>
      </c>
      <c r="L203" s="183">
        <v>40000000</v>
      </c>
      <c r="M203" s="638">
        <f t="shared" si="18"/>
        <v>28000000</v>
      </c>
      <c r="N203" s="344">
        <v>2023</v>
      </c>
      <c r="O203" s="187">
        <v>2027</v>
      </c>
      <c r="P203" s="344"/>
      <c r="Q203" s="281"/>
      <c r="R203" s="281"/>
      <c r="S203" s="187" t="s">
        <v>114</v>
      </c>
      <c r="T203" s="283" t="s">
        <v>114</v>
      </c>
      <c r="U203" s="283"/>
      <c r="V203" s="283" t="s">
        <v>114</v>
      </c>
      <c r="W203" s="283" t="s">
        <v>114</v>
      </c>
      <c r="X203" s="283" t="s">
        <v>114</v>
      </c>
      <c r="Y203" s="344" t="s">
        <v>98</v>
      </c>
      <c r="Z203" s="187" t="s">
        <v>98</v>
      </c>
    </row>
    <row r="204" spans="1:26" s="2" customFormat="1" ht="42.6" thickBot="1">
      <c r="A204" s="1223">
        <v>12</v>
      </c>
      <c r="B204" s="1224" t="s">
        <v>757</v>
      </c>
      <c r="C204" s="1225" t="s">
        <v>750</v>
      </c>
      <c r="D204" s="1225">
        <v>69983658</v>
      </c>
      <c r="E204" s="1225">
        <v>241695</v>
      </c>
      <c r="F204" s="1226">
        <v>600053288</v>
      </c>
      <c r="G204" s="1227" t="s">
        <v>780</v>
      </c>
      <c r="H204" s="1228" t="s">
        <v>62</v>
      </c>
      <c r="I204" s="1228" t="s">
        <v>90</v>
      </c>
      <c r="J204" s="1228" t="s">
        <v>689</v>
      </c>
      <c r="K204" s="1227" t="s">
        <v>781</v>
      </c>
      <c r="L204" s="1119">
        <v>10000000</v>
      </c>
      <c r="M204" s="1229">
        <f t="shared" si="18"/>
        <v>7000000</v>
      </c>
      <c r="N204" s="1123">
        <v>2023</v>
      </c>
      <c r="O204" s="1125">
        <v>2027</v>
      </c>
      <c r="P204" s="1123"/>
      <c r="Q204" s="1124"/>
      <c r="R204" s="1124"/>
      <c r="S204" s="1125" t="s">
        <v>114</v>
      </c>
      <c r="T204" s="1126" t="s">
        <v>114</v>
      </c>
      <c r="U204" s="1126"/>
      <c r="V204" s="1126" t="s">
        <v>114</v>
      </c>
      <c r="W204" s="1126" t="s">
        <v>114</v>
      </c>
      <c r="X204" s="1126" t="s">
        <v>114</v>
      </c>
      <c r="Y204" s="1230" t="s">
        <v>782</v>
      </c>
      <c r="Z204" s="1125" t="s">
        <v>98</v>
      </c>
    </row>
    <row r="205" spans="1:26" s="2" customFormat="1" ht="174.6">
      <c r="A205" s="308" t="s">
        <v>1010</v>
      </c>
      <c r="B205" s="344" t="s">
        <v>757</v>
      </c>
      <c r="C205" s="281" t="s">
        <v>750</v>
      </c>
      <c r="D205" s="281">
        <v>69983658</v>
      </c>
      <c r="E205" s="281">
        <v>241695</v>
      </c>
      <c r="F205" s="187">
        <v>600053288</v>
      </c>
      <c r="G205" s="182" t="s">
        <v>1011</v>
      </c>
      <c r="H205" s="283" t="s">
        <v>62</v>
      </c>
      <c r="I205" s="283" t="s">
        <v>90</v>
      </c>
      <c r="J205" s="283" t="s">
        <v>689</v>
      </c>
      <c r="K205" s="182" t="s">
        <v>1011</v>
      </c>
      <c r="L205" s="183">
        <v>25000000</v>
      </c>
      <c r="M205" s="638">
        <f>L205/100*70</f>
        <v>17500000</v>
      </c>
      <c r="N205" s="344">
        <v>2020</v>
      </c>
      <c r="O205" s="187">
        <v>2024</v>
      </c>
      <c r="P205" s="344" t="s">
        <v>114</v>
      </c>
      <c r="Q205" s="281" t="s">
        <v>114</v>
      </c>
      <c r="R205" s="281" t="s">
        <v>114</v>
      </c>
      <c r="S205" s="187" t="s">
        <v>114</v>
      </c>
      <c r="T205" s="283"/>
      <c r="U205" s="283"/>
      <c r="V205" s="283"/>
      <c r="W205" s="283"/>
      <c r="X205" s="283" t="s">
        <v>114</v>
      </c>
      <c r="Y205" s="363" t="s">
        <v>1012</v>
      </c>
      <c r="Z205" s="187"/>
    </row>
    <row r="206" spans="1:26" s="2" customFormat="1" ht="52.2">
      <c r="A206" s="1112">
        <v>14</v>
      </c>
      <c r="B206" s="1123" t="s">
        <v>757</v>
      </c>
      <c r="C206" s="1124" t="s">
        <v>750</v>
      </c>
      <c r="D206" s="1124">
        <v>69983658</v>
      </c>
      <c r="E206" s="1124">
        <v>241695</v>
      </c>
      <c r="F206" s="1125">
        <v>600053288</v>
      </c>
      <c r="G206" s="1118" t="s">
        <v>1013</v>
      </c>
      <c r="H206" s="1126" t="s">
        <v>62</v>
      </c>
      <c r="I206" s="1126" t="s">
        <v>90</v>
      </c>
      <c r="J206" s="1126" t="s">
        <v>689</v>
      </c>
      <c r="K206" s="1118" t="s">
        <v>1014</v>
      </c>
      <c r="L206" s="1119">
        <v>500000</v>
      </c>
      <c r="M206" s="1229">
        <f t="shared" ref="M206:M208" si="19">L206/100*70</f>
        <v>350000</v>
      </c>
      <c r="N206" s="1123">
        <v>2020</v>
      </c>
      <c r="O206" s="1125">
        <v>2024</v>
      </c>
      <c r="P206" s="1123" t="s">
        <v>114</v>
      </c>
      <c r="Q206" s="1124" t="s">
        <v>114</v>
      </c>
      <c r="R206" s="1124" t="s">
        <v>114</v>
      </c>
      <c r="S206" s="1125" t="s">
        <v>114</v>
      </c>
      <c r="T206" s="1126"/>
      <c r="U206" s="1126"/>
      <c r="V206" s="1126"/>
      <c r="W206" s="1126"/>
      <c r="X206" s="1126" t="s">
        <v>114</v>
      </c>
      <c r="Y206" s="1230" t="s">
        <v>1015</v>
      </c>
      <c r="Z206" s="1125"/>
    </row>
    <row r="207" spans="1:26" s="2" customFormat="1" ht="52.2">
      <c r="A207" s="1112">
        <v>15</v>
      </c>
      <c r="B207" s="1123" t="s">
        <v>757</v>
      </c>
      <c r="C207" s="1124" t="s">
        <v>750</v>
      </c>
      <c r="D207" s="1124">
        <v>69983658</v>
      </c>
      <c r="E207" s="1124">
        <v>241695</v>
      </c>
      <c r="F207" s="1125">
        <v>600053288</v>
      </c>
      <c r="G207" s="1118" t="s">
        <v>1013</v>
      </c>
      <c r="H207" s="1126" t="s">
        <v>62</v>
      </c>
      <c r="I207" s="1126" t="s">
        <v>90</v>
      </c>
      <c r="J207" s="1126" t="s">
        <v>689</v>
      </c>
      <c r="K207" s="1118" t="s">
        <v>1014</v>
      </c>
      <c r="L207" s="1119">
        <v>500000</v>
      </c>
      <c r="M207" s="1229">
        <f t="shared" si="19"/>
        <v>350000</v>
      </c>
      <c r="N207" s="1123">
        <v>2020</v>
      </c>
      <c r="O207" s="1125">
        <v>2024</v>
      </c>
      <c r="P207" s="1123" t="s">
        <v>114</v>
      </c>
      <c r="Q207" s="1124" t="s">
        <v>114</v>
      </c>
      <c r="R207" s="1124" t="s">
        <v>114</v>
      </c>
      <c r="S207" s="1125" t="s">
        <v>114</v>
      </c>
      <c r="T207" s="1126"/>
      <c r="U207" s="1126"/>
      <c r="V207" s="1126"/>
      <c r="W207" s="1126"/>
      <c r="X207" s="1126" t="s">
        <v>114</v>
      </c>
      <c r="Y207" s="1230" t="s">
        <v>1015</v>
      </c>
      <c r="Z207" s="1125"/>
    </row>
    <row r="208" spans="1:26" s="2" customFormat="1" ht="52.8" thickBot="1">
      <c r="A208" s="1112">
        <v>16</v>
      </c>
      <c r="B208" s="1123" t="s">
        <v>757</v>
      </c>
      <c r="C208" s="1124" t="s">
        <v>750</v>
      </c>
      <c r="D208" s="1124">
        <v>69983658</v>
      </c>
      <c r="E208" s="1124">
        <v>241695</v>
      </c>
      <c r="F208" s="1125">
        <v>600053288</v>
      </c>
      <c r="G208" s="1118" t="s">
        <v>1013</v>
      </c>
      <c r="H208" s="1126" t="s">
        <v>62</v>
      </c>
      <c r="I208" s="1126" t="s">
        <v>90</v>
      </c>
      <c r="J208" s="1126" t="s">
        <v>689</v>
      </c>
      <c r="K208" s="1118" t="s">
        <v>1014</v>
      </c>
      <c r="L208" s="1119">
        <v>500000</v>
      </c>
      <c r="M208" s="1229">
        <f t="shared" si="19"/>
        <v>350000</v>
      </c>
      <c r="N208" s="1123">
        <v>2020</v>
      </c>
      <c r="O208" s="1125">
        <v>2024</v>
      </c>
      <c r="P208" s="1123" t="s">
        <v>114</v>
      </c>
      <c r="Q208" s="1124" t="s">
        <v>114</v>
      </c>
      <c r="R208" s="1124" t="s">
        <v>114</v>
      </c>
      <c r="S208" s="1125" t="s">
        <v>114</v>
      </c>
      <c r="T208" s="1126"/>
      <c r="U208" s="1126"/>
      <c r="V208" s="1126"/>
      <c r="W208" s="1126"/>
      <c r="X208" s="1126" t="s">
        <v>114</v>
      </c>
      <c r="Y208" s="1230" t="s">
        <v>1015</v>
      </c>
      <c r="Z208" s="1125"/>
    </row>
    <row r="209" spans="1:26" s="2" customFormat="1" ht="21.6">
      <c r="A209" s="604">
        <v>1</v>
      </c>
      <c r="B209" s="605" t="s">
        <v>790</v>
      </c>
      <c r="C209" s="606" t="s">
        <v>786</v>
      </c>
      <c r="D209" s="607">
        <v>70995109</v>
      </c>
      <c r="E209" s="608">
        <v>600053318</v>
      </c>
      <c r="F209" s="609"/>
      <c r="G209" s="610" t="s">
        <v>791</v>
      </c>
      <c r="H209" s="610" t="s">
        <v>89</v>
      </c>
      <c r="I209" s="610" t="s">
        <v>90</v>
      </c>
      <c r="J209" s="610" t="s">
        <v>787</v>
      </c>
      <c r="K209" s="611" t="s">
        <v>792</v>
      </c>
      <c r="L209" s="612">
        <v>10000000</v>
      </c>
      <c r="M209" s="613">
        <f t="shared" ref="M209:M220" si="20">L209/100*70</f>
        <v>7000000</v>
      </c>
      <c r="N209" s="614">
        <v>2023</v>
      </c>
      <c r="O209" s="615">
        <v>2024</v>
      </c>
      <c r="P209" s="614"/>
      <c r="Q209" s="616"/>
      <c r="R209" s="616"/>
      <c r="S209" s="615"/>
      <c r="T209" s="610"/>
      <c r="U209" s="610"/>
      <c r="V209" s="610"/>
      <c r="W209" s="610"/>
      <c r="X209" s="610"/>
      <c r="Y209" s="614" t="s">
        <v>137</v>
      </c>
      <c r="Z209" s="126" t="s">
        <v>1106</v>
      </c>
    </row>
    <row r="210" spans="1:26" s="2" customFormat="1" ht="22.2" thickBot="1">
      <c r="A210" s="69">
        <v>2</v>
      </c>
      <c r="B210" s="178" t="s">
        <v>1107</v>
      </c>
      <c r="C210" s="179" t="s">
        <v>786</v>
      </c>
      <c r="D210" s="494">
        <v>70995109</v>
      </c>
      <c r="E210" s="529">
        <v>600053318</v>
      </c>
      <c r="F210" s="373"/>
      <c r="G210" s="283" t="s">
        <v>793</v>
      </c>
      <c r="H210" s="283" t="s">
        <v>89</v>
      </c>
      <c r="I210" s="283" t="s">
        <v>90</v>
      </c>
      <c r="J210" s="283" t="s">
        <v>787</v>
      </c>
      <c r="K210" s="182" t="s">
        <v>794</v>
      </c>
      <c r="L210" s="183">
        <v>300000</v>
      </c>
      <c r="M210" s="184">
        <f t="shared" si="20"/>
        <v>210000</v>
      </c>
      <c r="N210" s="344">
        <v>2025</v>
      </c>
      <c r="O210" s="1025">
        <v>2027</v>
      </c>
      <c r="P210" s="344"/>
      <c r="Q210" s="281"/>
      <c r="R210" s="281"/>
      <c r="S210" s="187"/>
      <c r="T210" s="283"/>
      <c r="U210" s="283"/>
      <c r="V210" s="283"/>
      <c r="W210" s="283"/>
      <c r="X210" s="283"/>
      <c r="Y210" s="344"/>
      <c r="Z210" s="187"/>
    </row>
    <row r="211" spans="1:26" s="2" customFormat="1" ht="21.6">
      <c r="A211" s="69">
        <v>3</v>
      </c>
      <c r="B211" s="586" t="s">
        <v>1107</v>
      </c>
      <c r="C211" s="587" t="s">
        <v>786</v>
      </c>
      <c r="D211" s="617">
        <v>70995109</v>
      </c>
      <c r="E211" s="618">
        <v>600053318</v>
      </c>
      <c r="F211" s="619"/>
      <c r="G211" s="589" t="s">
        <v>795</v>
      </c>
      <c r="H211" s="620" t="s">
        <v>89</v>
      </c>
      <c r="I211" s="620" t="s">
        <v>90</v>
      </c>
      <c r="J211" s="620" t="s">
        <v>787</v>
      </c>
      <c r="K211" s="589" t="s">
        <v>796</v>
      </c>
      <c r="L211" s="621">
        <v>500000</v>
      </c>
      <c r="M211" s="622">
        <f t="shared" si="20"/>
        <v>350000</v>
      </c>
      <c r="N211" s="623">
        <v>2023</v>
      </c>
      <c r="O211" s="593">
        <v>2023</v>
      </c>
      <c r="P211" s="623" t="s">
        <v>103</v>
      </c>
      <c r="Q211" s="592"/>
      <c r="R211" s="592"/>
      <c r="S211" s="593" t="s">
        <v>103</v>
      </c>
      <c r="T211" s="620"/>
      <c r="U211" s="620"/>
      <c r="V211" s="620"/>
      <c r="W211" s="620"/>
      <c r="X211" s="620"/>
      <c r="Y211" s="623"/>
      <c r="Z211" s="126" t="s">
        <v>1106</v>
      </c>
    </row>
    <row r="212" spans="1:26" s="2" customFormat="1" ht="22.2" thickBot="1">
      <c r="A212" s="511">
        <v>4</v>
      </c>
      <c r="B212" s="178" t="s">
        <v>1107</v>
      </c>
      <c r="C212" s="179" t="s">
        <v>786</v>
      </c>
      <c r="D212" s="494">
        <v>70995109</v>
      </c>
      <c r="E212" s="529">
        <v>600053318</v>
      </c>
      <c r="F212" s="882"/>
      <c r="G212" s="653" t="s">
        <v>226</v>
      </c>
      <c r="H212" s="148" t="s">
        <v>89</v>
      </c>
      <c r="I212" s="148" t="s">
        <v>90</v>
      </c>
      <c r="J212" s="148" t="s">
        <v>787</v>
      </c>
      <c r="K212" s="653" t="s">
        <v>1108</v>
      </c>
      <c r="L212" s="624">
        <v>2000000</v>
      </c>
      <c r="M212" s="345">
        <v>1400000</v>
      </c>
      <c r="N212" s="1080">
        <v>2026</v>
      </c>
      <c r="O212" s="1084">
        <v>2027</v>
      </c>
      <c r="P212" s="419" t="s">
        <v>114</v>
      </c>
      <c r="Q212" s="370" t="s">
        <v>114</v>
      </c>
      <c r="R212" s="370"/>
      <c r="S212" s="420"/>
      <c r="T212" s="375"/>
      <c r="U212" s="375"/>
      <c r="V212" s="375" t="s">
        <v>114</v>
      </c>
      <c r="W212" s="375" t="s">
        <v>114</v>
      </c>
      <c r="X212" s="375"/>
      <c r="Y212" s="419"/>
      <c r="Z212" s="158"/>
    </row>
    <row r="213" spans="1:26" s="2" customFormat="1" ht="22.2" thickBot="1">
      <c r="A213" s="84">
        <v>5</v>
      </c>
      <c r="B213" s="144" t="s">
        <v>1107</v>
      </c>
      <c r="C213" s="145" t="s">
        <v>786</v>
      </c>
      <c r="D213" s="291">
        <v>70995109</v>
      </c>
      <c r="E213" s="199">
        <v>600053318</v>
      </c>
      <c r="F213" s="151"/>
      <c r="G213" s="148" t="s">
        <v>797</v>
      </c>
      <c r="H213" s="148" t="s">
        <v>89</v>
      </c>
      <c r="I213" s="148" t="s">
        <v>90</v>
      </c>
      <c r="J213" s="148" t="s">
        <v>787</v>
      </c>
      <c r="K213" s="147" t="s">
        <v>798</v>
      </c>
      <c r="L213" s="149">
        <v>1000000</v>
      </c>
      <c r="M213" s="274">
        <f t="shared" si="20"/>
        <v>700000</v>
      </c>
      <c r="N213" s="1149">
        <v>2026</v>
      </c>
      <c r="O213" s="1149">
        <v>2027</v>
      </c>
      <c r="P213" s="150"/>
      <c r="Q213" s="291"/>
      <c r="R213" s="291"/>
      <c r="S213" s="151"/>
      <c r="T213" s="148"/>
      <c r="U213" s="148"/>
      <c r="V213" s="148" t="s">
        <v>114</v>
      </c>
      <c r="W213" s="148" t="s">
        <v>114</v>
      </c>
      <c r="X213" s="148"/>
      <c r="Y213" s="150"/>
      <c r="Z213" s="151"/>
    </row>
    <row r="214" spans="1:26" s="3" customFormat="1" ht="22.2" thickBot="1">
      <c r="A214" s="152">
        <v>6</v>
      </c>
      <c r="B214" s="144" t="s">
        <v>1107</v>
      </c>
      <c r="C214" s="145" t="s">
        <v>786</v>
      </c>
      <c r="D214" s="291">
        <v>70995109</v>
      </c>
      <c r="E214" s="199">
        <v>600053318</v>
      </c>
      <c r="F214" s="158"/>
      <c r="G214" s="154" t="s">
        <v>1109</v>
      </c>
      <c r="H214" s="148" t="s">
        <v>89</v>
      </c>
      <c r="I214" s="148" t="s">
        <v>90</v>
      </c>
      <c r="J214" s="148" t="s">
        <v>787</v>
      </c>
      <c r="K214" s="153" t="s">
        <v>1110</v>
      </c>
      <c r="L214" s="155">
        <v>5000000</v>
      </c>
      <c r="M214" s="341">
        <v>3500000</v>
      </c>
      <c r="N214" s="1151">
        <v>2026</v>
      </c>
      <c r="O214" s="120">
        <v>2027</v>
      </c>
      <c r="P214" s="157"/>
      <c r="Q214" s="340"/>
      <c r="R214" s="340"/>
      <c r="S214" s="158"/>
      <c r="T214" s="431"/>
      <c r="U214" s="154"/>
      <c r="V214" s="154"/>
      <c r="W214" s="154"/>
      <c r="X214" s="154"/>
      <c r="Y214" s="157"/>
      <c r="Z214" s="158"/>
    </row>
    <row r="215" spans="1:26" s="2" customFormat="1" ht="21.6">
      <c r="A215" s="83">
        <v>1</v>
      </c>
      <c r="B215" s="123" t="s">
        <v>804</v>
      </c>
      <c r="C215" s="124" t="s">
        <v>805</v>
      </c>
      <c r="D215" s="125">
        <v>70988129</v>
      </c>
      <c r="E215" s="125">
        <v>241806</v>
      </c>
      <c r="F215" s="126"/>
      <c r="G215" s="128" t="s">
        <v>806</v>
      </c>
      <c r="H215" s="127" t="s">
        <v>62</v>
      </c>
      <c r="I215" s="127" t="s">
        <v>685</v>
      </c>
      <c r="J215" s="127" t="s">
        <v>802</v>
      </c>
      <c r="K215" s="128" t="s">
        <v>807</v>
      </c>
      <c r="L215" s="129">
        <v>2000000</v>
      </c>
      <c r="M215" s="130">
        <f t="shared" si="20"/>
        <v>1400000</v>
      </c>
      <c r="N215" s="1231">
        <v>2026</v>
      </c>
      <c r="O215" s="1232">
        <v>2027</v>
      </c>
      <c r="P215" s="131"/>
      <c r="Q215" s="206" t="s">
        <v>251</v>
      </c>
      <c r="R215" s="125"/>
      <c r="S215" s="126"/>
      <c r="T215" s="206" t="s">
        <v>251</v>
      </c>
      <c r="U215" s="127"/>
      <c r="V215" s="127"/>
      <c r="W215" s="127"/>
      <c r="X215" s="127"/>
      <c r="Y215" s="131" t="s">
        <v>260</v>
      </c>
      <c r="Z215" s="126" t="s">
        <v>98</v>
      </c>
    </row>
    <row r="216" spans="1:26" s="2" customFormat="1" ht="82.8">
      <c r="A216" s="69">
        <v>2</v>
      </c>
      <c r="B216" s="178" t="s">
        <v>808</v>
      </c>
      <c r="C216" s="179" t="s">
        <v>800</v>
      </c>
      <c r="D216" s="281">
        <v>70988129</v>
      </c>
      <c r="E216" s="281">
        <v>241806</v>
      </c>
      <c r="F216" s="187"/>
      <c r="G216" s="182" t="s">
        <v>993</v>
      </c>
      <c r="H216" s="283" t="s">
        <v>62</v>
      </c>
      <c r="I216" s="283" t="s">
        <v>685</v>
      </c>
      <c r="J216" s="283" t="s">
        <v>802</v>
      </c>
      <c r="K216" s="422" t="s">
        <v>994</v>
      </c>
      <c r="L216" s="183">
        <v>1000000</v>
      </c>
      <c r="M216" s="184">
        <f t="shared" si="20"/>
        <v>700000</v>
      </c>
      <c r="N216" s="1233">
        <v>2026</v>
      </c>
      <c r="O216" s="1234">
        <v>2027</v>
      </c>
      <c r="P216" s="344"/>
      <c r="Q216" s="281" t="s">
        <v>251</v>
      </c>
      <c r="R216" s="281" t="s">
        <v>251</v>
      </c>
      <c r="S216" s="187" t="s">
        <v>251</v>
      </c>
      <c r="T216" s="283"/>
      <c r="U216" s="283"/>
      <c r="V216" s="283" t="s">
        <v>251</v>
      </c>
      <c r="W216" s="283" t="s">
        <v>251</v>
      </c>
      <c r="X216" s="283"/>
      <c r="Y216" s="344" t="s">
        <v>142</v>
      </c>
      <c r="Z216" s="187" t="s">
        <v>98</v>
      </c>
    </row>
    <row r="217" spans="1:26" s="2" customFormat="1" ht="42">
      <c r="A217" s="208">
        <v>3</v>
      </c>
      <c r="B217" s="209" t="s">
        <v>804</v>
      </c>
      <c r="C217" s="160" t="s">
        <v>800</v>
      </c>
      <c r="D217" s="210">
        <v>70988129</v>
      </c>
      <c r="E217" s="210">
        <v>241806</v>
      </c>
      <c r="F217" s="167"/>
      <c r="G217" s="162" t="s">
        <v>995</v>
      </c>
      <c r="H217" s="168" t="s">
        <v>62</v>
      </c>
      <c r="I217" s="168" t="s">
        <v>685</v>
      </c>
      <c r="J217" s="168" t="s">
        <v>802</v>
      </c>
      <c r="K217" s="162" t="s">
        <v>996</v>
      </c>
      <c r="L217" s="164">
        <v>30000000</v>
      </c>
      <c r="M217" s="165">
        <f t="shared" si="20"/>
        <v>21000000</v>
      </c>
      <c r="N217" s="1233">
        <v>2026</v>
      </c>
      <c r="O217" s="1234" t="s">
        <v>1312</v>
      </c>
      <c r="P217" s="166"/>
      <c r="Q217" s="210"/>
      <c r="R217" s="210" t="s">
        <v>251</v>
      </c>
      <c r="S217" s="167"/>
      <c r="T217" s="168"/>
      <c r="U217" s="168" t="s">
        <v>251</v>
      </c>
      <c r="V217" s="168"/>
      <c r="W217" s="168" t="s">
        <v>251</v>
      </c>
      <c r="X217" s="168"/>
      <c r="Y217" s="166" t="s">
        <v>142</v>
      </c>
      <c r="Z217" s="167" t="s">
        <v>98</v>
      </c>
    </row>
    <row r="218" spans="1:26" s="2" customFormat="1" ht="21.6">
      <c r="A218" s="1054">
        <v>4</v>
      </c>
      <c r="B218" s="1237" t="s">
        <v>804</v>
      </c>
      <c r="C218" s="1238" t="s">
        <v>800</v>
      </c>
      <c r="D218" s="1060">
        <v>70988129</v>
      </c>
      <c r="E218" s="1060">
        <v>241806</v>
      </c>
      <c r="F218" s="1025"/>
      <c r="G218" s="1239" t="s">
        <v>737</v>
      </c>
      <c r="H218" s="115" t="s">
        <v>62</v>
      </c>
      <c r="I218" s="115" t="s">
        <v>685</v>
      </c>
      <c r="J218" s="115" t="s">
        <v>802</v>
      </c>
      <c r="K218" s="1083" t="s">
        <v>1313</v>
      </c>
      <c r="L218" s="1148">
        <v>100000000</v>
      </c>
      <c r="M218" s="1240">
        <f t="shared" si="20"/>
        <v>70000000</v>
      </c>
      <c r="N218" s="1039">
        <v>2026</v>
      </c>
      <c r="O218" s="1241">
        <v>2028</v>
      </c>
      <c r="P218" s="1039"/>
      <c r="Q218" s="1024"/>
      <c r="R218" s="1024"/>
      <c r="S218" s="1025"/>
      <c r="T218" s="1020"/>
      <c r="U218" s="1020"/>
      <c r="V218" s="1020" t="s">
        <v>114</v>
      </c>
      <c r="W218" s="1020" t="s">
        <v>114</v>
      </c>
      <c r="X218" s="1020"/>
      <c r="Y218" s="1039" t="s">
        <v>1314</v>
      </c>
      <c r="Z218" s="1025"/>
    </row>
    <row r="219" spans="1:26" s="2" customFormat="1" ht="73.2" thickBot="1">
      <c r="A219" s="1054">
        <v>5</v>
      </c>
      <c r="B219" s="1237" t="s">
        <v>804</v>
      </c>
      <c r="C219" s="1238" t="s">
        <v>800</v>
      </c>
      <c r="D219" s="1060">
        <v>70988129</v>
      </c>
      <c r="E219" s="1060">
        <v>241806</v>
      </c>
      <c r="F219" s="117"/>
      <c r="G219" s="1058" t="s">
        <v>1315</v>
      </c>
      <c r="H219" s="115" t="s">
        <v>62</v>
      </c>
      <c r="I219" s="115" t="s">
        <v>685</v>
      </c>
      <c r="J219" s="115" t="s">
        <v>802</v>
      </c>
      <c r="K219" s="1058" t="s">
        <v>1316</v>
      </c>
      <c r="L219" s="1163">
        <v>400000</v>
      </c>
      <c r="M219" s="1035">
        <f t="shared" si="20"/>
        <v>280000</v>
      </c>
      <c r="N219" s="1151">
        <v>2026</v>
      </c>
      <c r="O219" s="1244">
        <v>2026</v>
      </c>
      <c r="P219" s="1151"/>
      <c r="Q219" s="1242" t="s">
        <v>114</v>
      </c>
      <c r="R219" s="1242" t="s">
        <v>114</v>
      </c>
      <c r="S219" s="1243"/>
      <c r="T219" s="1021"/>
      <c r="U219" s="1021"/>
      <c r="V219" s="1021"/>
      <c r="W219" s="1021" t="s">
        <v>114</v>
      </c>
      <c r="X219" s="1021"/>
      <c r="Y219" s="1151"/>
      <c r="Z219" s="1243"/>
    </row>
    <row r="220" spans="1:26" s="2" customFormat="1" ht="32.4" thickBot="1">
      <c r="A220" s="450">
        <v>1</v>
      </c>
      <c r="B220" s="134" t="s">
        <v>1135</v>
      </c>
      <c r="C220" s="135" t="s">
        <v>1044</v>
      </c>
      <c r="D220" s="135">
        <v>17658209</v>
      </c>
      <c r="E220" s="135">
        <v>241768</v>
      </c>
      <c r="F220" s="136">
        <v>691016267</v>
      </c>
      <c r="G220" s="137" t="s">
        <v>811</v>
      </c>
      <c r="H220" s="137" t="s">
        <v>62</v>
      </c>
      <c r="I220" s="137" t="s">
        <v>90</v>
      </c>
      <c r="J220" s="137" t="s">
        <v>812</v>
      </c>
      <c r="K220" s="137" t="s">
        <v>813</v>
      </c>
      <c r="L220" s="477">
        <v>250000000</v>
      </c>
      <c r="M220" s="184">
        <f t="shared" si="20"/>
        <v>175000000</v>
      </c>
      <c r="N220" s="1235">
        <v>45170</v>
      </c>
      <c r="O220" s="1236">
        <v>45901</v>
      </c>
      <c r="P220" s="134" t="s">
        <v>114</v>
      </c>
      <c r="Q220" s="135" t="s">
        <v>114</v>
      </c>
      <c r="R220" s="135" t="s">
        <v>114</v>
      </c>
      <c r="S220" s="136" t="s">
        <v>114</v>
      </c>
      <c r="T220" s="137"/>
      <c r="U220" s="137" t="s">
        <v>114</v>
      </c>
      <c r="V220" s="137" t="s">
        <v>114</v>
      </c>
      <c r="W220" s="137" t="s">
        <v>114</v>
      </c>
      <c r="X220" s="137" t="s">
        <v>114</v>
      </c>
      <c r="Y220" s="134" t="s">
        <v>816</v>
      </c>
      <c r="Z220" s="136" t="s">
        <v>817</v>
      </c>
    </row>
    <row r="221" spans="1:26" s="2" customFormat="1" ht="52.2">
      <c r="A221" s="127">
        <v>1</v>
      </c>
      <c r="B221" s="123" t="s">
        <v>843</v>
      </c>
      <c r="C221" s="124" t="s">
        <v>844</v>
      </c>
      <c r="D221" s="124">
        <v>71294317</v>
      </c>
      <c r="E221" s="175" t="s">
        <v>867</v>
      </c>
      <c r="F221" s="132"/>
      <c r="G221" s="128" t="s">
        <v>868</v>
      </c>
      <c r="H221" s="128" t="s">
        <v>89</v>
      </c>
      <c r="I221" s="128" t="s">
        <v>90</v>
      </c>
      <c r="J221" s="128" t="s">
        <v>847</v>
      </c>
      <c r="K221" s="128" t="s">
        <v>869</v>
      </c>
      <c r="L221" s="129">
        <v>90000000</v>
      </c>
      <c r="M221" s="130">
        <f>(L221/100)*70</f>
        <v>63000000</v>
      </c>
      <c r="N221" s="131">
        <v>2025</v>
      </c>
      <c r="O221" s="126">
        <v>2027</v>
      </c>
      <c r="P221" s="131" t="s">
        <v>114</v>
      </c>
      <c r="Q221" s="125" t="s">
        <v>114</v>
      </c>
      <c r="R221" s="125" t="s">
        <v>114</v>
      </c>
      <c r="S221" s="126" t="s">
        <v>114</v>
      </c>
      <c r="T221" s="127"/>
      <c r="U221" s="127" t="s">
        <v>114</v>
      </c>
      <c r="V221" s="127" t="s">
        <v>114</v>
      </c>
      <c r="W221" s="127" t="s">
        <v>114</v>
      </c>
      <c r="X221" s="127" t="s">
        <v>114</v>
      </c>
      <c r="Y221" s="123" t="s">
        <v>870</v>
      </c>
      <c r="Z221" s="126" t="s">
        <v>111</v>
      </c>
    </row>
    <row r="222" spans="1:26" s="2" customFormat="1" ht="52.2">
      <c r="A222" s="531">
        <v>2</v>
      </c>
      <c r="B222" s="532" t="s">
        <v>843</v>
      </c>
      <c r="C222" s="533" t="s">
        <v>844</v>
      </c>
      <c r="D222" s="533">
        <v>71294317</v>
      </c>
      <c r="E222" s="534" t="s">
        <v>867</v>
      </c>
      <c r="F222" s="535"/>
      <c r="G222" s="536" t="s">
        <v>846</v>
      </c>
      <c r="H222" s="536" t="s">
        <v>89</v>
      </c>
      <c r="I222" s="536" t="s">
        <v>90</v>
      </c>
      <c r="J222" s="536" t="s">
        <v>847</v>
      </c>
      <c r="K222" s="536" t="s">
        <v>848</v>
      </c>
      <c r="L222" s="537">
        <v>15000000</v>
      </c>
      <c r="M222" s="538">
        <f>(L222/100)*70</f>
        <v>10500000</v>
      </c>
      <c r="N222" s="447">
        <v>2026</v>
      </c>
      <c r="O222" s="448">
        <v>2027</v>
      </c>
      <c r="P222" s="539" t="s">
        <v>114</v>
      </c>
      <c r="Q222" s="541" t="s">
        <v>114</v>
      </c>
      <c r="R222" s="541" t="s">
        <v>114</v>
      </c>
      <c r="S222" s="540" t="s">
        <v>114</v>
      </c>
      <c r="T222" s="531"/>
      <c r="U222" s="531" t="s">
        <v>114</v>
      </c>
      <c r="V222" s="531" t="s">
        <v>114</v>
      </c>
      <c r="W222" s="531" t="s">
        <v>114</v>
      </c>
      <c r="X222" s="531" t="s">
        <v>114</v>
      </c>
      <c r="Y222" s="532" t="s">
        <v>871</v>
      </c>
      <c r="Z222" s="540" t="s">
        <v>111</v>
      </c>
    </row>
    <row r="223" spans="1:26" s="2" customFormat="1" ht="62.4">
      <c r="A223" s="1126">
        <v>3</v>
      </c>
      <c r="B223" s="1113" t="s">
        <v>843</v>
      </c>
      <c r="C223" s="1114" t="s">
        <v>844</v>
      </c>
      <c r="D223" s="1114">
        <v>71294317</v>
      </c>
      <c r="E223" s="1245" t="s">
        <v>867</v>
      </c>
      <c r="F223" s="1117"/>
      <c r="G223" s="1118" t="s">
        <v>850</v>
      </c>
      <c r="H223" s="1118" t="s">
        <v>89</v>
      </c>
      <c r="I223" s="1118" t="s">
        <v>90</v>
      </c>
      <c r="J223" s="1118" t="s">
        <v>847</v>
      </c>
      <c r="K223" s="1118" t="s">
        <v>851</v>
      </c>
      <c r="L223" s="1119">
        <v>920000</v>
      </c>
      <c r="M223" s="1120">
        <f>(L223/100)*70</f>
        <v>644000</v>
      </c>
      <c r="N223" s="1123">
        <v>2023</v>
      </c>
      <c r="O223" s="1125">
        <v>2023</v>
      </c>
      <c r="P223" s="1123"/>
      <c r="Q223" s="1124"/>
      <c r="R223" s="1124"/>
      <c r="S223" s="1125"/>
      <c r="T223" s="1126"/>
      <c r="U223" s="1126"/>
      <c r="V223" s="1126"/>
      <c r="W223" s="1126"/>
      <c r="X223" s="1126"/>
      <c r="Y223" s="1113" t="s">
        <v>849</v>
      </c>
      <c r="Z223" s="1125" t="s">
        <v>111</v>
      </c>
    </row>
    <row r="224" spans="1:26" s="3" customFormat="1" ht="98.25" customHeight="1" thickBot="1">
      <c r="A224" s="1246">
        <v>4</v>
      </c>
      <c r="B224" s="1032" t="s">
        <v>843</v>
      </c>
      <c r="C224" s="1247" t="s">
        <v>844</v>
      </c>
      <c r="D224" s="1247">
        <v>71294318</v>
      </c>
      <c r="E224" s="1248" t="s">
        <v>1317</v>
      </c>
      <c r="F224" s="1249"/>
      <c r="G224" s="1162" t="s">
        <v>1318</v>
      </c>
      <c r="H224" s="1162" t="s">
        <v>89</v>
      </c>
      <c r="I224" s="1162" t="s">
        <v>90</v>
      </c>
      <c r="J224" s="1162" t="s">
        <v>847</v>
      </c>
      <c r="K224" s="1162" t="s">
        <v>1319</v>
      </c>
      <c r="L224" s="1163">
        <v>2000000</v>
      </c>
      <c r="M224" s="1027">
        <f>(L224/100)*70</f>
        <v>1400000</v>
      </c>
      <c r="N224" s="111">
        <v>2027</v>
      </c>
      <c r="O224" s="112">
        <v>2027</v>
      </c>
      <c r="P224" s="111"/>
      <c r="Q224" s="1033"/>
      <c r="R224" s="1033"/>
      <c r="S224" s="112"/>
      <c r="T224" s="114"/>
      <c r="U224" s="114"/>
      <c r="V224" s="114" t="s">
        <v>114</v>
      </c>
      <c r="W224" s="114" t="s">
        <v>114</v>
      </c>
      <c r="X224" s="114"/>
      <c r="Y224" s="1032" t="s">
        <v>587</v>
      </c>
      <c r="Z224" s="112" t="s">
        <v>111</v>
      </c>
    </row>
    <row r="225" spans="1:26" s="2" customFormat="1" ht="63" thickBot="1">
      <c r="A225" s="358">
        <v>1</v>
      </c>
      <c r="B225" s="134" t="s">
        <v>872</v>
      </c>
      <c r="C225" s="204" t="s">
        <v>873</v>
      </c>
      <c r="D225" s="542" t="s">
        <v>874</v>
      </c>
      <c r="E225" s="542" t="s">
        <v>875</v>
      </c>
      <c r="F225" s="378" t="s">
        <v>876</v>
      </c>
      <c r="G225" s="137" t="s">
        <v>877</v>
      </c>
      <c r="H225" s="174" t="s">
        <v>62</v>
      </c>
      <c r="I225" s="174" t="s">
        <v>685</v>
      </c>
      <c r="J225" s="174" t="s">
        <v>873</v>
      </c>
      <c r="K225" s="137" t="s">
        <v>878</v>
      </c>
      <c r="L225" s="138">
        <v>4500000</v>
      </c>
      <c r="M225" s="139">
        <f t="shared" ref="M225:M228" si="21">L225/100*70</f>
        <v>3150000</v>
      </c>
      <c r="N225" s="140">
        <v>45078</v>
      </c>
      <c r="O225" s="141">
        <v>45505</v>
      </c>
      <c r="P225" s="203" t="s">
        <v>251</v>
      </c>
      <c r="Q225" s="204" t="s">
        <v>251</v>
      </c>
      <c r="R225" s="204" t="s">
        <v>251</v>
      </c>
      <c r="S225" s="142" t="s">
        <v>251</v>
      </c>
      <c r="T225" s="174"/>
      <c r="U225" s="174"/>
      <c r="V225" s="174" t="s">
        <v>251</v>
      </c>
      <c r="W225" s="174" t="s">
        <v>251</v>
      </c>
      <c r="X225" s="174" t="s">
        <v>251</v>
      </c>
      <c r="Y225" s="134" t="s">
        <v>879</v>
      </c>
      <c r="Z225" s="142" t="s">
        <v>111</v>
      </c>
    </row>
    <row r="226" spans="1:26" s="2" customFormat="1" ht="46.8" customHeight="1">
      <c r="A226" s="877">
        <v>1</v>
      </c>
      <c r="B226" s="369" t="s">
        <v>880</v>
      </c>
      <c r="C226" s="370" t="s">
        <v>881</v>
      </c>
      <c r="D226" s="878" t="s">
        <v>1195</v>
      </c>
      <c r="E226" s="365" t="s">
        <v>1196</v>
      </c>
      <c r="F226" s="879" t="s">
        <v>1197</v>
      </c>
      <c r="G226" s="689" t="s">
        <v>1198</v>
      </c>
      <c r="H226" s="380" t="s">
        <v>62</v>
      </c>
      <c r="I226" s="380" t="s">
        <v>90</v>
      </c>
      <c r="J226" s="380" t="s">
        <v>90</v>
      </c>
      <c r="K226" s="689" t="s">
        <v>1199</v>
      </c>
      <c r="L226" s="838">
        <v>100000000</v>
      </c>
      <c r="M226" s="156">
        <f t="shared" si="21"/>
        <v>70000000</v>
      </c>
      <c r="N226" s="804">
        <v>2026</v>
      </c>
      <c r="O226" s="805">
        <v>2027</v>
      </c>
      <c r="P226" s="804"/>
      <c r="Q226" s="880" t="s">
        <v>114</v>
      </c>
      <c r="R226" s="880" t="s">
        <v>114</v>
      </c>
      <c r="S226" s="805" t="s">
        <v>114</v>
      </c>
      <c r="T226" s="881"/>
      <c r="U226" s="881" t="s">
        <v>114</v>
      </c>
      <c r="V226" s="881"/>
      <c r="W226" s="881" t="s">
        <v>114</v>
      </c>
      <c r="X226" s="881" t="s">
        <v>114</v>
      </c>
      <c r="Y226" s="815" t="s">
        <v>1200</v>
      </c>
      <c r="Z226" s="805" t="s">
        <v>111</v>
      </c>
    </row>
    <row r="227" spans="1:26" s="2" customFormat="1" ht="32.4" thickBot="1">
      <c r="A227" s="412">
        <v>2</v>
      </c>
      <c r="B227" s="144" t="s">
        <v>880</v>
      </c>
      <c r="C227" s="291" t="s">
        <v>881</v>
      </c>
      <c r="D227" s="291">
        <v>6159401</v>
      </c>
      <c r="E227" s="797">
        <v>181111616</v>
      </c>
      <c r="F227" s="798">
        <v>691010820</v>
      </c>
      <c r="G227" s="148" t="s">
        <v>882</v>
      </c>
      <c r="H227" s="148" t="s">
        <v>62</v>
      </c>
      <c r="I227" s="148" t="s">
        <v>90</v>
      </c>
      <c r="J227" s="148" t="s">
        <v>90</v>
      </c>
      <c r="K227" s="147" t="s">
        <v>883</v>
      </c>
      <c r="L227" s="149">
        <v>10000000</v>
      </c>
      <c r="M227" s="274">
        <f t="shared" si="21"/>
        <v>7000000</v>
      </c>
      <c r="N227" s="346">
        <v>45139</v>
      </c>
      <c r="O227" s="347">
        <v>45323</v>
      </c>
      <c r="P227" s="150"/>
      <c r="Q227" s="291" t="s">
        <v>114</v>
      </c>
      <c r="R227" s="291" t="s">
        <v>114</v>
      </c>
      <c r="S227" s="151" t="s">
        <v>114</v>
      </c>
      <c r="T227" s="148"/>
      <c r="U227" s="148"/>
      <c r="V227" s="148"/>
      <c r="W227" s="148"/>
      <c r="X227" s="148"/>
      <c r="Y227" s="150" t="s">
        <v>884</v>
      </c>
      <c r="Z227" s="151" t="s">
        <v>452</v>
      </c>
    </row>
    <row r="228" spans="1:26" s="2" customFormat="1" ht="40.799999999999997">
      <c r="A228" s="127">
        <v>1</v>
      </c>
      <c r="B228" s="260" t="s">
        <v>885</v>
      </c>
      <c r="C228" s="205" t="s">
        <v>886</v>
      </c>
      <c r="D228" s="543">
        <v>9884971</v>
      </c>
      <c r="E228" s="543">
        <v>181119307</v>
      </c>
      <c r="F228" s="544">
        <v>691014671</v>
      </c>
      <c r="G228" s="213" t="s">
        <v>887</v>
      </c>
      <c r="H228" s="264" t="s">
        <v>89</v>
      </c>
      <c r="I228" s="264" t="s">
        <v>90</v>
      </c>
      <c r="J228" s="264" t="s">
        <v>733</v>
      </c>
      <c r="K228" s="1172" t="s">
        <v>1320</v>
      </c>
      <c r="L228" s="1077">
        <v>300000000</v>
      </c>
      <c r="M228" s="1078">
        <f t="shared" si="21"/>
        <v>210000000</v>
      </c>
      <c r="N228" s="1079">
        <v>2026</v>
      </c>
      <c r="O228" s="1062">
        <v>2027</v>
      </c>
      <c r="P228" s="131" t="s">
        <v>114</v>
      </c>
      <c r="Q228" s="125" t="s">
        <v>114</v>
      </c>
      <c r="R228" s="125" t="s">
        <v>114</v>
      </c>
      <c r="S228" s="126" t="s">
        <v>114</v>
      </c>
      <c r="T228" s="127"/>
      <c r="U228" s="127"/>
      <c r="V228" s="127" t="s">
        <v>114</v>
      </c>
      <c r="W228" s="127" t="s">
        <v>114</v>
      </c>
      <c r="X228" s="127"/>
      <c r="Y228" s="131" t="s">
        <v>888</v>
      </c>
      <c r="Z228" s="126" t="s">
        <v>111</v>
      </c>
    </row>
    <row r="229" spans="1:26" s="2" customFormat="1" ht="40.799999999999997">
      <c r="A229" s="1126">
        <v>2</v>
      </c>
      <c r="B229" s="1250" t="s">
        <v>885</v>
      </c>
      <c r="C229" s="1251" t="s">
        <v>886</v>
      </c>
      <c r="D229" s="1252">
        <v>9884971</v>
      </c>
      <c r="E229" s="1252">
        <v>181119307</v>
      </c>
      <c r="F229" s="1253">
        <v>691014671</v>
      </c>
      <c r="G229" s="1187" t="s">
        <v>889</v>
      </c>
      <c r="H229" s="1195" t="s">
        <v>89</v>
      </c>
      <c r="I229" s="1195" t="s">
        <v>90</v>
      </c>
      <c r="J229" s="1195" t="s">
        <v>733</v>
      </c>
      <c r="K229" s="1187" t="s">
        <v>890</v>
      </c>
      <c r="L229" s="1127">
        <v>600000</v>
      </c>
      <c r="M229" s="1128">
        <f>L229/100*85</f>
        <v>510000</v>
      </c>
      <c r="N229" s="1123" t="s">
        <v>1032</v>
      </c>
      <c r="O229" s="1125" t="s">
        <v>1033</v>
      </c>
      <c r="P229" s="1123"/>
      <c r="Q229" s="1124"/>
      <c r="R229" s="1124"/>
      <c r="S229" s="1125" t="s">
        <v>114</v>
      </c>
      <c r="T229" s="1126" t="s">
        <v>114</v>
      </c>
      <c r="U229" s="1126"/>
      <c r="V229" s="1126"/>
      <c r="W229" s="1126" t="s">
        <v>114</v>
      </c>
      <c r="X229" s="1126" t="s">
        <v>114</v>
      </c>
      <c r="Y229" s="1123" t="s">
        <v>1034</v>
      </c>
      <c r="Z229" s="1117" t="s">
        <v>1035</v>
      </c>
    </row>
    <row r="230" spans="1:26" s="2" customFormat="1" ht="40.799999999999997">
      <c r="A230" s="1254">
        <v>3</v>
      </c>
      <c r="B230" s="1250" t="s">
        <v>885</v>
      </c>
      <c r="C230" s="1251" t="s">
        <v>886</v>
      </c>
      <c r="D230" s="1252">
        <v>9884971</v>
      </c>
      <c r="E230" s="1252">
        <v>181119307</v>
      </c>
      <c r="F230" s="1253">
        <v>691014671</v>
      </c>
      <c r="G230" s="1255" t="s">
        <v>892</v>
      </c>
      <c r="H230" s="1195" t="s">
        <v>89</v>
      </c>
      <c r="I230" s="1195" t="s">
        <v>90</v>
      </c>
      <c r="J230" s="1195" t="s">
        <v>733</v>
      </c>
      <c r="K230" s="1187" t="s">
        <v>893</v>
      </c>
      <c r="L230" s="1119">
        <v>1300000</v>
      </c>
      <c r="M230" s="1120">
        <f>L230/100*85</f>
        <v>1105000</v>
      </c>
      <c r="N230" s="1123" t="s">
        <v>1036</v>
      </c>
      <c r="O230" s="1125" t="s">
        <v>1037</v>
      </c>
      <c r="P230" s="1123" t="s">
        <v>114</v>
      </c>
      <c r="Q230" s="1124"/>
      <c r="R230" s="1124" t="s">
        <v>114</v>
      </c>
      <c r="S230" s="1125" t="s">
        <v>114</v>
      </c>
      <c r="T230" s="1126"/>
      <c r="U230" s="1126"/>
      <c r="V230" s="1126"/>
      <c r="W230" s="1126" t="s">
        <v>114</v>
      </c>
      <c r="X230" s="1126" t="s">
        <v>114</v>
      </c>
      <c r="Y230" s="1113" t="s">
        <v>891</v>
      </c>
      <c r="Z230" s="1256" t="s">
        <v>111</v>
      </c>
    </row>
    <row r="231" spans="1:26" s="2" customFormat="1" ht="31.8">
      <c r="A231" s="1112">
        <v>4</v>
      </c>
      <c r="B231" s="1113" t="s">
        <v>885</v>
      </c>
      <c r="C231" s="1124" t="s">
        <v>1038</v>
      </c>
      <c r="D231" s="1257">
        <v>9884971</v>
      </c>
      <c r="E231" s="1257">
        <v>181119307</v>
      </c>
      <c r="F231" s="1125">
        <v>691014671</v>
      </c>
      <c r="G231" s="1126" t="s">
        <v>892</v>
      </c>
      <c r="H231" s="1126" t="s">
        <v>62</v>
      </c>
      <c r="I231" s="1126" t="s">
        <v>90</v>
      </c>
      <c r="J231" s="1126" t="s">
        <v>733</v>
      </c>
      <c r="K231" s="1258" t="s">
        <v>893</v>
      </c>
      <c r="L231" s="1119">
        <v>1000000</v>
      </c>
      <c r="M231" s="1120">
        <v>700000</v>
      </c>
      <c r="N231" s="1123" t="s">
        <v>1036</v>
      </c>
      <c r="O231" s="1125" t="s">
        <v>1039</v>
      </c>
      <c r="P231" s="1123"/>
      <c r="Q231" s="1124" t="s">
        <v>114</v>
      </c>
      <c r="R231" s="1124" t="s">
        <v>114</v>
      </c>
      <c r="S231" s="1125"/>
      <c r="T231" s="1126"/>
      <c r="U231" s="1126"/>
      <c r="V231" s="1126"/>
      <c r="W231" s="1126" t="s">
        <v>114</v>
      </c>
      <c r="X231" s="1126" t="s">
        <v>114</v>
      </c>
      <c r="Y231" s="1123" t="s">
        <v>1040</v>
      </c>
      <c r="Z231" s="1218" t="s">
        <v>111</v>
      </c>
    </row>
    <row r="232" spans="1:26" s="2" customFormat="1" ht="31.8">
      <c r="A232" s="69">
        <v>5</v>
      </c>
      <c r="B232" s="178" t="s">
        <v>885</v>
      </c>
      <c r="C232" s="281" t="s">
        <v>1038</v>
      </c>
      <c r="D232" s="529">
        <v>9884971</v>
      </c>
      <c r="E232" s="529">
        <v>181119307</v>
      </c>
      <c r="F232" s="187">
        <v>691014671</v>
      </c>
      <c r="G232" s="1020" t="s">
        <v>1321</v>
      </c>
      <c r="H232" s="283" t="s">
        <v>62</v>
      </c>
      <c r="I232" s="283" t="s">
        <v>90</v>
      </c>
      <c r="J232" s="283" t="s">
        <v>733</v>
      </c>
      <c r="K232" s="1020" t="s">
        <v>1322</v>
      </c>
      <c r="L232" s="183">
        <v>1000000</v>
      </c>
      <c r="M232" s="184">
        <v>700000</v>
      </c>
      <c r="N232" s="1039">
        <v>2026</v>
      </c>
      <c r="O232" s="1025">
        <v>2028</v>
      </c>
      <c r="P232" s="344"/>
      <c r="Q232" s="281" t="s">
        <v>114</v>
      </c>
      <c r="R232" s="281"/>
      <c r="S232" s="187"/>
      <c r="T232" s="283"/>
      <c r="U232" s="283"/>
      <c r="V232" s="283"/>
      <c r="W232" s="283"/>
      <c r="X232" s="283"/>
      <c r="Y232" s="1039" t="s">
        <v>587</v>
      </c>
      <c r="Z232" s="187" t="s">
        <v>111</v>
      </c>
    </row>
    <row r="233" spans="1:26" s="2" customFormat="1" ht="32.4" thickBot="1">
      <c r="A233" s="869">
        <v>6</v>
      </c>
      <c r="B233" s="193" t="s">
        <v>885</v>
      </c>
      <c r="C233" s="199" t="s">
        <v>1038</v>
      </c>
      <c r="D233" s="874">
        <v>9884971</v>
      </c>
      <c r="E233" s="874">
        <v>181119307</v>
      </c>
      <c r="F233" s="198">
        <v>691014671</v>
      </c>
      <c r="G233" s="195" t="s">
        <v>1042</v>
      </c>
      <c r="H233" s="195" t="s">
        <v>62</v>
      </c>
      <c r="I233" s="195" t="s">
        <v>90</v>
      </c>
      <c r="J233" s="195" t="s">
        <v>733</v>
      </c>
      <c r="K233" s="875" t="s">
        <v>1043</v>
      </c>
      <c r="L233" s="876">
        <v>1000000</v>
      </c>
      <c r="M233" s="876">
        <v>700000</v>
      </c>
      <c r="N233" s="171" t="s">
        <v>1041</v>
      </c>
      <c r="O233" s="112">
        <v>2028</v>
      </c>
      <c r="P233" s="150"/>
      <c r="Q233" s="291"/>
      <c r="R233" s="291"/>
      <c r="S233" s="151"/>
      <c r="T233" s="195"/>
      <c r="U233" s="195"/>
      <c r="V233" s="195"/>
      <c r="W233" s="195"/>
      <c r="X233" s="195"/>
      <c r="Y233" s="171" t="s">
        <v>1040</v>
      </c>
      <c r="Z233" s="563" t="s">
        <v>111</v>
      </c>
    </row>
    <row r="234" spans="1:26" s="2" customFormat="1" ht="31.8">
      <c r="A234" s="1259" t="s">
        <v>1332</v>
      </c>
      <c r="B234" s="1237" t="s">
        <v>885</v>
      </c>
      <c r="C234" s="1060" t="s">
        <v>1038</v>
      </c>
      <c r="D234" s="1260">
        <v>9884972</v>
      </c>
      <c r="E234" s="1261">
        <v>181119307</v>
      </c>
      <c r="F234" s="117">
        <v>691014671</v>
      </c>
      <c r="G234" s="1020" t="s">
        <v>1323</v>
      </c>
      <c r="H234" s="1020" t="s">
        <v>62</v>
      </c>
      <c r="I234" s="1020" t="s">
        <v>90</v>
      </c>
      <c r="J234" s="1020" t="s">
        <v>733</v>
      </c>
      <c r="K234" s="1083" t="s">
        <v>1324</v>
      </c>
      <c r="L234" s="1262">
        <v>6000000</v>
      </c>
      <c r="M234" s="1027">
        <f>L234/100*85</f>
        <v>5100000</v>
      </c>
      <c r="N234" s="1039">
        <v>2026</v>
      </c>
      <c r="O234" s="1025">
        <v>2027</v>
      </c>
      <c r="P234" s="1039" t="s">
        <v>114</v>
      </c>
      <c r="Q234" s="1024" t="s">
        <v>114</v>
      </c>
      <c r="R234" s="1024" t="s">
        <v>114</v>
      </c>
      <c r="S234" s="1025" t="s">
        <v>114</v>
      </c>
      <c r="T234" s="1020"/>
      <c r="U234" s="1020"/>
      <c r="V234" s="1020"/>
      <c r="W234" s="1020" t="s">
        <v>114</v>
      </c>
      <c r="X234" s="1020" t="s">
        <v>114</v>
      </c>
      <c r="Y234" s="1039" t="s">
        <v>587</v>
      </c>
      <c r="Z234" s="1241" t="s">
        <v>111</v>
      </c>
    </row>
    <row r="235" spans="1:26" s="2" customFormat="1" ht="31.8">
      <c r="A235" s="1259">
        <v>8</v>
      </c>
      <c r="B235" s="1237" t="s">
        <v>885</v>
      </c>
      <c r="C235" s="1060" t="s">
        <v>1038</v>
      </c>
      <c r="D235" s="1260">
        <v>9884973</v>
      </c>
      <c r="E235" s="1261">
        <v>181119307</v>
      </c>
      <c r="F235" s="117">
        <v>691014671</v>
      </c>
      <c r="G235" s="115" t="s">
        <v>1325</v>
      </c>
      <c r="H235" s="1020" t="s">
        <v>62</v>
      </c>
      <c r="I235" s="1020" t="s">
        <v>90</v>
      </c>
      <c r="J235" s="1020" t="s">
        <v>733</v>
      </c>
      <c r="K235" s="1083" t="s">
        <v>1326</v>
      </c>
      <c r="L235" s="1262">
        <v>2000000</v>
      </c>
      <c r="M235" s="1027">
        <f t="shared" ref="M235:M237" si="22">L235/100*85</f>
        <v>1700000</v>
      </c>
      <c r="N235" s="1039">
        <v>2026</v>
      </c>
      <c r="O235" s="1025">
        <v>2029</v>
      </c>
      <c r="P235" s="1039" t="s">
        <v>114</v>
      </c>
      <c r="Q235" s="1024" t="s">
        <v>114</v>
      </c>
      <c r="R235" s="1024" t="s">
        <v>114</v>
      </c>
      <c r="S235" s="1025" t="s">
        <v>114</v>
      </c>
      <c r="T235" s="1020"/>
      <c r="U235" s="1020"/>
      <c r="V235" s="1020" t="s">
        <v>114</v>
      </c>
      <c r="W235" s="1020" t="s">
        <v>114</v>
      </c>
      <c r="X235" s="1020" t="s">
        <v>114</v>
      </c>
      <c r="Y235" s="1039" t="s">
        <v>587</v>
      </c>
      <c r="Z235" s="1241" t="s">
        <v>111</v>
      </c>
    </row>
    <row r="236" spans="1:26" s="2" customFormat="1" ht="31.8">
      <c r="A236" s="1263">
        <v>9</v>
      </c>
      <c r="B236" s="1237" t="s">
        <v>885</v>
      </c>
      <c r="C236" s="1060" t="s">
        <v>1038</v>
      </c>
      <c r="D236" s="1260">
        <v>9884974</v>
      </c>
      <c r="E236" s="1261">
        <v>181119307</v>
      </c>
      <c r="F236" s="117">
        <v>691014671</v>
      </c>
      <c r="G236" s="1020" t="s">
        <v>1327</v>
      </c>
      <c r="H236" s="1020" t="s">
        <v>62</v>
      </c>
      <c r="I236" s="1020" t="s">
        <v>90</v>
      </c>
      <c r="J236" s="1020" t="s">
        <v>733</v>
      </c>
      <c r="K236" s="1083" t="s">
        <v>1328</v>
      </c>
      <c r="L236" s="1262">
        <v>1000000</v>
      </c>
      <c r="M236" s="1027">
        <f t="shared" si="22"/>
        <v>850000</v>
      </c>
      <c r="N236" s="1039">
        <v>2025</v>
      </c>
      <c r="O236" s="1025">
        <v>2027</v>
      </c>
      <c r="P236" s="1039"/>
      <c r="Q236" s="1024"/>
      <c r="R236" s="1024"/>
      <c r="S236" s="1025" t="s">
        <v>114</v>
      </c>
      <c r="T236" s="1020"/>
      <c r="U236" s="1020"/>
      <c r="V236" s="1020"/>
      <c r="W236" s="1020" t="s">
        <v>114</v>
      </c>
      <c r="X236" s="1020" t="s">
        <v>114</v>
      </c>
      <c r="Y236" s="1039" t="s">
        <v>1329</v>
      </c>
      <c r="Z236" s="1241" t="s">
        <v>111</v>
      </c>
    </row>
    <row r="237" spans="1:26" s="2" customFormat="1" ht="32.4" thickBot="1">
      <c r="A237" s="1246">
        <v>10</v>
      </c>
      <c r="B237" s="1032" t="s">
        <v>885</v>
      </c>
      <c r="C237" s="1033" t="s">
        <v>1038</v>
      </c>
      <c r="D237" s="1264">
        <v>9884974</v>
      </c>
      <c r="E237" s="1265">
        <v>181119307</v>
      </c>
      <c r="F237" s="112">
        <v>691014671</v>
      </c>
      <c r="G237" s="1021" t="s">
        <v>1330</v>
      </c>
      <c r="H237" s="1020" t="s">
        <v>62</v>
      </c>
      <c r="I237" s="1020" t="s">
        <v>90</v>
      </c>
      <c r="J237" s="1020" t="s">
        <v>733</v>
      </c>
      <c r="K237" s="1058" t="s">
        <v>1331</v>
      </c>
      <c r="L237" s="1266">
        <v>800000</v>
      </c>
      <c r="M237" s="1240">
        <f t="shared" si="22"/>
        <v>680000</v>
      </c>
      <c r="N237" s="1151">
        <v>2026</v>
      </c>
      <c r="O237" s="1243">
        <v>2028</v>
      </c>
      <c r="P237" s="1151"/>
      <c r="Q237" s="1242"/>
      <c r="R237" s="1242"/>
      <c r="S237" s="1243"/>
      <c r="T237" s="1021"/>
      <c r="U237" s="1021"/>
      <c r="V237" s="1021"/>
      <c r="W237" s="1021"/>
      <c r="X237" s="1021"/>
      <c r="Y237" s="1151" t="s">
        <v>142</v>
      </c>
      <c r="Z237" s="1244" t="s">
        <v>111</v>
      </c>
    </row>
    <row r="238" spans="1:26" s="2" customFormat="1" ht="21.6">
      <c r="A238" s="300">
        <v>1</v>
      </c>
      <c r="B238" s="123" t="s">
        <v>960</v>
      </c>
      <c r="C238" s="124" t="s">
        <v>961</v>
      </c>
      <c r="D238" s="124">
        <v>71008233</v>
      </c>
      <c r="E238" s="124">
        <v>241245</v>
      </c>
      <c r="F238" s="132">
        <v>600053130</v>
      </c>
      <c r="G238" s="128" t="s">
        <v>1249</v>
      </c>
      <c r="H238" s="128" t="s">
        <v>62</v>
      </c>
      <c r="I238" s="128" t="s">
        <v>90</v>
      </c>
      <c r="J238" s="128" t="s">
        <v>934</v>
      </c>
      <c r="K238" s="128" t="s">
        <v>1225</v>
      </c>
      <c r="L238" s="302">
        <v>20000000</v>
      </c>
      <c r="M238" s="303">
        <f t="shared" ref="M238:M246" si="23">L238/100*70</f>
        <v>14000000</v>
      </c>
      <c r="N238" s="123">
        <v>2027</v>
      </c>
      <c r="O238" s="132">
        <v>2029</v>
      </c>
      <c r="P238" s="123" t="s">
        <v>114</v>
      </c>
      <c r="Q238" s="124" t="s">
        <v>114</v>
      </c>
      <c r="R238" s="124" t="s">
        <v>114</v>
      </c>
      <c r="S238" s="132" t="s">
        <v>114</v>
      </c>
      <c r="T238" s="128"/>
      <c r="U238" s="128" t="s">
        <v>114</v>
      </c>
      <c r="V238" s="128" t="s">
        <v>114</v>
      </c>
      <c r="W238" s="128" t="s">
        <v>114</v>
      </c>
      <c r="X238" s="128"/>
      <c r="Y238" s="123" t="s">
        <v>111</v>
      </c>
      <c r="Z238" s="132" t="s">
        <v>937</v>
      </c>
    </row>
    <row r="239" spans="1:26" s="2" customFormat="1" ht="21.6">
      <c r="A239" s="308">
        <v>2</v>
      </c>
      <c r="B239" s="178" t="s">
        <v>960</v>
      </c>
      <c r="C239" s="179" t="s">
        <v>961</v>
      </c>
      <c r="D239" s="179">
        <v>71008233</v>
      </c>
      <c r="E239" s="179">
        <v>241245</v>
      </c>
      <c r="F239" s="181">
        <v>600053130</v>
      </c>
      <c r="G239" s="182" t="s">
        <v>962</v>
      </c>
      <c r="H239" s="182" t="s">
        <v>62</v>
      </c>
      <c r="I239" s="182" t="s">
        <v>90</v>
      </c>
      <c r="J239" s="182" t="s">
        <v>934</v>
      </c>
      <c r="K239" s="182" t="s">
        <v>1226</v>
      </c>
      <c r="L239" s="356">
        <v>5000000</v>
      </c>
      <c r="M239" s="423">
        <f t="shared" si="23"/>
        <v>3500000</v>
      </c>
      <c r="N239" s="178">
        <v>2027</v>
      </c>
      <c r="O239" s="181">
        <v>2029</v>
      </c>
      <c r="P239" s="178" t="s">
        <v>114</v>
      </c>
      <c r="Q239" s="179" t="s">
        <v>114</v>
      </c>
      <c r="R239" s="179" t="s">
        <v>114</v>
      </c>
      <c r="S239" s="181" t="s">
        <v>114</v>
      </c>
      <c r="T239" s="182"/>
      <c r="U239" s="182" t="s">
        <v>114</v>
      </c>
      <c r="V239" s="182"/>
      <c r="W239" s="182"/>
      <c r="X239" s="182"/>
      <c r="Y239" s="178" t="s">
        <v>111</v>
      </c>
      <c r="Z239" s="181" t="s">
        <v>937</v>
      </c>
    </row>
    <row r="240" spans="1:26" s="2" customFormat="1" ht="21.6">
      <c r="A240" s="308">
        <v>3</v>
      </c>
      <c r="B240" s="178" t="s">
        <v>960</v>
      </c>
      <c r="C240" s="179" t="s">
        <v>961</v>
      </c>
      <c r="D240" s="179">
        <v>71008233</v>
      </c>
      <c r="E240" s="179">
        <v>241245</v>
      </c>
      <c r="F240" s="181">
        <v>600053130</v>
      </c>
      <c r="G240" s="182" t="s">
        <v>963</v>
      </c>
      <c r="H240" s="182" t="s">
        <v>62</v>
      </c>
      <c r="I240" s="182" t="s">
        <v>90</v>
      </c>
      <c r="J240" s="182" t="s">
        <v>934</v>
      </c>
      <c r="K240" s="182" t="s">
        <v>1224</v>
      </c>
      <c r="L240" s="356">
        <v>1000000</v>
      </c>
      <c r="M240" s="423">
        <f t="shared" si="23"/>
        <v>700000</v>
      </c>
      <c r="N240" s="178">
        <v>2025</v>
      </c>
      <c r="O240" s="181">
        <v>2025</v>
      </c>
      <c r="P240" s="178" t="s">
        <v>114</v>
      </c>
      <c r="Q240" s="179" t="s">
        <v>114</v>
      </c>
      <c r="R240" s="179" t="s">
        <v>114</v>
      </c>
      <c r="S240" s="181"/>
      <c r="T240" s="182"/>
      <c r="U240" s="182"/>
      <c r="V240" s="182" t="s">
        <v>114</v>
      </c>
      <c r="W240" s="182" t="s">
        <v>114</v>
      </c>
      <c r="X240" s="182"/>
      <c r="Y240" s="178" t="s">
        <v>103</v>
      </c>
      <c r="Z240" s="181" t="s">
        <v>937</v>
      </c>
    </row>
    <row r="241" spans="1:26" s="2" customFormat="1" ht="21.6">
      <c r="A241" s="308">
        <v>4</v>
      </c>
      <c r="B241" s="178" t="s">
        <v>960</v>
      </c>
      <c r="C241" s="179" t="s">
        <v>961</v>
      </c>
      <c r="D241" s="179">
        <v>71008233</v>
      </c>
      <c r="E241" s="179">
        <v>241245</v>
      </c>
      <c r="F241" s="181">
        <v>600053130</v>
      </c>
      <c r="G241" s="182" t="s">
        <v>1220</v>
      </c>
      <c r="H241" s="182" t="s">
        <v>62</v>
      </c>
      <c r="I241" s="182" t="s">
        <v>90</v>
      </c>
      <c r="J241" s="182" t="s">
        <v>934</v>
      </c>
      <c r="K241" s="182" t="s">
        <v>1221</v>
      </c>
      <c r="L241" s="356">
        <v>24000000</v>
      </c>
      <c r="M241" s="423">
        <f t="shared" si="23"/>
        <v>16800000</v>
      </c>
      <c r="N241" s="178">
        <v>2025</v>
      </c>
      <c r="O241" s="181">
        <v>2026</v>
      </c>
      <c r="P241" s="178"/>
      <c r="Q241" s="179"/>
      <c r="R241" s="179"/>
      <c r="S241" s="181"/>
      <c r="T241" s="182"/>
      <c r="U241" s="182"/>
      <c r="V241" s="182" t="s">
        <v>114</v>
      </c>
      <c r="W241" s="182" t="s">
        <v>114</v>
      </c>
      <c r="X241" s="182"/>
      <c r="Y241" s="178" t="s">
        <v>103</v>
      </c>
      <c r="Z241" s="181" t="s">
        <v>103</v>
      </c>
    </row>
    <row r="242" spans="1:26" s="2" customFormat="1" ht="21.6">
      <c r="A242" s="308">
        <v>5</v>
      </c>
      <c r="B242" s="178" t="s">
        <v>960</v>
      </c>
      <c r="C242" s="179" t="s">
        <v>961</v>
      </c>
      <c r="D242" s="179">
        <v>71008233</v>
      </c>
      <c r="E242" s="179">
        <v>241245</v>
      </c>
      <c r="F242" s="181">
        <v>600053130</v>
      </c>
      <c r="G242" s="182" t="s">
        <v>964</v>
      </c>
      <c r="H242" s="182" t="s">
        <v>62</v>
      </c>
      <c r="I242" s="182" t="s">
        <v>90</v>
      </c>
      <c r="J242" s="182" t="s">
        <v>934</v>
      </c>
      <c r="K242" s="182" t="s">
        <v>1219</v>
      </c>
      <c r="L242" s="356">
        <v>55000000</v>
      </c>
      <c r="M242" s="423">
        <f t="shared" si="23"/>
        <v>38500000</v>
      </c>
      <c r="N242" s="178">
        <v>2026</v>
      </c>
      <c r="O242" s="181">
        <v>2028</v>
      </c>
      <c r="P242" s="178"/>
      <c r="Q242" s="179"/>
      <c r="R242" s="179"/>
      <c r="S242" s="181"/>
      <c r="T242" s="182"/>
      <c r="U242" s="182"/>
      <c r="V242" s="182" t="s">
        <v>114</v>
      </c>
      <c r="W242" s="182" t="s">
        <v>114</v>
      </c>
      <c r="X242" s="182"/>
      <c r="Y242" s="178" t="s">
        <v>177</v>
      </c>
      <c r="Z242" s="181" t="s">
        <v>111</v>
      </c>
    </row>
    <row r="243" spans="1:26" s="355" customFormat="1" ht="20.399999999999999">
      <c r="A243" s="308">
        <v>6</v>
      </c>
      <c r="B243" s="178" t="s">
        <v>960</v>
      </c>
      <c r="C243" s="179" t="s">
        <v>961</v>
      </c>
      <c r="D243" s="179">
        <v>71008233</v>
      </c>
      <c r="E243" s="179">
        <v>241245</v>
      </c>
      <c r="F243" s="181">
        <v>600053130</v>
      </c>
      <c r="G243" s="182" t="s">
        <v>965</v>
      </c>
      <c r="H243" s="182" t="s">
        <v>62</v>
      </c>
      <c r="I243" s="182" t="s">
        <v>90</v>
      </c>
      <c r="J243" s="182" t="s">
        <v>934</v>
      </c>
      <c r="K243" s="182" t="s">
        <v>1223</v>
      </c>
      <c r="L243" s="356">
        <v>1000000</v>
      </c>
      <c r="M243" s="423">
        <f t="shared" si="23"/>
        <v>700000</v>
      </c>
      <c r="N243" s="178">
        <v>2025</v>
      </c>
      <c r="O243" s="181">
        <v>2025</v>
      </c>
      <c r="P243" s="178" t="s">
        <v>114</v>
      </c>
      <c r="Q243" s="179" t="s">
        <v>114</v>
      </c>
      <c r="R243" s="179" t="s">
        <v>114</v>
      </c>
      <c r="S243" s="181" t="s">
        <v>114</v>
      </c>
      <c r="T243" s="182"/>
      <c r="U243" s="182"/>
      <c r="V243" s="182" t="s">
        <v>114</v>
      </c>
      <c r="W243" s="182" t="s">
        <v>114</v>
      </c>
      <c r="X243" s="182"/>
      <c r="Y243" s="178" t="s">
        <v>103</v>
      </c>
      <c r="Z243" s="181" t="s">
        <v>937</v>
      </c>
    </row>
    <row r="244" spans="1:26" s="355" customFormat="1" ht="21" thickBot="1">
      <c r="A244" s="172">
        <v>7</v>
      </c>
      <c r="B244" s="193" t="s">
        <v>960</v>
      </c>
      <c r="C244" s="169" t="s">
        <v>961</v>
      </c>
      <c r="D244" s="169">
        <v>71008233</v>
      </c>
      <c r="E244" s="169">
        <v>241245</v>
      </c>
      <c r="F244" s="311">
        <v>600053130</v>
      </c>
      <c r="G244" s="170" t="s">
        <v>966</v>
      </c>
      <c r="H244" s="170" t="s">
        <v>62</v>
      </c>
      <c r="I244" s="170" t="s">
        <v>90</v>
      </c>
      <c r="J244" s="170" t="s">
        <v>934</v>
      </c>
      <c r="K244" s="170" t="s">
        <v>1222</v>
      </c>
      <c r="L244" s="527">
        <v>1000000</v>
      </c>
      <c r="M244" s="528">
        <f t="shared" si="23"/>
        <v>700000</v>
      </c>
      <c r="N244" s="193">
        <v>2025</v>
      </c>
      <c r="O244" s="311">
        <v>2025</v>
      </c>
      <c r="P244" s="193"/>
      <c r="Q244" s="169"/>
      <c r="R244" s="169"/>
      <c r="S244" s="311"/>
      <c r="T244" s="170"/>
      <c r="U244" s="170"/>
      <c r="V244" s="170"/>
      <c r="W244" s="170" t="s">
        <v>114</v>
      </c>
      <c r="X244" s="170"/>
      <c r="Y244" s="193" t="s">
        <v>103</v>
      </c>
      <c r="Z244" s="311" t="s">
        <v>937</v>
      </c>
    </row>
    <row r="245" spans="1:26" s="355" customFormat="1" ht="91.8">
      <c r="A245" s="83">
        <v>1</v>
      </c>
      <c r="B245" s="131" t="s">
        <v>522</v>
      </c>
      <c r="C245" s="125" t="s">
        <v>517</v>
      </c>
      <c r="D245" s="125">
        <v>47005254</v>
      </c>
      <c r="E245" s="125">
        <v>241636</v>
      </c>
      <c r="F245" s="126">
        <v>600053270</v>
      </c>
      <c r="G245" s="379" t="s">
        <v>523</v>
      </c>
      <c r="H245" s="127" t="s">
        <v>62</v>
      </c>
      <c r="I245" s="127" t="s">
        <v>90</v>
      </c>
      <c r="J245" s="381" t="s">
        <v>519</v>
      </c>
      <c r="K245" s="128" t="s">
        <v>524</v>
      </c>
      <c r="L245" s="129">
        <v>200000000</v>
      </c>
      <c r="M245" s="130">
        <f t="shared" si="23"/>
        <v>140000000</v>
      </c>
      <c r="N245" s="131">
        <v>2024</v>
      </c>
      <c r="O245" s="126">
        <v>2025</v>
      </c>
      <c r="P245" s="131" t="s">
        <v>114</v>
      </c>
      <c r="Q245" s="125" t="s">
        <v>114</v>
      </c>
      <c r="R245" s="125" t="s">
        <v>114</v>
      </c>
      <c r="S245" s="126" t="s">
        <v>114</v>
      </c>
      <c r="T245" s="127"/>
      <c r="U245" s="127" t="s">
        <v>114</v>
      </c>
      <c r="V245" s="127" t="s">
        <v>114</v>
      </c>
      <c r="W245" s="127" t="s">
        <v>114</v>
      </c>
      <c r="X245" s="127" t="s">
        <v>114</v>
      </c>
      <c r="Y245" s="131" t="s">
        <v>972</v>
      </c>
      <c r="Z245" s="126" t="s">
        <v>111</v>
      </c>
    </row>
    <row r="246" spans="1:26" s="355" customFormat="1" ht="51.6" thickBot="1">
      <c r="A246" s="84">
        <v>2</v>
      </c>
      <c r="B246" s="150" t="s">
        <v>522</v>
      </c>
      <c r="C246" s="291" t="s">
        <v>517</v>
      </c>
      <c r="D246" s="291">
        <v>47005254</v>
      </c>
      <c r="E246" s="291">
        <v>241636</v>
      </c>
      <c r="F246" s="151">
        <v>600053270</v>
      </c>
      <c r="G246" s="147" t="s">
        <v>525</v>
      </c>
      <c r="H246" s="148" t="s">
        <v>62</v>
      </c>
      <c r="I246" s="148" t="s">
        <v>90</v>
      </c>
      <c r="J246" s="148" t="s">
        <v>519</v>
      </c>
      <c r="K246" s="147" t="s">
        <v>526</v>
      </c>
      <c r="L246" s="149">
        <v>20000000</v>
      </c>
      <c r="M246" s="274">
        <f t="shared" si="23"/>
        <v>14000000</v>
      </c>
      <c r="N246" s="150">
        <v>2025</v>
      </c>
      <c r="O246" s="151">
        <v>2026</v>
      </c>
      <c r="P246" s="150"/>
      <c r="Q246" s="291" t="s">
        <v>114</v>
      </c>
      <c r="R246" s="291" t="s">
        <v>114</v>
      </c>
      <c r="S246" s="151" t="s">
        <v>114</v>
      </c>
      <c r="T246" s="148"/>
      <c r="U246" s="148"/>
      <c r="V246" s="148" t="s">
        <v>114</v>
      </c>
      <c r="W246" s="148" t="s">
        <v>114</v>
      </c>
      <c r="X246" s="148" t="s">
        <v>114</v>
      </c>
      <c r="Y246" s="150" t="s">
        <v>260</v>
      </c>
      <c r="Z246" s="151" t="s">
        <v>111</v>
      </c>
    </row>
    <row r="247" spans="1:26" s="355" customFormat="1" ht="100.8">
      <c r="A247" s="870">
        <v>1</v>
      </c>
      <c r="B247" s="815" t="s">
        <v>1201</v>
      </c>
      <c r="C247" s="852" t="s">
        <v>412</v>
      </c>
      <c r="D247" s="852">
        <v>8940088</v>
      </c>
      <c r="E247" s="852">
        <v>181119242</v>
      </c>
      <c r="F247" s="816">
        <v>691014663</v>
      </c>
      <c r="G247" s="817" t="s">
        <v>1202</v>
      </c>
      <c r="H247" s="817" t="s">
        <v>62</v>
      </c>
      <c r="I247" s="817" t="s">
        <v>90</v>
      </c>
      <c r="J247" s="817" t="s">
        <v>1203</v>
      </c>
      <c r="K247" s="817" t="s">
        <v>1204</v>
      </c>
      <c r="L247" s="853">
        <v>500000</v>
      </c>
      <c r="M247" s="854">
        <f>L247/100*70</f>
        <v>350000</v>
      </c>
      <c r="N247" s="815">
        <v>2026</v>
      </c>
      <c r="O247" s="816">
        <v>2026</v>
      </c>
      <c r="P247" s="815" t="s">
        <v>114</v>
      </c>
      <c r="Q247" s="852" t="s">
        <v>114</v>
      </c>
      <c r="R247" s="852"/>
      <c r="S247" s="816"/>
      <c r="T247" s="817" t="s">
        <v>114</v>
      </c>
      <c r="U247" s="817"/>
      <c r="V247" s="817" t="s">
        <v>114</v>
      </c>
      <c r="W247" s="817" t="s">
        <v>114</v>
      </c>
      <c r="X247" s="817"/>
      <c r="Y247" s="815" t="s">
        <v>1063</v>
      </c>
      <c r="Z247" s="816" t="s">
        <v>111</v>
      </c>
    </row>
    <row r="248" spans="1:26" s="355" customFormat="1" ht="100.8">
      <c r="A248" s="871">
        <v>2</v>
      </c>
      <c r="B248" s="809" t="s">
        <v>1201</v>
      </c>
      <c r="C248" s="810" t="s">
        <v>412</v>
      </c>
      <c r="D248" s="810">
        <v>8940088</v>
      </c>
      <c r="E248" s="810">
        <v>181119242</v>
      </c>
      <c r="F248" s="811">
        <v>691014663</v>
      </c>
      <c r="G248" s="812" t="s">
        <v>1205</v>
      </c>
      <c r="H248" s="812" t="s">
        <v>62</v>
      </c>
      <c r="I248" s="812" t="s">
        <v>90</v>
      </c>
      <c r="J248" s="812" t="s">
        <v>1203</v>
      </c>
      <c r="K248" s="812" t="s">
        <v>1206</v>
      </c>
      <c r="L248" s="813">
        <v>500000</v>
      </c>
      <c r="M248" s="814">
        <f t="shared" ref="M248:M249" si="24">L248/100*70</f>
        <v>350000</v>
      </c>
      <c r="N248" s="809">
        <v>2026</v>
      </c>
      <c r="O248" s="872">
        <v>2027</v>
      </c>
      <c r="P248" s="809"/>
      <c r="Q248" s="810" t="s">
        <v>114</v>
      </c>
      <c r="R248" s="810" t="s">
        <v>114</v>
      </c>
      <c r="S248" s="811"/>
      <c r="T248" s="812"/>
      <c r="U248" s="812"/>
      <c r="V248" s="812" t="s">
        <v>114</v>
      </c>
      <c r="W248" s="812" t="s">
        <v>114</v>
      </c>
      <c r="X248" s="812"/>
      <c r="Y248" s="809" t="s">
        <v>1063</v>
      </c>
      <c r="Z248" s="811" t="s">
        <v>111</v>
      </c>
    </row>
    <row r="249" spans="1:26" s="59" customFormat="1" ht="101.4" thickBot="1">
      <c r="A249" s="873">
        <v>3</v>
      </c>
      <c r="B249" s="860" t="s">
        <v>1201</v>
      </c>
      <c r="C249" s="861" t="s">
        <v>412</v>
      </c>
      <c r="D249" s="861">
        <v>8940088</v>
      </c>
      <c r="E249" s="861">
        <v>181119242</v>
      </c>
      <c r="F249" s="862">
        <v>691014663</v>
      </c>
      <c r="G249" s="863" t="s">
        <v>1207</v>
      </c>
      <c r="H249" s="863" t="s">
        <v>62</v>
      </c>
      <c r="I249" s="863" t="s">
        <v>90</v>
      </c>
      <c r="J249" s="863" t="s">
        <v>1203</v>
      </c>
      <c r="K249" s="863" t="s">
        <v>1208</v>
      </c>
      <c r="L249" s="864">
        <v>900000</v>
      </c>
      <c r="M249" s="865">
        <f t="shared" si="24"/>
        <v>630000</v>
      </c>
      <c r="N249" s="860">
        <v>2025</v>
      </c>
      <c r="O249" s="862">
        <v>2026</v>
      </c>
      <c r="P249" s="860"/>
      <c r="Q249" s="861" t="s">
        <v>114</v>
      </c>
      <c r="R249" s="861"/>
      <c r="S249" s="862"/>
      <c r="T249" s="863"/>
      <c r="U249" s="863"/>
      <c r="V249" s="863" t="s">
        <v>114</v>
      </c>
      <c r="W249" s="863" t="s">
        <v>114</v>
      </c>
      <c r="X249" s="863"/>
      <c r="Y249" s="860" t="s">
        <v>1063</v>
      </c>
      <c r="Z249" s="862" t="s">
        <v>111</v>
      </c>
    </row>
    <row r="250" spans="1:26" s="65" customFormat="1" ht="10.199999999999999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s="65" customFormat="1">
      <c r="A251" s="109" t="s">
        <v>1246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</row>
    <row r="252" spans="1:26" s="59" customFormat="1" ht="10.199999999999999"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s="59" customFormat="1" ht="10.199999999999999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Q253" s="427"/>
      <c r="R253" s="427"/>
      <c r="S253" s="427"/>
      <c r="T253" s="427"/>
      <c r="U253" s="427"/>
      <c r="V253" s="427"/>
      <c r="W253" s="427"/>
      <c r="X253" s="427"/>
      <c r="Y253" s="427"/>
      <c r="Z253" s="427"/>
    </row>
    <row r="254" spans="1:26" s="59" customFormat="1" ht="11.4" customHeight="1">
      <c r="A254" s="1" t="s">
        <v>1136</v>
      </c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Q254" s="427"/>
      <c r="R254" s="427"/>
      <c r="S254" s="427"/>
      <c r="T254" s="427"/>
      <c r="U254" s="427"/>
      <c r="V254" s="427"/>
      <c r="W254" s="427"/>
      <c r="X254" s="427"/>
      <c r="Y254" s="427"/>
      <c r="Z254" s="427"/>
    </row>
    <row r="255" spans="1:26" s="59" customFormat="1" ht="10.199999999999999">
      <c r="A255" s="426"/>
      <c r="B255" s="427"/>
      <c r="C255" s="427"/>
      <c r="D255" s="427"/>
      <c r="E255" s="427"/>
      <c r="F255" s="427"/>
      <c r="G255" s="427"/>
      <c r="H255" s="427"/>
      <c r="I255" s="427"/>
      <c r="J255" s="427"/>
      <c r="K255" s="427"/>
      <c r="Q255" s="427"/>
      <c r="R255" s="427"/>
      <c r="S255" s="427"/>
      <c r="T255" s="427"/>
      <c r="U255" s="427"/>
      <c r="V255" s="427"/>
      <c r="W255" s="427"/>
      <c r="X255" s="427"/>
      <c r="Y255" s="427"/>
      <c r="Z255" s="427"/>
    </row>
    <row r="256" spans="1:26" s="59" customFormat="1" ht="10.199999999999999">
      <c r="A256" s="426"/>
      <c r="B256" s="427"/>
      <c r="C256" s="427"/>
      <c r="D256" s="427"/>
      <c r="E256" s="427"/>
      <c r="F256" s="427"/>
      <c r="G256" s="427"/>
      <c r="H256" s="427"/>
      <c r="I256" s="427"/>
      <c r="J256" s="427"/>
      <c r="K256" s="427"/>
      <c r="Q256" s="427"/>
      <c r="R256" s="427"/>
      <c r="S256" s="427"/>
      <c r="T256" s="427"/>
      <c r="U256" s="427"/>
      <c r="V256" s="427"/>
      <c r="W256" s="427"/>
      <c r="X256" s="427"/>
      <c r="Y256" s="427"/>
      <c r="Z256" s="427"/>
    </row>
    <row r="257" spans="1:26">
      <c r="A257" s="426"/>
      <c r="B257" s="427"/>
      <c r="C257" s="427"/>
      <c r="D257" s="427"/>
      <c r="E257" s="427"/>
      <c r="F257" s="427"/>
      <c r="G257" s="427"/>
      <c r="H257" s="427"/>
      <c r="I257" s="427"/>
      <c r="J257" s="427"/>
      <c r="K257" s="427"/>
      <c r="L257" s="59"/>
      <c r="M257" s="59"/>
      <c r="N257" s="59"/>
      <c r="O257" s="59"/>
      <c r="P257" s="59"/>
      <c r="Q257" s="427"/>
      <c r="R257" s="427"/>
      <c r="S257" s="427"/>
      <c r="T257" s="427"/>
      <c r="U257" s="427"/>
      <c r="V257" s="427"/>
      <c r="W257" s="427"/>
      <c r="X257" s="427"/>
      <c r="Y257" s="427"/>
      <c r="Z257" s="427"/>
    </row>
    <row r="258" spans="1:26">
      <c r="A258" s="426"/>
      <c r="B258" s="427"/>
      <c r="C258" s="427"/>
      <c r="D258" s="427"/>
      <c r="E258" s="427"/>
      <c r="F258" s="427"/>
      <c r="G258" s="427"/>
      <c r="H258" s="427"/>
      <c r="I258" s="427"/>
      <c r="J258" s="427"/>
      <c r="K258" s="427"/>
    </row>
    <row r="259" spans="1:26">
      <c r="A259" s="426"/>
      <c r="B259" s="427"/>
      <c r="C259" s="427"/>
      <c r="D259" s="427"/>
      <c r="E259" s="427"/>
      <c r="F259" s="427"/>
      <c r="G259" s="427"/>
      <c r="H259" s="427"/>
      <c r="I259" s="427"/>
      <c r="J259" s="427"/>
      <c r="K259" s="427"/>
    </row>
    <row r="260" spans="1:26">
      <c r="J260" s="427"/>
      <c r="K260" s="427"/>
    </row>
    <row r="261" spans="1:26">
      <c r="B261" s="1"/>
    </row>
    <row r="262" spans="1:26">
      <c r="B262" s="1"/>
    </row>
    <row r="263" spans="1:26">
      <c r="B263" s="1"/>
    </row>
    <row r="264" spans="1:26">
      <c r="B264" s="1"/>
    </row>
    <row r="265" spans="1:26">
      <c r="B265" s="1"/>
    </row>
    <row r="266" spans="1:26">
      <c r="A266" s="1" t="s">
        <v>819</v>
      </c>
      <c r="B266" s="1"/>
      <c r="L266" s="59"/>
      <c r="M266" s="59"/>
      <c r="N266" s="59"/>
      <c r="O266" s="59"/>
      <c r="P266" s="59"/>
    </row>
    <row r="267" spans="1:26">
      <c r="A267" s="108" t="s">
        <v>820</v>
      </c>
      <c r="B267" s="1"/>
      <c r="L267" s="59"/>
      <c r="M267" s="59"/>
      <c r="N267" s="59"/>
      <c r="O267" s="59"/>
      <c r="P267" s="59"/>
    </row>
    <row r="268" spans="1:26">
      <c r="A268" s="1" t="s">
        <v>821</v>
      </c>
      <c r="B268" s="1"/>
      <c r="L268" s="65"/>
      <c r="M268" s="65"/>
    </row>
    <row r="269" spans="1:26">
      <c r="A269" s="1" t="s">
        <v>822</v>
      </c>
      <c r="B269" s="1"/>
      <c r="L269" s="65"/>
      <c r="M269" s="65"/>
    </row>
    <row r="270" spans="1:26">
      <c r="B270" s="1"/>
      <c r="L270" s="428"/>
      <c r="M270" s="428"/>
      <c r="N270" s="427"/>
      <c r="O270" s="427"/>
      <c r="P270" s="427"/>
    </row>
    <row r="271" spans="1:26">
      <c r="A271" s="1" t="s">
        <v>823</v>
      </c>
      <c r="B271" s="1"/>
      <c r="L271" s="428"/>
      <c r="M271" s="428"/>
      <c r="N271" s="427"/>
      <c r="O271" s="427"/>
      <c r="P271" s="427"/>
    </row>
    <row r="272" spans="1:26">
      <c r="B272" s="1"/>
      <c r="L272" s="428"/>
      <c r="M272" s="428"/>
      <c r="N272" s="427"/>
      <c r="O272" s="427"/>
      <c r="P272" s="427"/>
    </row>
    <row r="273" spans="1:16">
      <c r="A273" s="2" t="s">
        <v>824</v>
      </c>
      <c r="B273" s="2"/>
      <c r="L273" s="428"/>
      <c r="M273" s="428"/>
      <c r="N273" s="427"/>
      <c r="O273" s="427"/>
      <c r="P273" s="427"/>
    </row>
    <row r="274" spans="1:16">
      <c r="A274" s="2" t="s">
        <v>825</v>
      </c>
      <c r="B274" s="2"/>
      <c r="L274" s="428"/>
      <c r="M274" s="428"/>
      <c r="N274" s="427"/>
      <c r="O274" s="427"/>
      <c r="P274" s="427"/>
    </row>
    <row r="275" spans="1:16">
      <c r="A275" s="2" t="s">
        <v>826</v>
      </c>
      <c r="B275" s="2"/>
    </row>
    <row r="276" spans="1:16">
      <c r="A276" s="2" t="s">
        <v>827</v>
      </c>
      <c r="B276" s="2"/>
    </row>
    <row r="277" spans="1:16">
      <c r="A277" s="2" t="s">
        <v>828</v>
      </c>
      <c r="B277" s="2"/>
    </row>
    <row r="278" spans="1:16">
      <c r="A278" s="2" t="s">
        <v>829</v>
      </c>
      <c r="B278" s="2"/>
    </row>
    <row r="279" spans="1:16">
      <c r="A279" s="2" t="s">
        <v>830</v>
      </c>
      <c r="B279" s="2"/>
    </row>
    <row r="280" spans="1:16">
      <c r="A280" s="3" t="s">
        <v>831</v>
      </c>
      <c r="B280" s="3"/>
    </row>
    <row r="281" spans="1:16">
      <c r="A281" s="2" t="s">
        <v>832</v>
      </c>
      <c r="B281" s="2"/>
    </row>
    <row r="282" spans="1:16">
      <c r="A282" s="2" t="s">
        <v>36</v>
      </c>
      <c r="B282" s="2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7" type="noConversion"/>
  <pageMargins left="0.25" right="0.25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opLeftCell="B45" zoomScale="80" zoomScaleNormal="80" workbookViewId="0">
      <selection activeCell="H52" sqref="H52"/>
    </sheetView>
  </sheetViews>
  <sheetFormatPr defaultColWidth="8.6640625" defaultRowHeight="14.4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65" customWidth="1"/>
    <col min="6" max="6" width="22.33203125" style="48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9.88671875" style="1" bestFit="1" customWidth="1"/>
    <col min="15" max="18" width="11.109375" style="1" customWidth="1"/>
    <col min="19" max="20" width="10.5546875" style="1" customWidth="1"/>
    <col min="21" max="16384" width="8.6640625" style="1"/>
  </cols>
  <sheetData>
    <row r="1" spans="1:26" ht="21.75" customHeight="1" thickBot="1">
      <c r="A1" s="1625" t="s">
        <v>37</v>
      </c>
      <c r="B1" s="1626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7"/>
    </row>
    <row r="2" spans="1:26" ht="30" customHeight="1" thickBot="1">
      <c r="A2" s="1545" t="s">
        <v>38</v>
      </c>
      <c r="B2" s="1543" t="s">
        <v>6</v>
      </c>
      <c r="C2" s="1565" t="s">
        <v>39</v>
      </c>
      <c r="D2" s="1561"/>
      <c r="E2" s="1561"/>
      <c r="F2" s="1630" t="s">
        <v>8</v>
      </c>
      <c r="G2" s="1621" t="s">
        <v>29</v>
      </c>
      <c r="H2" s="1553" t="s">
        <v>50</v>
      </c>
      <c r="I2" s="1551" t="s">
        <v>10</v>
      </c>
      <c r="J2" s="1610" t="s">
        <v>11</v>
      </c>
      <c r="K2" s="1549" t="s">
        <v>40</v>
      </c>
      <c r="L2" s="1550"/>
      <c r="M2" s="1634" t="s">
        <v>13</v>
      </c>
      <c r="N2" s="1635"/>
      <c r="O2" s="1644" t="s">
        <v>41</v>
      </c>
      <c r="P2" s="1645"/>
      <c r="Q2" s="1645"/>
      <c r="R2" s="1645"/>
      <c r="S2" s="1634" t="s">
        <v>15</v>
      </c>
      <c r="T2" s="1635"/>
    </row>
    <row r="3" spans="1:26" ht="22.35" customHeight="1" thickBot="1">
      <c r="A3" s="1628"/>
      <c r="B3" s="1544"/>
      <c r="C3" s="1640" t="s">
        <v>42</v>
      </c>
      <c r="D3" s="1642" t="s">
        <v>43</v>
      </c>
      <c r="E3" s="1613" t="s">
        <v>44</v>
      </c>
      <c r="F3" s="1631"/>
      <c r="G3" s="1622"/>
      <c r="H3" s="1624"/>
      <c r="I3" s="1633"/>
      <c r="J3" s="1611"/>
      <c r="K3" s="1615" t="s">
        <v>45</v>
      </c>
      <c r="L3" s="1615" t="s">
        <v>78</v>
      </c>
      <c r="M3" s="1617" t="s">
        <v>22</v>
      </c>
      <c r="N3" s="1619" t="s">
        <v>23</v>
      </c>
      <c r="O3" s="1646" t="s">
        <v>30</v>
      </c>
      <c r="P3" s="1647"/>
      <c r="Q3" s="1647"/>
      <c r="R3" s="1647"/>
      <c r="S3" s="1636" t="s">
        <v>46</v>
      </c>
      <c r="T3" s="1638" t="s">
        <v>27</v>
      </c>
    </row>
    <row r="4" spans="1:26" ht="68.25" customHeight="1" thickBot="1">
      <c r="A4" s="1629"/>
      <c r="B4" s="1548"/>
      <c r="C4" s="1641"/>
      <c r="D4" s="1643"/>
      <c r="E4" s="1614"/>
      <c r="F4" s="1632"/>
      <c r="G4" s="1623"/>
      <c r="H4" s="1554"/>
      <c r="I4" s="1552"/>
      <c r="J4" s="1612"/>
      <c r="K4" s="1616"/>
      <c r="L4" s="1616"/>
      <c r="M4" s="1618"/>
      <c r="N4" s="1620"/>
      <c r="O4" s="40" t="s">
        <v>47</v>
      </c>
      <c r="P4" s="41" t="s">
        <v>33</v>
      </c>
      <c r="Q4" s="42" t="s">
        <v>34</v>
      </c>
      <c r="R4" s="43" t="s">
        <v>48</v>
      </c>
      <c r="S4" s="1637"/>
      <c r="T4" s="1639"/>
    </row>
    <row r="5" spans="1:26" s="2" customFormat="1" ht="63" thickBot="1">
      <c r="A5" s="2">
        <v>1</v>
      </c>
      <c r="B5" s="133">
        <v>1</v>
      </c>
      <c r="C5" s="134" t="s">
        <v>128</v>
      </c>
      <c r="D5" s="135" t="s">
        <v>117</v>
      </c>
      <c r="E5" s="938">
        <v>70989559</v>
      </c>
      <c r="F5" s="137" t="s">
        <v>129</v>
      </c>
      <c r="G5" s="137" t="s">
        <v>89</v>
      </c>
      <c r="H5" s="137" t="s">
        <v>90</v>
      </c>
      <c r="I5" s="137" t="s">
        <v>119</v>
      </c>
      <c r="J5" s="137" t="s">
        <v>130</v>
      </c>
      <c r="K5" s="547">
        <v>14630000</v>
      </c>
      <c r="L5" s="189">
        <f t="shared" ref="L5:L26" si="0">K5/100*70</f>
        <v>10241000</v>
      </c>
      <c r="M5" s="939">
        <v>45536</v>
      </c>
      <c r="N5" s="940">
        <v>45838</v>
      </c>
      <c r="O5" s="203"/>
      <c r="P5" s="204" t="s">
        <v>114</v>
      </c>
      <c r="Q5" s="204" t="s">
        <v>114</v>
      </c>
      <c r="R5" s="142" t="s">
        <v>114</v>
      </c>
      <c r="S5" s="134" t="s">
        <v>131</v>
      </c>
      <c r="T5" s="142" t="s">
        <v>111</v>
      </c>
    </row>
    <row r="6" spans="1:26" s="2" customFormat="1" ht="32.4" thickBot="1">
      <c r="A6" s="2">
        <v>2</v>
      </c>
      <c r="B6" s="133">
        <v>1</v>
      </c>
      <c r="C6" s="203" t="s">
        <v>238</v>
      </c>
      <c r="D6" s="204" t="s">
        <v>238</v>
      </c>
      <c r="E6" s="142">
        <v>234010</v>
      </c>
      <c r="F6" s="137" t="s">
        <v>244</v>
      </c>
      <c r="G6" s="137" t="s">
        <v>89</v>
      </c>
      <c r="H6" s="174" t="s">
        <v>240</v>
      </c>
      <c r="I6" s="174" t="s">
        <v>241</v>
      </c>
      <c r="J6" s="174" t="s">
        <v>245</v>
      </c>
      <c r="K6" s="547">
        <v>2000000</v>
      </c>
      <c r="L6" s="548">
        <f>K6/100*70</f>
        <v>1400000</v>
      </c>
      <c r="M6" s="203">
        <v>2024</v>
      </c>
      <c r="N6" s="142">
        <v>2024</v>
      </c>
      <c r="O6" s="203" t="s">
        <v>114</v>
      </c>
      <c r="P6" s="204" t="s">
        <v>114</v>
      </c>
      <c r="Q6" s="204" t="s">
        <v>114</v>
      </c>
      <c r="R6" s="142" t="s">
        <v>114</v>
      </c>
      <c r="S6" s="578" t="s">
        <v>917</v>
      </c>
      <c r="T6" s="142" t="s">
        <v>111</v>
      </c>
    </row>
    <row r="7" spans="1:26" s="2" customFormat="1" ht="15" thickBot="1">
      <c r="A7" s="2">
        <v>1</v>
      </c>
      <c r="B7" s="133">
        <v>1</v>
      </c>
      <c r="C7" s="134" t="s">
        <v>261</v>
      </c>
      <c r="D7" s="204" t="s">
        <v>249</v>
      </c>
      <c r="E7" s="142">
        <v>75031736</v>
      </c>
      <c r="F7" s="137" t="s">
        <v>262</v>
      </c>
      <c r="G7" s="174" t="s">
        <v>89</v>
      </c>
      <c r="H7" s="174" t="s">
        <v>90</v>
      </c>
      <c r="I7" s="174" t="s">
        <v>249</v>
      </c>
      <c r="J7" s="174" t="s">
        <v>263</v>
      </c>
      <c r="K7" s="547">
        <v>10000000</v>
      </c>
      <c r="L7" s="548">
        <f t="shared" si="0"/>
        <v>7000000</v>
      </c>
      <c r="M7" s="203" t="s">
        <v>145</v>
      </c>
      <c r="N7" s="142" t="s">
        <v>264</v>
      </c>
      <c r="O7" s="203" t="s">
        <v>265</v>
      </c>
      <c r="P7" s="204"/>
      <c r="Q7" s="204"/>
      <c r="R7" s="142"/>
      <c r="S7" s="203"/>
      <c r="T7" s="142" t="s">
        <v>111</v>
      </c>
    </row>
    <row r="8" spans="1:26" s="2" customFormat="1" ht="62.4">
      <c r="A8" s="242">
        <v>1</v>
      </c>
      <c r="B8" s="555">
        <v>1</v>
      </c>
      <c r="C8" s="556" t="s">
        <v>344</v>
      </c>
      <c r="D8" s="557" t="s">
        <v>345</v>
      </c>
      <c r="E8" s="558">
        <v>5373786</v>
      </c>
      <c r="F8" s="941" t="s">
        <v>1150</v>
      </c>
      <c r="G8" s="352" t="s">
        <v>89</v>
      </c>
      <c r="H8" s="352" t="s">
        <v>90</v>
      </c>
      <c r="I8" s="352" t="s">
        <v>507</v>
      </c>
      <c r="J8" s="352" t="s">
        <v>270</v>
      </c>
      <c r="K8" s="942">
        <v>2500000</v>
      </c>
      <c r="L8" s="943">
        <f>K8/100*70</f>
        <v>1750000</v>
      </c>
      <c r="M8" s="944">
        <v>2025</v>
      </c>
      <c r="N8" s="558">
        <v>2029</v>
      </c>
      <c r="O8" s="944"/>
      <c r="P8" s="945"/>
      <c r="Q8" s="945" t="s">
        <v>114</v>
      </c>
      <c r="R8" s="946" t="s">
        <v>114</v>
      </c>
      <c r="S8" s="947" t="s">
        <v>1151</v>
      </c>
      <c r="T8" s="767" t="s">
        <v>111</v>
      </c>
      <c r="U8" s="242"/>
      <c r="V8" s="242"/>
      <c r="W8" s="242"/>
      <c r="X8" s="242"/>
      <c r="Y8" s="242"/>
      <c r="Z8" s="242"/>
    </row>
    <row r="9" spans="1:26" s="2" customFormat="1" ht="31.8">
      <c r="A9" s="2">
        <v>2</v>
      </c>
      <c r="B9" s="69">
        <v>2</v>
      </c>
      <c r="C9" s="762" t="s">
        <v>344</v>
      </c>
      <c r="D9" s="760" t="s">
        <v>345</v>
      </c>
      <c r="E9" s="756">
        <v>5373786</v>
      </c>
      <c r="F9" s="682" t="s">
        <v>1152</v>
      </c>
      <c r="G9" s="682" t="s">
        <v>89</v>
      </c>
      <c r="H9" s="682" t="s">
        <v>90</v>
      </c>
      <c r="I9" s="682" t="s">
        <v>507</v>
      </c>
      <c r="J9" s="682" t="s">
        <v>270</v>
      </c>
      <c r="K9" s="682">
        <v>2000000</v>
      </c>
      <c r="L9" s="682">
        <v>1400000</v>
      </c>
      <c r="M9" s="758">
        <v>2025</v>
      </c>
      <c r="N9" s="756">
        <v>2029</v>
      </c>
      <c r="O9" s="758"/>
      <c r="P9" s="764"/>
      <c r="Q9" s="764" t="s">
        <v>114</v>
      </c>
      <c r="R9" s="766" t="s">
        <v>114</v>
      </c>
      <c r="S9" s="762" t="s">
        <v>1153</v>
      </c>
      <c r="T9" s="768" t="s">
        <v>111</v>
      </c>
    </row>
    <row r="10" spans="1:26" s="2" customFormat="1" ht="52.2">
      <c r="A10" s="2">
        <v>3</v>
      </c>
      <c r="B10" s="69">
        <v>3</v>
      </c>
      <c r="C10" s="762" t="s">
        <v>344</v>
      </c>
      <c r="D10" s="760" t="s">
        <v>345</v>
      </c>
      <c r="E10" s="756">
        <v>5373786</v>
      </c>
      <c r="F10" s="682" t="s">
        <v>1156</v>
      </c>
      <c r="G10" s="682" t="s">
        <v>89</v>
      </c>
      <c r="H10" s="682" t="s">
        <v>90</v>
      </c>
      <c r="I10" s="682" t="s">
        <v>507</v>
      </c>
      <c r="J10" s="682" t="s">
        <v>270</v>
      </c>
      <c r="K10" s="682">
        <v>10000000</v>
      </c>
      <c r="L10" s="682">
        <v>7000000</v>
      </c>
      <c r="M10" s="758">
        <v>2025</v>
      </c>
      <c r="N10" s="756">
        <v>2029</v>
      </c>
      <c r="O10" s="758"/>
      <c r="P10" s="764"/>
      <c r="Q10" s="764" t="s">
        <v>114</v>
      </c>
      <c r="R10" s="766" t="s">
        <v>114</v>
      </c>
      <c r="S10" s="762" t="s">
        <v>1157</v>
      </c>
      <c r="T10" s="768" t="s">
        <v>111</v>
      </c>
    </row>
    <row r="11" spans="1:26" s="2" customFormat="1" ht="114" thickBot="1">
      <c r="B11" s="327" t="s">
        <v>1053</v>
      </c>
      <c r="C11" s="763" t="s">
        <v>344</v>
      </c>
      <c r="D11" s="761" t="s">
        <v>345</v>
      </c>
      <c r="E11" s="757">
        <v>5373786</v>
      </c>
      <c r="F11" s="681" t="s">
        <v>1154</v>
      </c>
      <c r="G11" s="681" t="s">
        <v>89</v>
      </c>
      <c r="H11" s="681" t="s">
        <v>90</v>
      </c>
      <c r="I11" s="681" t="s">
        <v>507</v>
      </c>
      <c r="J11" s="681" t="s">
        <v>270</v>
      </c>
      <c r="K11" s="681">
        <v>1000000</v>
      </c>
      <c r="L11" s="681">
        <v>700000</v>
      </c>
      <c r="M11" s="759">
        <v>2025</v>
      </c>
      <c r="N11" s="757">
        <v>2029</v>
      </c>
      <c r="O11" s="759" t="s">
        <v>114</v>
      </c>
      <c r="P11" s="765" t="s">
        <v>114</v>
      </c>
      <c r="Q11" s="765" t="s">
        <v>114</v>
      </c>
      <c r="R11" s="766" t="s">
        <v>114</v>
      </c>
      <c r="S11" s="763" t="s">
        <v>1155</v>
      </c>
      <c r="T11" s="769" t="s">
        <v>111</v>
      </c>
    </row>
    <row r="12" spans="1:26" s="2" customFormat="1" ht="15" hidden="1" thickBot="1">
      <c r="A12" s="242"/>
      <c r="B12" s="549"/>
      <c r="C12" s="550"/>
      <c r="D12" s="550"/>
      <c r="E12" s="435"/>
      <c r="F12" s="550"/>
      <c r="G12" s="435"/>
      <c r="H12" s="435"/>
      <c r="I12" s="435"/>
      <c r="J12" s="435"/>
      <c r="K12" s="551"/>
      <c r="L12" s="551"/>
      <c r="M12" s="435"/>
      <c r="N12" s="435"/>
      <c r="O12" s="435"/>
      <c r="P12" s="435"/>
      <c r="Q12" s="435"/>
      <c r="R12" s="435"/>
      <c r="S12" s="435"/>
      <c r="T12" s="552"/>
      <c r="U12" s="242"/>
      <c r="V12" s="242"/>
      <c r="W12" s="242"/>
      <c r="X12" s="242"/>
      <c r="Y12" s="242"/>
      <c r="Z12" s="242"/>
    </row>
    <row r="13" spans="1:26" s="2" customFormat="1" ht="15" hidden="1" thickBot="1">
      <c r="A13" s="242"/>
      <c r="B13" s="549"/>
      <c r="C13" s="550"/>
      <c r="D13" s="550"/>
      <c r="E13" s="435"/>
      <c r="F13" s="550"/>
      <c r="G13" s="435"/>
      <c r="H13" s="435"/>
      <c r="I13" s="435"/>
      <c r="J13" s="435"/>
      <c r="K13" s="551"/>
      <c r="L13" s="551"/>
      <c r="M13" s="435"/>
      <c r="N13" s="435"/>
      <c r="O13" s="435"/>
      <c r="P13" s="435"/>
      <c r="Q13" s="435"/>
      <c r="R13" s="435"/>
      <c r="S13" s="435"/>
      <c r="T13" s="552"/>
      <c r="U13" s="242"/>
      <c r="V13" s="242"/>
      <c r="W13" s="242"/>
      <c r="X13" s="242"/>
      <c r="Y13" s="242"/>
      <c r="Z13" s="242"/>
    </row>
    <row r="14" spans="1:26" s="2" customFormat="1" ht="15" hidden="1" thickBot="1">
      <c r="A14" s="242"/>
      <c r="B14" s="549"/>
      <c r="C14" s="550"/>
      <c r="D14" s="550"/>
      <c r="E14" s="435"/>
      <c r="F14" s="550"/>
      <c r="G14" s="435"/>
      <c r="H14" s="435"/>
      <c r="I14" s="435"/>
      <c r="J14" s="435"/>
      <c r="K14" s="551"/>
      <c r="L14" s="551"/>
      <c r="M14" s="435"/>
      <c r="N14" s="435"/>
      <c r="O14" s="435"/>
      <c r="P14" s="435"/>
      <c r="Q14" s="435"/>
      <c r="R14" s="435"/>
      <c r="S14" s="435"/>
      <c r="T14" s="552"/>
      <c r="U14" s="242"/>
      <c r="V14" s="242"/>
      <c r="W14" s="242"/>
      <c r="X14" s="242"/>
      <c r="Y14" s="242"/>
      <c r="Z14" s="242"/>
    </row>
    <row r="15" spans="1:26" s="2" customFormat="1" ht="42.6" thickBot="1">
      <c r="A15" s="2">
        <v>1</v>
      </c>
      <c r="B15" s="83">
        <v>1</v>
      </c>
      <c r="C15" s="131" t="s">
        <v>386</v>
      </c>
      <c r="D15" s="125" t="s">
        <v>377</v>
      </c>
      <c r="E15" s="126">
        <v>75008165</v>
      </c>
      <c r="F15" s="128" t="s">
        <v>387</v>
      </c>
      <c r="G15" s="127" t="s">
        <v>62</v>
      </c>
      <c r="H15" s="127" t="s">
        <v>90</v>
      </c>
      <c r="I15" s="127" t="s">
        <v>90</v>
      </c>
      <c r="J15" s="1019" t="s">
        <v>1382</v>
      </c>
      <c r="K15" s="1462">
        <v>70000000</v>
      </c>
      <c r="L15" s="1463">
        <f t="shared" si="0"/>
        <v>49000000</v>
      </c>
      <c r="M15" s="1079">
        <v>2026</v>
      </c>
      <c r="N15" s="1062">
        <v>2029</v>
      </c>
      <c r="O15" s="131"/>
      <c r="P15" s="125"/>
      <c r="Q15" s="125"/>
      <c r="R15" s="126"/>
      <c r="S15" s="1433" t="s">
        <v>1383</v>
      </c>
      <c r="T15" s="126" t="s">
        <v>111</v>
      </c>
    </row>
    <row r="16" spans="1:26" s="2" customFormat="1" ht="43.8" thickBot="1">
      <c r="B16" s="1161">
        <v>2</v>
      </c>
      <c r="C16" s="1096" t="s">
        <v>377</v>
      </c>
      <c r="D16" s="1088" t="s">
        <v>377</v>
      </c>
      <c r="E16" s="1097">
        <v>241121</v>
      </c>
      <c r="F16" s="1091" t="s">
        <v>1384</v>
      </c>
      <c r="G16" s="1091" t="s">
        <v>62</v>
      </c>
      <c r="H16" s="1091" t="s">
        <v>90</v>
      </c>
      <c r="I16" s="1091" t="s">
        <v>90</v>
      </c>
      <c r="J16" s="1464" t="s">
        <v>1385</v>
      </c>
      <c r="K16" s="1465">
        <v>6500000</v>
      </c>
      <c r="L16" s="1466">
        <f>K16/100*70</f>
        <v>4550000</v>
      </c>
      <c r="M16" s="1096">
        <v>2025</v>
      </c>
      <c r="N16" s="1097">
        <v>2026</v>
      </c>
      <c r="O16" s="1435"/>
      <c r="P16" s="1436"/>
      <c r="Q16" s="1436"/>
      <c r="R16" s="1437"/>
      <c r="S16" s="1435" t="s">
        <v>1386</v>
      </c>
      <c r="T16" s="1437" t="s">
        <v>103</v>
      </c>
    </row>
    <row r="17" spans="1:21" s="2" customFormat="1" ht="43.8" thickBot="1">
      <c r="B17" s="1470">
        <v>3</v>
      </c>
      <c r="C17" s="1442" t="s">
        <v>377</v>
      </c>
      <c r="D17" s="1438" t="s">
        <v>377</v>
      </c>
      <c r="E17" s="1439">
        <v>241121</v>
      </c>
      <c r="F17" s="1108" t="s">
        <v>1387</v>
      </c>
      <c r="G17" s="1108" t="s">
        <v>62</v>
      </c>
      <c r="H17" s="1091" t="s">
        <v>90</v>
      </c>
      <c r="I17" s="1091" t="s">
        <v>90</v>
      </c>
      <c r="J17" s="1457" t="s">
        <v>1388</v>
      </c>
      <c r="K17" s="1468">
        <v>20000000</v>
      </c>
      <c r="L17" s="1469">
        <f>K17/100*70</f>
        <v>14000000</v>
      </c>
      <c r="M17" s="1442">
        <v>2026</v>
      </c>
      <c r="N17" s="1439">
        <v>2027</v>
      </c>
      <c r="O17" s="1442"/>
      <c r="P17" s="1438"/>
      <c r="Q17" s="1438"/>
      <c r="R17" s="1439"/>
      <c r="S17" s="1442" t="s">
        <v>1389</v>
      </c>
      <c r="T17" s="1439" t="s">
        <v>103</v>
      </c>
    </row>
    <row r="18" spans="1:21" s="2" customFormat="1" ht="87" thickBot="1">
      <c r="B18" s="1161">
        <v>4</v>
      </c>
      <c r="C18" s="1442" t="s">
        <v>386</v>
      </c>
      <c r="D18" s="1438" t="s">
        <v>377</v>
      </c>
      <c r="E18" s="1439">
        <v>241121</v>
      </c>
      <c r="F18" s="1108" t="s">
        <v>1390</v>
      </c>
      <c r="G18" s="1108" t="s">
        <v>62</v>
      </c>
      <c r="H18" s="1091" t="s">
        <v>90</v>
      </c>
      <c r="I18" s="1091" t="s">
        <v>90</v>
      </c>
      <c r="J18" s="1440" t="s">
        <v>1391</v>
      </c>
      <c r="K18" s="1468">
        <v>200000</v>
      </c>
      <c r="L18" s="1469">
        <f t="shared" ref="L18:L19" si="1">K18/100*70</f>
        <v>140000</v>
      </c>
      <c r="M18" s="1442">
        <v>2025</v>
      </c>
      <c r="N18" s="1439">
        <v>2026</v>
      </c>
      <c r="O18" s="1442"/>
      <c r="P18" s="1438"/>
      <c r="Q18" s="1438"/>
      <c r="R18" s="1439"/>
      <c r="S18" s="1442" t="s">
        <v>1392</v>
      </c>
      <c r="T18" s="1439" t="s">
        <v>1362</v>
      </c>
    </row>
    <row r="19" spans="1:21" s="2" customFormat="1" ht="58.2" thickBot="1">
      <c r="B19" s="1467">
        <v>5</v>
      </c>
      <c r="C19" s="1036" t="s">
        <v>386</v>
      </c>
      <c r="D19" s="1438" t="s">
        <v>377</v>
      </c>
      <c r="E19" s="1439">
        <v>241121</v>
      </c>
      <c r="F19" s="1038" t="s">
        <v>1393</v>
      </c>
      <c r="G19" s="1108" t="s">
        <v>62</v>
      </c>
      <c r="H19" s="1091" t="s">
        <v>90</v>
      </c>
      <c r="I19" s="1091" t="s">
        <v>90</v>
      </c>
      <c r="J19" s="1444" t="s">
        <v>1394</v>
      </c>
      <c r="K19" s="1471">
        <v>50000000</v>
      </c>
      <c r="L19" s="1472">
        <f t="shared" si="1"/>
        <v>35000000</v>
      </c>
      <c r="M19" s="1036">
        <v>2028</v>
      </c>
      <c r="N19" s="1037">
        <v>2030</v>
      </c>
      <c r="O19" s="1036"/>
      <c r="P19" s="1443"/>
      <c r="Q19" s="1443"/>
      <c r="R19" s="1037"/>
      <c r="S19" s="1036" t="s">
        <v>142</v>
      </c>
      <c r="T19" s="1037" t="s">
        <v>111</v>
      </c>
    </row>
    <row r="20" spans="1:21" s="2" customFormat="1" ht="22.2" thickBot="1">
      <c r="A20" s="2">
        <v>1</v>
      </c>
      <c r="B20" s="133">
        <v>1</v>
      </c>
      <c r="C20" s="134" t="s">
        <v>409</v>
      </c>
      <c r="D20" s="135" t="s">
        <v>398</v>
      </c>
      <c r="E20" s="142">
        <v>14240645</v>
      </c>
      <c r="F20" s="137" t="s">
        <v>409</v>
      </c>
      <c r="G20" s="174" t="s">
        <v>62</v>
      </c>
      <c r="H20" s="174" t="s">
        <v>90</v>
      </c>
      <c r="I20" s="174" t="s">
        <v>391</v>
      </c>
      <c r="J20" s="174" t="s">
        <v>410</v>
      </c>
      <c r="K20" s="547">
        <v>40000000</v>
      </c>
      <c r="L20" s="548">
        <f t="shared" si="0"/>
        <v>28000000</v>
      </c>
      <c r="M20" s="1071">
        <v>2026</v>
      </c>
      <c r="N20" s="1066">
        <v>2028</v>
      </c>
      <c r="O20" s="203"/>
      <c r="P20" s="204"/>
      <c r="Q20" s="204"/>
      <c r="R20" s="142"/>
      <c r="S20" s="1064" t="s">
        <v>1265</v>
      </c>
      <c r="T20" s="142" t="s">
        <v>111</v>
      </c>
    </row>
    <row r="21" spans="1:21" s="2" customFormat="1" ht="15" thickBot="1">
      <c r="B21" s="1072">
        <v>2</v>
      </c>
      <c r="C21" s="1073" t="s">
        <v>1004</v>
      </c>
      <c r="D21" s="1074" t="s">
        <v>389</v>
      </c>
      <c r="E21" s="1066"/>
      <c r="F21" s="1067" t="s">
        <v>1004</v>
      </c>
      <c r="G21" s="1068" t="s">
        <v>62</v>
      </c>
      <c r="H21" s="1068" t="s">
        <v>90</v>
      </c>
      <c r="I21" s="1068" t="s">
        <v>391</v>
      </c>
      <c r="J21" s="1068" t="s">
        <v>1266</v>
      </c>
      <c r="K21" s="1075">
        <v>15000000</v>
      </c>
      <c r="L21" s="1076">
        <f t="shared" si="0"/>
        <v>10500000</v>
      </c>
      <c r="M21" s="1071">
        <v>2026</v>
      </c>
      <c r="N21" s="1066">
        <v>2028</v>
      </c>
      <c r="O21" s="1071"/>
      <c r="P21" s="1065"/>
      <c r="Q21" s="1065"/>
      <c r="R21" s="1066"/>
      <c r="S21" s="1064" t="s">
        <v>260</v>
      </c>
      <c r="T21" s="1066" t="s">
        <v>111</v>
      </c>
      <c r="U21" s="142" t="s">
        <v>111</v>
      </c>
    </row>
    <row r="22" spans="1:21" s="2" customFormat="1" ht="31.8">
      <c r="A22" s="2">
        <v>1</v>
      </c>
      <c r="B22" s="83">
        <v>1</v>
      </c>
      <c r="C22" s="123" t="s">
        <v>448</v>
      </c>
      <c r="D22" s="124"/>
      <c r="E22" s="948" t="s">
        <v>460</v>
      </c>
      <c r="F22" s="128" t="s">
        <v>461</v>
      </c>
      <c r="G22" s="128" t="s">
        <v>62</v>
      </c>
      <c r="H22" s="128" t="s">
        <v>90</v>
      </c>
      <c r="I22" s="128" t="s">
        <v>451</v>
      </c>
      <c r="J22" s="128" t="s">
        <v>270</v>
      </c>
      <c r="K22" s="949">
        <v>80000000</v>
      </c>
      <c r="L22" s="950">
        <f t="shared" si="0"/>
        <v>56000000</v>
      </c>
      <c r="M22" s="123">
        <v>2024</v>
      </c>
      <c r="N22" s="132">
        <v>2025</v>
      </c>
      <c r="O22" s="123"/>
      <c r="P22" s="124" t="s">
        <v>251</v>
      </c>
      <c r="Q22" s="124"/>
      <c r="R22" s="132"/>
      <c r="S22" s="123" t="s">
        <v>462</v>
      </c>
      <c r="T22" s="132" t="s">
        <v>452</v>
      </c>
    </row>
    <row r="23" spans="1:21" s="2" customFormat="1" ht="31.8">
      <c r="A23" s="2">
        <v>2</v>
      </c>
      <c r="B23" s="626">
        <v>2</v>
      </c>
      <c r="C23" s="586" t="s">
        <v>448</v>
      </c>
      <c r="D23" s="587"/>
      <c r="E23" s="951" t="s">
        <v>460</v>
      </c>
      <c r="F23" s="589" t="s">
        <v>463</v>
      </c>
      <c r="G23" s="589" t="s">
        <v>62</v>
      </c>
      <c r="H23" s="589" t="s">
        <v>90</v>
      </c>
      <c r="I23" s="589" t="s">
        <v>451</v>
      </c>
      <c r="J23" s="589" t="s">
        <v>270</v>
      </c>
      <c r="K23" s="952">
        <v>20000000</v>
      </c>
      <c r="L23" s="953">
        <f t="shared" si="0"/>
        <v>14000000</v>
      </c>
      <c r="M23" s="586">
        <v>2023</v>
      </c>
      <c r="N23" s="588">
        <v>2024</v>
      </c>
      <c r="O23" s="586"/>
      <c r="P23" s="587" t="s">
        <v>251</v>
      </c>
      <c r="Q23" s="587"/>
      <c r="R23" s="588"/>
      <c r="S23" s="586" t="s">
        <v>462</v>
      </c>
      <c r="T23" s="588" t="s">
        <v>452</v>
      </c>
    </row>
    <row r="24" spans="1:21" s="2" customFormat="1" ht="32.4" thickBot="1">
      <c r="B24" s="208">
        <v>3</v>
      </c>
      <c r="C24" s="209" t="s">
        <v>448</v>
      </c>
      <c r="D24" s="160"/>
      <c r="E24" s="683" t="s">
        <v>460</v>
      </c>
      <c r="F24" s="162" t="s">
        <v>985</v>
      </c>
      <c r="G24" s="162" t="s">
        <v>62</v>
      </c>
      <c r="H24" s="162" t="s">
        <v>90</v>
      </c>
      <c r="I24" s="162" t="s">
        <v>451</v>
      </c>
      <c r="J24" s="162" t="s">
        <v>270</v>
      </c>
      <c r="K24" s="684">
        <v>40000</v>
      </c>
      <c r="L24" s="685">
        <f t="shared" si="0"/>
        <v>28000</v>
      </c>
      <c r="M24" s="209">
        <v>2024</v>
      </c>
      <c r="N24" s="480">
        <v>2024</v>
      </c>
      <c r="O24" s="209"/>
      <c r="P24" s="160" t="s">
        <v>251</v>
      </c>
      <c r="Q24" s="160"/>
      <c r="R24" s="480"/>
      <c r="S24" s="209" t="s">
        <v>462</v>
      </c>
      <c r="T24" s="480" t="s">
        <v>452</v>
      </c>
    </row>
    <row r="25" spans="1:21" s="2" customFormat="1" ht="22.2" thickBot="1">
      <c r="A25" s="2">
        <v>1</v>
      </c>
      <c r="B25" s="133">
        <v>1</v>
      </c>
      <c r="C25" s="134" t="s">
        <v>489</v>
      </c>
      <c r="D25" s="204" t="s">
        <v>484</v>
      </c>
      <c r="E25" s="204">
        <v>61387703</v>
      </c>
      <c r="F25" s="137" t="s">
        <v>501</v>
      </c>
      <c r="G25" s="174" t="s">
        <v>62</v>
      </c>
      <c r="H25" s="174" t="s">
        <v>90</v>
      </c>
      <c r="I25" s="174" t="s">
        <v>493</v>
      </c>
      <c r="J25" s="137" t="s">
        <v>502</v>
      </c>
      <c r="K25" s="547" t="s">
        <v>503</v>
      </c>
      <c r="L25" s="548">
        <v>70000000</v>
      </c>
      <c r="M25" s="203">
        <v>2027</v>
      </c>
      <c r="N25" s="192">
        <v>2030</v>
      </c>
      <c r="O25" s="203"/>
      <c r="P25" s="204"/>
      <c r="Q25" s="204"/>
      <c r="R25" s="142"/>
      <c r="S25" s="203" t="s">
        <v>260</v>
      </c>
      <c r="T25" s="142" t="s">
        <v>111</v>
      </c>
    </row>
    <row r="26" spans="1:21" s="2" customFormat="1" ht="103.2" customHeight="1" thickBot="1">
      <c r="A26" s="2">
        <v>1</v>
      </c>
      <c r="B26" s="133">
        <v>1</v>
      </c>
      <c r="C26" s="134" t="s">
        <v>527</v>
      </c>
      <c r="D26" s="204" t="s">
        <v>519</v>
      </c>
      <c r="E26" s="142">
        <v>75034271</v>
      </c>
      <c r="F26" s="553" t="s">
        <v>528</v>
      </c>
      <c r="G26" s="174" t="s">
        <v>62</v>
      </c>
      <c r="H26" s="174" t="s">
        <v>90</v>
      </c>
      <c r="I26" s="174" t="s">
        <v>519</v>
      </c>
      <c r="J26" s="137" t="s">
        <v>529</v>
      </c>
      <c r="K26" s="547">
        <v>80000000</v>
      </c>
      <c r="L26" s="548">
        <f t="shared" si="0"/>
        <v>56000000</v>
      </c>
      <c r="M26" s="1071">
        <v>2026</v>
      </c>
      <c r="N26" s="1066">
        <v>2028</v>
      </c>
      <c r="O26" s="203" t="s">
        <v>114</v>
      </c>
      <c r="P26" s="204" t="s">
        <v>114</v>
      </c>
      <c r="Q26" s="204" t="s">
        <v>114</v>
      </c>
      <c r="R26" s="142" t="s">
        <v>114</v>
      </c>
      <c r="S26" s="134" t="s">
        <v>530</v>
      </c>
      <c r="T26" s="142" t="s">
        <v>103</v>
      </c>
    </row>
    <row r="27" spans="1:21" s="835" customFormat="1" ht="21" thickBot="1">
      <c r="A27" s="835">
        <v>1</v>
      </c>
      <c r="B27" s="954">
        <v>1</v>
      </c>
      <c r="C27" s="955" t="s">
        <v>634</v>
      </c>
      <c r="D27" s="560" t="s">
        <v>630</v>
      </c>
      <c r="E27" s="956">
        <v>70964190</v>
      </c>
      <c r="F27" s="561" t="s">
        <v>1030</v>
      </c>
      <c r="G27" s="561" t="s">
        <v>62</v>
      </c>
      <c r="H27" s="561" t="s">
        <v>90</v>
      </c>
      <c r="I27" s="562" t="s">
        <v>628</v>
      </c>
      <c r="J27" s="561" t="s">
        <v>1031</v>
      </c>
      <c r="K27" s="957">
        <v>2000000</v>
      </c>
      <c r="L27" s="958">
        <f t="shared" ref="L27:L32" si="2">K27/100*70</f>
        <v>1400000</v>
      </c>
      <c r="M27" s="959">
        <v>2024</v>
      </c>
      <c r="N27" s="960">
        <v>2024</v>
      </c>
      <c r="O27" s="961"/>
      <c r="P27" s="962"/>
      <c r="Q27" s="962"/>
      <c r="R27" s="963" t="s">
        <v>114</v>
      </c>
      <c r="S27" s="955" t="s">
        <v>1022</v>
      </c>
      <c r="T27" s="963" t="s">
        <v>103</v>
      </c>
    </row>
    <row r="28" spans="1:21" s="2" customFormat="1" ht="42">
      <c r="A28" s="2" t="s">
        <v>49</v>
      </c>
      <c r="B28" s="208">
        <v>1</v>
      </c>
      <c r="C28" s="209" t="s">
        <v>696</v>
      </c>
      <c r="D28" s="160" t="s">
        <v>691</v>
      </c>
      <c r="E28" s="480">
        <v>75034573</v>
      </c>
      <c r="F28" s="559" t="s">
        <v>1000</v>
      </c>
      <c r="G28" s="162" t="s">
        <v>89</v>
      </c>
      <c r="H28" s="162" t="s">
        <v>685</v>
      </c>
      <c r="I28" s="162" t="s">
        <v>691</v>
      </c>
      <c r="J28" s="490" t="s">
        <v>1001</v>
      </c>
      <c r="K28" s="164">
        <v>100000000</v>
      </c>
      <c r="L28" s="625">
        <f t="shared" si="2"/>
        <v>70000000</v>
      </c>
      <c r="M28" s="123"/>
      <c r="N28" s="132"/>
      <c r="O28" s="123" t="s">
        <v>251</v>
      </c>
      <c r="P28" s="124" t="s">
        <v>251</v>
      </c>
      <c r="Q28" s="124" t="s">
        <v>251</v>
      </c>
      <c r="R28" s="132" t="s">
        <v>251</v>
      </c>
      <c r="S28" s="123" t="s">
        <v>142</v>
      </c>
      <c r="T28" s="132" t="s">
        <v>111</v>
      </c>
    </row>
    <row r="29" spans="1:21" s="2" customFormat="1" ht="42">
      <c r="B29" s="626">
        <v>2</v>
      </c>
      <c r="C29" s="586" t="s">
        <v>696</v>
      </c>
      <c r="D29" s="587"/>
      <c r="E29" s="588"/>
      <c r="F29" s="627" t="s">
        <v>697</v>
      </c>
      <c r="G29" s="589" t="s">
        <v>89</v>
      </c>
      <c r="H29" s="589" t="s">
        <v>685</v>
      </c>
      <c r="I29" s="589" t="s">
        <v>691</v>
      </c>
      <c r="J29" s="628" t="s">
        <v>698</v>
      </c>
      <c r="K29" s="621">
        <v>4500000</v>
      </c>
      <c r="L29" s="629">
        <f t="shared" si="2"/>
        <v>3150000</v>
      </c>
      <c r="M29" s="586"/>
      <c r="N29" s="588"/>
      <c r="O29" s="586"/>
      <c r="P29" s="587"/>
      <c r="Q29" s="587"/>
      <c r="R29" s="588"/>
      <c r="S29" s="586" t="s">
        <v>1002</v>
      </c>
      <c r="T29" s="181" t="s">
        <v>1006</v>
      </c>
    </row>
    <row r="30" spans="1:21" s="2" customFormat="1" ht="42">
      <c r="B30" s="69">
        <v>3</v>
      </c>
      <c r="C30" s="178" t="s">
        <v>696</v>
      </c>
      <c r="D30" s="281" t="s">
        <v>675</v>
      </c>
      <c r="E30" s="444">
        <v>75034573</v>
      </c>
      <c r="F30" s="182" t="s">
        <v>699</v>
      </c>
      <c r="G30" s="283" t="s">
        <v>62</v>
      </c>
      <c r="H30" s="283" t="s">
        <v>90</v>
      </c>
      <c r="I30" s="283" t="s">
        <v>677</v>
      </c>
      <c r="J30" s="444" t="s">
        <v>1252</v>
      </c>
      <c r="K30" s="570">
        <v>2500000</v>
      </c>
      <c r="L30" s="630">
        <f t="shared" si="2"/>
        <v>1750000</v>
      </c>
      <c r="M30" s="344"/>
      <c r="N30" s="187"/>
      <c r="O30" s="344" t="s">
        <v>114</v>
      </c>
      <c r="P30" s="281"/>
      <c r="Q30" s="281"/>
      <c r="R30" s="187" t="s">
        <v>114</v>
      </c>
      <c r="S30" s="344" t="s">
        <v>142</v>
      </c>
      <c r="T30" s="187" t="s">
        <v>111</v>
      </c>
    </row>
    <row r="31" spans="1:21" s="2" customFormat="1" ht="15" thickBot="1">
      <c r="A31" s="2">
        <v>3</v>
      </c>
      <c r="B31" s="208">
        <v>4</v>
      </c>
      <c r="C31" s="144" t="s">
        <v>691</v>
      </c>
      <c r="D31" s="964"/>
      <c r="E31" s="526" t="s">
        <v>1003</v>
      </c>
      <c r="F31" s="170" t="s">
        <v>1004</v>
      </c>
      <c r="G31" s="170" t="s">
        <v>62</v>
      </c>
      <c r="H31" s="170" t="s">
        <v>685</v>
      </c>
      <c r="I31" s="170" t="s">
        <v>691</v>
      </c>
      <c r="J31" s="490" t="s">
        <v>1005</v>
      </c>
      <c r="K31" s="164">
        <v>18000000</v>
      </c>
      <c r="L31" s="625">
        <f t="shared" si="2"/>
        <v>12600000</v>
      </c>
      <c r="M31" s="193"/>
      <c r="N31" s="311"/>
      <c r="O31" s="193"/>
      <c r="P31" s="169"/>
      <c r="Q31" s="169"/>
      <c r="R31" s="311"/>
      <c r="S31" s="193" t="s">
        <v>142</v>
      </c>
      <c r="T31" s="311" t="s">
        <v>111</v>
      </c>
    </row>
    <row r="32" spans="1:21" s="2" customFormat="1" ht="32.4" thickBot="1">
      <c r="B32" s="133">
        <v>1</v>
      </c>
      <c r="C32" s="203" t="s">
        <v>689</v>
      </c>
      <c r="D32" s="204" t="s">
        <v>750</v>
      </c>
      <c r="E32" s="142">
        <v>241695</v>
      </c>
      <c r="F32" s="137" t="s">
        <v>783</v>
      </c>
      <c r="G32" s="174" t="s">
        <v>62</v>
      </c>
      <c r="H32" s="174" t="s">
        <v>90</v>
      </c>
      <c r="I32" s="174" t="s">
        <v>689</v>
      </c>
      <c r="J32" s="137" t="s">
        <v>784</v>
      </c>
      <c r="K32" s="569">
        <v>30000000</v>
      </c>
      <c r="L32" s="639">
        <f t="shared" si="2"/>
        <v>21000000</v>
      </c>
      <c r="M32" s="131">
        <v>2023</v>
      </c>
      <c r="N32" s="126">
        <v>2027</v>
      </c>
      <c r="O32" s="131" t="s">
        <v>114</v>
      </c>
      <c r="P32" s="125" t="s">
        <v>114</v>
      </c>
      <c r="Q32" s="125" t="s">
        <v>114</v>
      </c>
      <c r="R32" s="126" t="s">
        <v>114</v>
      </c>
      <c r="S32" s="131" t="s">
        <v>98</v>
      </c>
      <c r="T32" s="126" t="s">
        <v>98</v>
      </c>
    </row>
    <row r="33" spans="1:20" s="2" customFormat="1" ht="22.2" thickBot="1">
      <c r="B33" s="450">
        <v>1</v>
      </c>
      <c r="C33" s="134" t="s">
        <v>809</v>
      </c>
      <c r="D33" s="135" t="s">
        <v>810</v>
      </c>
      <c r="E33" s="136">
        <v>75034808</v>
      </c>
      <c r="F33" s="137" t="s">
        <v>811</v>
      </c>
      <c r="G33" s="137" t="s">
        <v>62</v>
      </c>
      <c r="H33" s="137" t="s">
        <v>90</v>
      </c>
      <c r="I33" s="137" t="s">
        <v>812</v>
      </c>
      <c r="J33" s="137" t="s">
        <v>813</v>
      </c>
      <c r="K33" s="965" t="s">
        <v>814</v>
      </c>
      <c r="L33" s="189" t="s">
        <v>815</v>
      </c>
      <c r="M33" s="190">
        <v>45170</v>
      </c>
      <c r="N33" s="530">
        <v>45901</v>
      </c>
      <c r="O33" s="134" t="s">
        <v>114</v>
      </c>
      <c r="P33" s="135" t="s">
        <v>114</v>
      </c>
      <c r="Q33" s="135" t="s">
        <v>114</v>
      </c>
      <c r="R33" s="136" t="s">
        <v>114</v>
      </c>
      <c r="S33" s="134" t="s">
        <v>818</v>
      </c>
      <c r="T33" s="136" t="s">
        <v>817</v>
      </c>
    </row>
    <row r="34" spans="1:20" s="2" customFormat="1" ht="63" thickBot="1">
      <c r="B34" s="358">
        <v>1</v>
      </c>
      <c r="C34" s="134" t="s">
        <v>843</v>
      </c>
      <c r="D34" s="204" t="s">
        <v>844</v>
      </c>
      <c r="E34" s="142">
        <v>71294317</v>
      </c>
      <c r="F34" s="137" t="s">
        <v>846</v>
      </c>
      <c r="G34" s="137" t="s">
        <v>89</v>
      </c>
      <c r="H34" s="137" t="s">
        <v>90</v>
      </c>
      <c r="I34" s="137" t="s">
        <v>847</v>
      </c>
      <c r="J34" s="137" t="s">
        <v>848</v>
      </c>
      <c r="K34" s="547">
        <v>15000000</v>
      </c>
      <c r="L34" s="548">
        <v>10500000</v>
      </c>
      <c r="M34" s="203">
        <v>2024</v>
      </c>
      <c r="N34" s="142">
        <v>2025</v>
      </c>
      <c r="O34" s="203" t="s">
        <v>114</v>
      </c>
      <c r="P34" s="204" t="s">
        <v>114</v>
      </c>
      <c r="Q34" s="204" t="s">
        <v>114</v>
      </c>
      <c r="R34" s="142" t="s">
        <v>114</v>
      </c>
      <c r="S34" s="134" t="s">
        <v>849</v>
      </c>
      <c r="T34" s="142" t="s">
        <v>111</v>
      </c>
    </row>
    <row r="35" spans="1:20" s="2" customFormat="1" ht="22.2" thickBot="1">
      <c r="B35" s="358">
        <v>1</v>
      </c>
      <c r="C35" s="203" t="s">
        <v>261</v>
      </c>
      <c r="D35" s="204" t="s">
        <v>249</v>
      </c>
      <c r="E35" s="142">
        <v>75031736</v>
      </c>
      <c r="F35" s="137" t="s">
        <v>894</v>
      </c>
      <c r="G35" s="174" t="s">
        <v>89</v>
      </c>
      <c r="H35" s="174" t="s">
        <v>90</v>
      </c>
      <c r="I35" s="174" t="s">
        <v>249</v>
      </c>
      <c r="J35" s="76" t="s">
        <v>986</v>
      </c>
      <c r="K35" s="569">
        <v>5000000</v>
      </c>
      <c r="L35" s="639">
        <f t="shared" ref="L35" si="3">K35/100*70</f>
        <v>3500000</v>
      </c>
      <c r="M35" s="131" t="s">
        <v>987</v>
      </c>
      <c r="N35" s="126" t="s">
        <v>988</v>
      </c>
      <c r="O35" s="131" t="s">
        <v>265</v>
      </c>
      <c r="P35" s="125"/>
      <c r="Q35" s="125"/>
      <c r="R35" s="126"/>
      <c r="S35" s="131" t="s">
        <v>111</v>
      </c>
      <c r="T35" s="126" t="s">
        <v>111</v>
      </c>
    </row>
    <row r="36" spans="1:20" s="2" customFormat="1" ht="15" thickBot="1">
      <c r="B36" s="966">
        <v>1</v>
      </c>
      <c r="C36" s="967" t="s">
        <v>895</v>
      </c>
      <c r="D36" s="968" t="s">
        <v>896</v>
      </c>
      <c r="E36" s="969">
        <v>24800856</v>
      </c>
      <c r="F36" s="970" t="s">
        <v>897</v>
      </c>
      <c r="G36" s="971" t="s">
        <v>62</v>
      </c>
      <c r="H36" s="971" t="s">
        <v>90</v>
      </c>
      <c r="I36" s="971" t="s">
        <v>451</v>
      </c>
      <c r="J36" s="971" t="s">
        <v>898</v>
      </c>
      <c r="K36" s="972">
        <v>1500000</v>
      </c>
      <c r="L36" s="973">
        <f t="shared" ref="L36" si="4">K36/100*70</f>
        <v>1050000</v>
      </c>
      <c r="M36" s="974">
        <v>44835</v>
      </c>
      <c r="N36" s="975">
        <v>44958</v>
      </c>
      <c r="O36" s="967" t="s">
        <v>111</v>
      </c>
      <c r="P36" s="968" t="s">
        <v>111</v>
      </c>
      <c r="Q36" s="968" t="s">
        <v>103</v>
      </c>
      <c r="R36" s="969" t="s">
        <v>103</v>
      </c>
      <c r="S36" s="967" t="s">
        <v>1140</v>
      </c>
      <c r="T36" s="142"/>
    </row>
    <row r="37" spans="1:20" s="2" customFormat="1" ht="42.6" thickBot="1">
      <c r="B37" s="976">
        <v>1</v>
      </c>
      <c r="C37" s="134" t="s">
        <v>899</v>
      </c>
      <c r="D37" s="977" t="s">
        <v>899</v>
      </c>
      <c r="E37" s="136">
        <v>4069471</v>
      </c>
      <c r="F37" s="137" t="s">
        <v>900</v>
      </c>
      <c r="G37" s="137" t="s">
        <v>89</v>
      </c>
      <c r="H37" s="137" t="s">
        <v>519</v>
      </c>
      <c r="I37" s="137" t="s">
        <v>519</v>
      </c>
      <c r="J37" s="137" t="s">
        <v>901</v>
      </c>
      <c r="K37" s="965">
        <v>500000</v>
      </c>
      <c r="L37" s="189">
        <v>350000</v>
      </c>
      <c r="M37" s="978" t="s">
        <v>902</v>
      </c>
      <c r="N37" s="979" t="s">
        <v>903</v>
      </c>
      <c r="O37" s="134"/>
      <c r="P37" s="135" t="s">
        <v>114</v>
      </c>
      <c r="Q37" s="135" t="s">
        <v>114</v>
      </c>
      <c r="R37" s="136" t="s">
        <v>114</v>
      </c>
      <c r="S37" s="134" t="s">
        <v>904</v>
      </c>
      <c r="T37" s="136" t="s">
        <v>111</v>
      </c>
    </row>
    <row r="38" spans="1:20" s="2" customFormat="1" ht="32.4" customHeight="1">
      <c r="A38" s="2">
        <v>1</v>
      </c>
      <c r="B38" s="83">
        <v>1</v>
      </c>
      <c r="C38" s="131" t="s">
        <v>786</v>
      </c>
      <c r="D38" s="125"/>
      <c r="E38" s="126">
        <v>241750</v>
      </c>
      <c r="F38" s="128" t="s">
        <v>954</v>
      </c>
      <c r="G38" s="127" t="s">
        <v>62</v>
      </c>
      <c r="H38" s="127" t="s">
        <v>90</v>
      </c>
      <c r="I38" s="127" t="s">
        <v>787</v>
      </c>
      <c r="J38" s="301" t="s">
        <v>955</v>
      </c>
      <c r="K38" s="569">
        <v>160000000</v>
      </c>
      <c r="L38" s="639">
        <f>K38/100*70</f>
        <v>112000000</v>
      </c>
      <c r="M38" s="131">
        <v>2025</v>
      </c>
      <c r="N38" s="126">
        <v>2026</v>
      </c>
      <c r="O38" s="131"/>
      <c r="P38" s="125"/>
      <c r="Q38" s="125"/>
      <c r="R38" s="126"/>
      <c r="S38" s="131" t="s">
        <v>137</v>
      </c>
      <c r="T38" s="126" t="s">
        <v>103</v>
      </c>
    </row>
    <row r="39" spans="1:20" s="2" customFormat="1" ht="15" thickBot="1">
      <c r="A39" s="2">
        <v>2</v>
      </c>
      <c r="B39" s="980">
        <v>2</v>
      </c>
      <c r="C39" s="981" t="s">
        <v>786</v>
      </c>
      <c r="D39" s="982"/>
      <c r="E39" s="983">
        <v>241750</v>
      </c>
      <c r="F39" s="984" t="s">
        <v>956</v>
      </c>
      <c r="G39" s="985" t="s">
        <v>62</v>
      </c>
      <c r="H39" s="985" t="s">
        <v>90</v>
      </c>
      <c r="I39" s="985" t="s">
        <v>787</v>
      </c>
      <c r="J39" s="465" t="s">
        <v>957</v>
      </c>
      <c r="K39" s="986">
        <v>10000000</v>
      </c>
      <c r="L39" s="987">
        <f>K39/100*85</f>
        <v>8500000</v>
      </c>
      <c r="M39" s="981">
        <v>2027</v>
      </c>
      <c r="N39" s="983">
        <v>2028</v>
      </c>
      <c r="O39" s="981"/>
      <c r="P39" s="982"/>
      <c r="Q39" s="982" t="s">
        <v>114</v>
      </c>
      <c r="R39" s="983" t="s">
        <v>114</v>
      </c>
      <c r="S39" s="981" t="s">
        <v>958</v>
      </c>
      <c r="T39" s="167" t="s">
        <v>1111</v>
      </c>
    </row>
    <row r="40" spans="1:20" s="2" customFormat="1" ht="15" thickBot="1">
      <c r="B40" s="152">
        <v>2</v>
      </c>
      <c r="C40" s="157" t="s">
        <v>786</v>
      </c>
      <c r="D40" s="340"/>
      <c r="E40" s="158">
        <v>241750</v>
      </c>
      <c r="F40" s="153" t="s">
        <v>1112</v>
      </c>
      <c r="G40" s="380" t="s">
        <v>62</v>
      </c>
      <c r="H40" s="380" t="s">
        <v>90</v>
      </c>
      <c r="I40" s="154" t="s">
        <v>787</v>
      </c>
      <c r="J40" s="988" t="s">
        <v>1113</v>
      </c>
      <c r="K40" s="989">
        <v>6000000</v>
      </c>
      <c r="L40" s="990">
        <v>5100000</v>
      </c>
      <c r="M40" s="157">
        <v>2025</v>
      </c>
      <c r="N40" s="158">
        <v>2026</v>
      </c>
      <c r="O40" s="157"/>
      <c r="P40" s="340"/>
      <c r="Q40" s="340"/>
      <c r="R40" s="158"/>
      <c r="S40" s="157" t="s">
        <v>1114</v>
      </c>
      <c r="T40" s="158" t="s">
        <v>111</v>
      </c>
    </row>
    <row r="41" spans="1:20" s="2" customFormat="1" ht="15" thickBot="1">
      <c r="B41" s="152">
        <v>3</v>
      </c>
      <c r="C41" s="157" t="s">
        <v>786</v>
      </c>
      <c r="D41" s="340"/>
      <c r="E41" s="158">
        <v>241751</v>
      </c>
      <c r="F41" s="153" t="s">
        <v>1115</v>
      </c>
      <c r="G41" s="380" t="s">
        <v>62</v>
      </c>
      <c r="H41" s="380" t="s">
        <v>90</v>
      </c>
      <c r="I41" s="154" t="s">
        <v>787</v>
      </c>
      <c r="J41" s="988" t="s">
        <v>1116</v>
      </c>
      <c r="K41" s="989">
        <v>15000000</v>
      </c>
      <c r="L41" s="990">
        <v>10500000</v>
      </c>
      <c r="M41" s="157">
        <v>2025</v>
      </c>
      <c r="N41" s="158">
        <v>2026</v>
      </c>
      <c r="O41" s="157"/>
      <c r="P41" s="340"/>
      <c r="Q41" s="340"/>
      <c r="R41" s="158"/>
      <c r="S41" s="157" t="s">
        <v>137</v>
      </c>
      <c r="T41" s="158" t="s">
        <v>111</v>
      </c>
    </row>
    <row r="42" spans="1:20" s="2" customFormat="1" ht="32.4" thickBot="1">
      <c r="A42" s="2" t="s">
        <v>35</v>
      </c>
      <c r="B42" s="464">
        <v>1</v>
      </c>
      <c r="C42" s="686" t="s">
        <v>982</v>
      </c>
      <c r="D42" s="687" t="s">
        <v>961</v>
      </c>
      <c r="E42" s="688">
        <v>241245</v>
      </c>
      <c r="F42" s="689" t="s">
        <v>983</v>
      </c>
      <c r="G42" s="380" t="s">
        <v>62</v>
      </c>
      <c r="H42" s="380" t="s">
        <v>90</v>
      </c>
      <c r="I42" s="380" t="s">
        <v>984</v>
      </c>
      <c r="J42" s="689" t="s">
        <v>1227</v>
      </c>
      <c r="K42" s="690">
        <v>25000000</v>
      </c>
      <c r="L42" s="691">
        <f t="shared" ref="L42:L43" si="5">K42/100*70</f>
        <v>17500000</v>
      </c>
      <c r="M42" s="692">
        <v>2026</v>
      </c>
      <c r="N42" s="688">
        <v>2028</v>
      </c>
      <c r="O42" s="692" t="s">
        <v>114</v>
      </c>
      <c r="P42" s="687" t="s">
        <v>114</v>
      </c>
      <c r="Q42" s="687" t="s">
        <v>114</v>
      </c>
      <c r="R42" s="688" t="s">
        <v>114</v>
      </c>
      <c r="S42" s="692" t="s">
        <v>111</v>
      </c>
      <c r="T42" s="688" t="s">
        <v>111</v>
      </c>
    </row>
    <row r="43" spans="1:20" s="2" customFormat="1" ht="102.6" customHeight="1" thickBot="1">
      <c r="A43" s="991"/>
      <c r="B43" s="133">
        <v>1</v>
      </c>
      <c r="C43" s="134" t="s">
        <v>1045</v>
      </c>
      <c r="D43" s="204" t="s">
        <v>1046</v>
      </c>
      <c r="E43" s="643" t="s">
        <v>1047</v>
      </c>
      <c r="F43" s="188" t="s">
        <v>1048</v>
      </c>
      <c r="G43" s="174" t="s">
        <v>62</v>
      </c>
      <c r="H43" s="174" t="s">
        <v>90</v>
      </c>
      <c r="I43" s="174" t="s">
        <v>1049</v>
      </c>
      <c r="J43" s="188" t="s">
        <v>1050</v>
      </c>
      <c r="K43" s="547">
        <v>11000000</v>
      </c>
      <c r="L43" s="547">
        <f t="shared" si="5"/>
        <v>7700000</v>
      </c>
      <c r="M43" s="203">
        <v>2024</v>
      </c>
      <c r="N43" s="644">
        <v>2025</v>
      </c>
      <c r="O43" s="203" t="s">
        <v>114</v>
      </c>
      <c r="P43" s="645" t="s">
        <v>114</v>
      </c>
      <c r="Q43" s="645" t="s">
        <v>114</v>
      </c>
      <c r="R43" s="475" t="s">
        <v>114</v>
      </c>
      <c r="S43" s="134" t="s">
        <v>1137</v>
      </c>
      <c r="T43" s="475" t="s">
        <v>111</v>
      </c>
    </row>
    <row r="44" spans="1:20" s="2" customFormat="1" ht="43.2">
      <c r="B44" s="992">
        <v>1</v>
      </c>
      <c r="C44" s="993" t="s">
        <v>1189</v>
      </c>
      <c r="D44" s="994" t="s">
        <v>1190</v>
      </c>
      <c r="E44" s="995">
        <v>241229</v>
      </c>
      <c r="F44" s="996" t="s">
        <v>983</v>
      </c>
      <c r="G44" s="997" t="s">
        <v>62</v>
      </c>
      <c r="H44" s="997" t="s">
        <v>90</v>
      </c>
      <c r="I44" s="997" t="s">
        <v>636</v>
      </c>
      <c r="J44" s="998" t="s">
        <v>1191</v>
      </c>
      <c r="K44" s="999">
        <v>30000000</v>
      </c>
      <c r="L44" s="999">
        <v>22500000</v>
      </c>
      <c r="M44" s="1000">
        <v>2025</v>
      </c>
      <c r="N44" s="1001">
        <v>2026</v>
      </c>
      <c r="O44" s="1000" t="s">
        <v>114</v>
      </c>
      <c r="P44" s="1002" t="s">
        <v>114</v>
      </c>
      <c r="Q44" s="1002" t="s">
        <v>114</v>
      </c>
      <c r="R44" s="1001" t="s">
        <v>114</v>
      </c>
      <c r="S44" s="1000" t="s">
        <v>1192</v>
      </c>
      <c r="T44" s="1001" t="s">
        <v>111</v>
      </c>
    </row>
    <row r="45" spans="1:20" s="2" customFormat="1" ht="43.8" thickBot="1">
      <c r="B45" s="1003">
        <v>2</v>
      </c>
      <c r="C45" s="1004" t="s">
        <v>636</v>
      </c>
      <c r="D45" s="1004"/>
      <c r="E45" s="1005" t="s">
        <v>1193</v>
      </c>
      <c r="F45" s="1006" t="s">
        <v>1004</v>
      </c>
      <c r="G45" s="1006" t="s">
        <v>62</v>
      </c>
      <c r="H45" s="1006" t="s">
        <v>685</v>
      </c>
      <c r="I45" s="1006" t="s">
        <v>636</v>
      </c>
      <c r="J45" s="1006" t="s">
        <v>1005</v>
      </c>
      <c r="K45" s="1007">
        <v>50000000</v>
      </c>
      <c r="L45" s="1007">
        <f t="shared" ref="L45" si="6">K45/100*70</f>
        <v>35000000</v>
      </c>
      <c r="M45" s="1008">
        <v>2026</v>
      </c>
      <c r="N45" s="1009">
        <v>2026</v>
      </c>
      <c r="O45" s="1008"/>
      <c r="P45" s="1010"/>
      <c r="Q45" s="1010"/>
      <c r="R45" s="1009"/>
      <c r="S45" s="1008" t="s">
        <v>1194</v>
      </c>
      <c r="T45" s="1009" t="s">
        <v>111</v>
      </c>
    </row>
    <row r="46" spans="1:20" s="1011" customFormat="1" ht="256.2" customHeight="1" thickBot="1">
      <c r="B46" s="1012">
        <v>1</v>
      </c>
      <c r="C46" s="1013" t="s">
        <v>1209</v>
      </c>
      <c r="D46" s="1013"/>
      <c r="E46" s="1014">
        <v>22847901</v>
      </c>
      <c r="F46" s="1013" t="s">
        <v>1210</v>
      </c>
      <c r="G46" s="1013" t="s">
        <v>62</v>
      </c>
      <c r="H46" s="1013" t="s">
        <v>90</v>
      </c>
      <c r="I46" s="1013" t="s">
        <v>519</v>
      </c>
      <c r="J46" s="1013" t="s">
        <v>1211</v>
      </c>
      <c r="K46" s="1015" t="s">
        <v>1212</v>
      </c>
      <c r="L46" s="1015" t="s">
        <v>1213</v>
      </c>
      <c r="M46" s="1016">
        <v>45597</v>
      </c>
      <c r="N46" s="1016">
        <v>46387</v>
      </c>
      <c r="O46" s="1013" t="s">
        <v>114</v>
      </c>
      <c r="P46" s="1013" t="s">
        <v>114</v>
      </c>
      <c r="Q46" s="1013" t="s">
        <v>114</v>
      </c>
      <c r="R46" s="1013" t="s">
        <v>114</v>
      </c>
      <c r="S46" s="1013" t="s">
        <v>1214</v>
      </c>
      <c r="T46" s="1017" t="s">
        <v>1215</v>
      </c>
    </row>
    <row r="47" spans="1:20">
      <c r="A47" s="3"/>
      <c r="R47" s="3"/>
      <c r="S47" s="3"/>
      <c r="T47" s="3"/>
    </row>
    <row r="48" spans="1:20">
      <c r="A48" s="3"/>
      <c r="B48" s="109" t="s">
        <v>1246</v>
      </c>
      <c r="C48" s="425"/>
      <c r="D48" s="3"/>
      <c r="E48" s="120"/>
      <c r="F48" s="425"/>
      <c r="I48" s="3"/>
      <c r="J48" s="3"/>
      <c r="K48" s="430"/>
      <c r="L48" s="430"/>
      <c r="M48" s="3"/>
      <c r="N48" s="3"/>
      <c r="O48" s="3"/>
      <c r="P48" s="3"/>
      <c r="R48" s="3"/>
      <c r="S48" s="3"/>
      <c r="T48" s="3"/>
    </row>
    <row r="49" spans="1:17">
      <c r="B49" s="429"/>
      <c r="C49" s="425"/>
      <c r="D49" s="3"/>
      <c r="E49" s="120"/>
      <c r="F49" s="425"/>
      <c r="I49" s="3"/>
      <c r="J49" s="3"/>
      <c r="K49" s="430"/>
      <c r="L49" s="430"/>
      <c r="M49" s="3"/>
      <c r="N49" s="3"/>
      <c r="O49" s="3"/>
      <c r="P49" s="3"/>
    </row>
    <row r="50" spans="1:17">
      <c r="B50" s="1" t="s">
        <v>1136</v>
      </c>
    </row>
    <row r="51" spans="1:17">
      <c r="A51" s="3" t="s">
        <v>35</v>
      </c>
      <c r="B51" s="6"/>
    </row>
    <row r="52" spans="1:17">
      <c r="A52" s="3" t="s">
        <v>36</v>
      </c>
      <c r="C52" s="2"/>
      <c r="D52" s="2"/>
      <c r="E52" s="431"/>
      <c r="F52" s="348"/>
      <c r="G52" s="2"/>
      <c r="H52" s="2"/>
      <c r="I52" s="2"/>
      <c r="J52" s="2"/>
      <c r="K52" s="5"/>
      <c r="L52" s="5"/>
    </row>
    <row r="53" spans="1:17">
      <c r="A53" s="3"/>
      <c r="C53" s="2"/>
      <c r="D53" s="2"/>
      <c r="E53" s="431"/>
      <c r="F53" s="348"/>
      <c r="G53" s="2"/>
      <c r="H53" s="2"/>
      <c r="I53" s="2"/>
      <c r="J53" s="2"/>
      <c r="K53" s="5"/>
      <c r="L53" s="5"/>
    </row>
    <row r="54" spans="1:17">
      <c r="A54" s="3"/>
      <c r="C54" s="2"/>
      <c r="D54" s="2"/>
      <c r="E54" s="431"/>
      <c r="F54" s="348"/>
      <c r="G54" s="2"/>
      <c r="H54" s="2"/>
      <c r="I54" s="2"/>
      <c r="J54" s="2"/>
      <c r="K54" s="5"/>
      <c r="L54" s="5"/>
    </row>
    <row r="55" spans="1:17">
      <c r="A55" s="3"/>
      <c r="B55" s="1" t="s">
        <v>838</v>
      </c>
      <c r="C55" s="2"/>
      <c r="D55" s="2"/>
      <c r="E55" s="431"/>
      <c r="F55" s="348"/>
      <c r="G55" s="2"/>
      <c r="H55" s="2"/>
      <c r="I55" s="2"/>
      <c r="J55" s="2"/>
      <c r="K55" s="5"/>
      <c r="L55" s="5"/>
    </row>
    <row r="56" spans="1:17">
      <c r="A56" s="3"/>
      <c r="B56" s="1" t="s">
        <v>839</v>
      </c>
      <c r="C56" s="2"/>
      <c r="D56" s="2"/>
      <c r="E56" s="431"/>
      <c r="F56" s="348"/>
      <c r="G56" s="2"/>
      <c r="H56" s="2"/>
      <c r="I56" s="2"/>
      <c r="J56" s="2"/>
      <c r="K56" s="5"/>
      <c r="L56" s="5"/>
    </row>
    <row r="57" spans="1:17">
      <c r="A57" s="3"/>
      <c r="B57" s="1" t="s">
        <v>821</v>
      </c>
      <c r="C57" s="2"/>
      <c r="D57" s="2"/>
      <c r="E57" s="431"/>
      <c r="F57" s="348"/>
      <c r="G57" s="2"/>
      <c r="H57" s="2"/>
      <c r="I57" s="2"/>
      <c r="J57" s="2"/>
      <c r="K57" s="5"/>
      <c r="L57" s="5"/>
    </row>
    <row r="58" spans="1:17">
      <c r="A58" s="3"/>
      <c r="B58" s="1" t="s">
        <v>822</v>
      </c>
      <c r="C58" s="2"/>
      <c r="D58" s="2"/>
      <c r="E58" s="431"/>
      <c r="F58" s="348"/>
      <c r="G58" s="2"/>
      <c r="H58" s="2"/>
      <c r="I58" s="2"/>
      <c r="J58" s="2"/>
      <c r="K58" s="5"/>
      <c r="L58" s="5"/>
      <c r="Q58" s="3"/>
    </row>
    <row r="59" spans="1:17">
      <c r="A59" s="3"/>
      <c r="C59" s="2"/>
      <c r="D59" s="2"/>
      <c r="E59" s="431"/>
      <c r="F59" s="348"/>
      <c r="G59" s="2"/>
      <c r="H59" s="2"/>
      <c r="I59" s="2"/>
      <c r="J59" s="2"/>
      <c r="K59" s="5"/>
      <c r="L59" s="5"/>
      <c r="Q59" s="3"/>
    </row>
    <row r="60" spans="1:17">
      <c r="A60" s="3"/>
      <c r="B60" s="1" t="s">
        <v>823</v>
      </c>
      <c r="C60" s="2"/>
      <c r="D60" s="2"/>
      <c r="E60" s="431"/>
      <c r="F60" s="348"/>
      <c r="G60" s="2"/>
      <c r="H60" s="2"/>
      <c r="I60" s="2"/>
      <c r="J60" s="2"/>
      <c r="K60" s="5"/>
      <c r="L60" s="5"/>
    </row>
    <row r="61" spans="1:17">
      <c r="C61" s="2"/>
      <c r="D61" s="2"/>
      <c r="E61" s="431"/>
      <c r="F61" s="348"/>
      <c r="G61" s="2"/>
      <c r="H61" s="2"/>
      <c r="I61" s="2"/>
      <c r="J61" s="2"/>
      <c r="K61" s="5"/>
      <c r="L61" s="5"/>
    </row>
    <row r="62" spans="1:17">
      <c r="B62" s="2" t="s">
        <v>840</v>
      </c>
      <c r="C62" s="2"/>
      <c r="D62" s="2"/>
      <c r="E62" s="431"/>
      <c r="F62" s="348"/>
      <c r="G62" s="2"/>
      <c r="H62" s="2"/>
      <c r="I62" s="2"/>
      <c r="J62" s="2"/>
      <c r="K62" s="5"/>
      <c r="L62" s="5"/>
    </row>
    <row r="63" spans="1:17">
      <c r="B63" s="2" t="s">
        <v>825</v>
      </c>
      <c r="C63" s="2"/>
      <c r="D63" s="2"/>
      <c r="E63" s="431"/>
      <c r="F63" s="348"/>
      <c r="G63" s="2"/>
      <c r="H63" s="2"/>
      <c r="I63" s="2"/>
      <c r="J63" s="2"/>
      <c r="K63" s="5"/>
      <c r="L63" s="5"/>
    </row>
    <row r="64" spans="1:17" ht="16.2" customHeight="1">
      <c r="B64" s="2" t="s">
        <v>826</v>
      </c>
      <c r="C64" s="2"/>
      <c r="D64" s="2"/>
      <c r="E64" s="431"/>
      <c r="F64" s="348"/>
      <c r="G64" s="2"/>
      <c r="H64" s="2"/>
      <c r="I64" s="2"/>
      <c r="J64" s="2"/>
      <c r="K64" s="5"/>
      <c r="L64" s="5"/>
    </row>
    <row r="65" spans="2:2">
      <c r="B65" s="2" t="s">
        <v>827</v>
      </c>
    </row>
    <row r="66" spans="2:2">
      <c r="B66" s="2" t="s">
        <v>828</v>
      </c>
    </row>
    <row r="67" spans="2:2">
      <c r="B67" s="2" t="s">
        <v>829</v>
      </c>
    </row>
    <row r="68" spans="2:2">
      <c r="B68" s="2" t="s">
        <v>830</v>
      </c>
    </row>
    <row r="69" spans="2:2">
      <c r="B69" s="2"/>
    </row>
    <row r="70" spans="2:2">
      <c r="B70" s="2" t="s">
        <v>841</v>
      </c>
    </row>
    <row r="71" spans="2:2">
      <c r="B71" s="2" t="s">
        <v>36</v>
      </c>
    </row>
    <row r="72" spans="2:2">
      <c r="B72" s="2"/>
    </row>
    <row r="73" spans="2:2">
      <c r="B73" s="2" t="s">
        <v>833</v>
      </c>
    </row>
    <row r="74" spans="2:2">
      <c r="B74" s="2" t="s">
        <v>834</v>
      </c>
    </row>
    <row r="76" spans="2:2">
      <c r="B76" s="1" t="s">
        <v>835</v>
      </c>
    </row>
    <row r="77" spans="2:2">
      <c r="B77" s="1" t="s">
        <v>836</v>
      </c>
    </row>
    <row r="78" spans="2:2">
      <c r="B78" s="1" t="s">
        <v>837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8974D20347DD428DA2C85998CE1087" ma:contentTypeVersion="16" ma:contentTypeDescription="Vytvoří nový dokument" ma:contentTypeScope="" ma:versionID="ad2f051f00c0e3bb150d1c41f58bcc34">
  <xsd:schema xmlns:xsd="http://www.w3.org/2001/XMLSchema" xmlns:xs="http://www.w3.org/2001/XMLSchema" xmlns:p="http://schemas.microsoft.com/office/2006/metadata/properties" xmlns:ns2="bee09978-1ad0-4558-a355-f184125b2d21" xmlns:ns3="10b89006-f079-409c-82d3-e6a2f779b5d2" targetNamespace="http://schemas.microsoft.com/office/2006/metadata/properties" ma:root="true" ma:fieldsID="852cf99020791d42dca1dc19221ffbbb" ns2:_="" ns3:_="">
    <xsd:import namespace="bee09978-1ad0-4558-a355-f184125b2d21"/>
    <xsd:import namespace="10b89006-f079-409c-82d3-e6a2f779b5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09978-1ad0-4558-a355-f184125b2d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36c6343-e6fa-4024-a915-8f2df9814cb8}" ma:internalName="TaxCatchAll" ma:showField="CatchAllData" ma:web="bee09978-1ad0-4558-a355-f184125b2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9006-f079-409c-82d3-e6a2f779b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904772d7-6255-4ded-9d25-68369abac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89006-f079-409c-82d3-e6a2f779b5d2">
      <Terms xmlns="http://schemas.microsoft.com/office/infopath/2007/PartnerControls"/>
    </lcf76f155ced4ddcb4097134ff3c332f>
    <TaxCatchAll xmlns="bee09978-1ad0-4558-a355-f184125b2d21" xsi:nil="true"/>
  </documentManagement>
</p:properties>
</file>

<file path=customXml/itemProps1.xml><?xml version="1.0" encoding="utf-8"?>
<ds:datastoreItem xmlns:ds="http://schemas.openxmlformats.org/officeDocument/2006/customXml" ds:itemID="{2F957C30-9D80-44F6-B077-498DB4408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e09978-1ad0-4558-a355-f184125b2d21"/>
    <ds:schemaRef ds:uri="10b89006-f079-409c-82d3-e6a2f779b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bee09978-1ad0-4558-a355-f184125b2d21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10b89006-f079-409c-82d3-e6a2f779b5d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Barboříková</cp:lastModifiedBy>
  <cp:revision/>
  <cp:lastPrinted>2026-02-24T13:23:55Z</cp:lastPrinted>
  <dcterms:created xsi:type="dcterms:W3CDTF">2020-07-22T07:46:04Z</dcterms:created>
  <dcterms:modified xsi:type="dcterms:W3CDTF">2026-03-09T08:59:19Z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0x010100C78974D20347DD428DA2C85998CE1087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