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itka.kuzminova\OneDrive - MŠ Štítného\Dokumenty\DOKUMENT MAP\Strategický rámec\SR - aktualizace podzim2021\"/>
    </mc:Choice>
  </mc:AlternateContent>
  <bookViews>
    <workbookView xWindow="-105" yWindow="-105" windowWidth="19425" windowHeight="10425" tabRatio="710" activeTab="2"/>
  </bookViews>
  <sheets>
    <sheet name="ZŠ 2021-2027" sheetId="7" r:id="rId1"/>
    <sheet name="MŠ 2021- 2027" sheetId="8" r:id="rId2"/>
    <sheet name="Nef.vzd. 2021 - 2027" sheetId="9" r:id="rId3"/>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0" i="8" l="1"/>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33" i="8"/>
  <c r="M32" i="8"/>
  <c r="M31" i="8"/>
  <c r="M30" i="8"/>
  <c r="M29" i="8"/>
  <c r="M28" i="8"/>
  <c r="M25" i="8"/>
  <c r="M24" i="8"/>
  <c r="M23" i="8"/>
  <c r="M19" i="8"/>
  <c r="M18" i="8"/>
  <c r="M17" i="8"/>
  <c r="M16" i="8"/>
  <c r="M8" i="8"/>
  <c r="M7" i="8"/>
  <c r="M6" i="8"/>
  <c r="M5" i="8"/>
  <c r="M4" i="8"/>
  <c r="M93" i="7" l="1"/>
  <c r="M92" i="7"/>
  <c r="M91" i="7"/>
  <c r="M90" i="7"/>
  <c r="M89" i="7"/>
  <c r="M88" i="7"/>
  <c r="M87" i="7"/>
  <c r="M86" i="7"/>
  <c r="M85" i="7"/>
  <c r="M84" i="7"/>
  <c r="M83" i="7"/>
  <c r="M82" i="7"/>
  <c r="Y81" i="7"/>
  <c r="M81" i="7"/>
  <c r="M68" i="7" l="1"/>
  <c r="M69" i="7"/>
  <c r="M70" i="7"/>
  <c r="M71" i="7"/>
  <c r="M72" i="7"/>
  <c r="M73" i="7"/>
  <c r="M74" i="7"/>
  <c r="M75" i="7"/>
  <c r="M63" i="7" l="1"/>
  <c r="M64" i="7"/>
  <c r="M65" i="7"/>
  <c r="M66" i="7"/>
  <c r="M67" i="7"/>
  <c r="M62" i="7"/>
  <c r="M61" i="7"/>
  <c r="M41" i="7"/>
  <c r="M60" i="7" l="1"/>
  <c r="M59" i="7"/>
  <c r="M58" i="7"/>
  <c r="M57" i="7"/>
  <c r="M56" i="7"/>
  <c r="M55" i="7"/>
  <c r="M54" i="7"/>
  <c r="M53" i="7"/>
  <c r="M52" i="7"/>
  <c r="M51" i="7"/>
  <c r="M50" i="7"/>
  <c r="M49" i="7"/>
  <c r="M48" i="7"/>
  <c r="M47" i="7"/>
  <c r="M46" i="7"/>
  <c r="M45" i="7"/>
  <c r="M44" i="7"/>
  <c r="M43" i="7"/>
  <c r="M42" i="7"/>
  <c r="M33" i="7" l="1"/>
  <c r="M32" i="7"/>
  <c r="M31" i="7"/>
  <c r="M30" i="7"/>
  <c r="M29" i="7"/>
  <c r="M28" i="7"/>
  <c r="M27" i="7"/>
  <c r="M26" i="7"/>
  <c r="M25" i="7"/>
  <c r="M24" i="7" l="1"/>
  <c r="M23" i="7"/>
  <c r="M22" i="7"/>
  <c r="M21" i="7"/>
  <c r="M20" i="7"/>
  <c r="M19" i="7"/>
  <c r="M8" i="7" l="1"/>
  <c r="M9" i="7"/>
  <c r="M10" i="7"/>
  <c r="M11" i="7"/>
  <c r="M12" i="7"/>
  <c r="M13" i="7"/>
  <c r="M14" i="7"/>
  <c r="M7" i="7"/>
</calcChain>
</file>

<file path=xl/sharedStrings.xml><?xml version="1.0" encoding="utf-8"?>
<sst xmlns="http://schemas.openxmlformats.org/spreadsheetml/2006/main" count="1854" uniqueCount="569">
  <si>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</si>
  <si>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</si>
  <si>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</si>
  <si>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</si>
  <si>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</si>
  <si>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</si>
  <si>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</si>
  <si>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</si>
  <si>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</si>
  <si>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</si>
  <si>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</si>
  <si>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</si>
  <si>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</si>
  <si>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</si>
  <si>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</si>
  <si>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</si>
  <si>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</si>
  <si>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</si>
  <si>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</si>
  <si>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</si>
  <si>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</si>
  <si>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</si>
  <si>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</si>
  <si>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</si>
  <si>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</si>
  <si>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</si>
  <si>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</si>
  <si>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</si>
  <si>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</si>
  <si>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</si>
  <si>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</si>
  <si>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</si>
  <si>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</si>
  <si>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Město Kroměříž</t>
  </si>
  <si>
    <t>Zateplení části vnějšího pláště budovy školy</t>
  </si>
  <si>
    <t>Zlínský</t>
  </si>
  <si>
    <t>Kroměříž</t>
  </si>
  <si>
    <t>Zateplení části vnějšího pláště budovy školy - směrem na školní hřiště (část bez historických prvků na fasádě)</t>
  </si>
  <si>
    <t>ne</t>
  </si>
  <si>
    <t>Rekonstrukce střechy školy</t>
  </si>
  <si>
    <t>Rekonstrukce střechy</t>
  </si>
  <si>
    <t>zpracovaná PD</t>
  </si>
  <si>
    <t>ano</t>
  </si>
  <si>
    <t>Konektivita ve škole</t>
  </si>
  <si>
    <t>Konektivita ve škole - oprava LAN, rozšíření WIFI, modernizace serverovny</t>
  </si>
  <si>
    <t>x</t>
  </si>
  <si>
    <t>Rekonstrukce učebny informatiky</t>
  </si>
  <si>
    <t>Rekonstrukce učebny informatiky - rekonstrukce učebny, obnova technického vybavení učebny (interaktivní tabule, 17 ks počítačů a monitorů, nákup učebních pomůcek na výuku informatiky a robotizace (roboti)</t>
  </si>
  <si>
    <t>Rekonstrukce sociálního zařízení školní jídelny</t>
  </si>
  <si>
    <t>Rekonstrukce sociálního zařízení školní jídelny - rekonstrukce WC pro žáky a zaměstnance, rozšíření hygienického zázemí pro žáky</t>
  </si>
  <si>
    <t>Rekonstrukce a obnova vybavení školní jídelny</t>
  </si>
  <si>
    <t>Rekonstrukce a obnova technického vybavení školní jídelny (kuchyně) - výměna strojů (konvektomat, hnětač, plynové vařiče), rozšíření odvětrávání (rekuperace vzduchu).</t>
  </si>
  <si>
    <t>Rekonstrukce chodeb školy</t>
  </si>
  <si>
    <t>Rekonstrukce chodeb školy - kompletní rekonstrukce praskající chodby a částečná obnova dlažby ostatních chodeb.</t>
  </si>
  <si>
    <t>Rekonstrukce a vybavení učebny školního klubu</t>
  </si>
  <si>
    <t>Rekonstrukce učebny školního klubu, včetně obnovy vybavení - rekonstrukce podlahy, výměna PC, nákup robotických hraček</t>
  </si>
  <si>
    <t>ZŠ Oskol Kroměříž, p.o.</t>
  </si>
  <si>
    <t>Byt školníka</t>
  </si>
  <si>
    <t xml:space="preserve">Přestavba bytu školníka na dvě pracovny školní družiny </t>
  </si>
  <si>
    <t>Konektivita</t>
  </si>
  <si>
    <t>Zajištění standartu konektivity školní budovy</t>
  </si>
  <si>
    <t>Rekonstrukce počítačových učeben</t>
  </si>
  <si>
    <t>Nové vybavení, nové elektrické rozvody.</t>
  </si>
  <si>
    <t>Oprava elektroinstalace</t>
  </si>
  <si>
    <t>Oprava rozvodových sítí a elektroinstalace  v rámci jednotlivých pavilonů</t>
  </si>
  <si>
    <t>realizace na fáze do 2027</t>
  </si>
  <si>
    <t>ZŠ Slovan Kroměříž</t>
  </si>
  <si>
    <t>Město KM</t>
  </si>
  <si>
    <t>Velkokapacitní myčka do ŠJ</t>
  </si>
  <si>
    <t>Zlínský kraj</t>
  </si>
  <si>
    <t>Výměna myčky (návrh nového typu myčky) ve školní jídelně 
včetně nutných stavebních úprav</t>
  </si>
  <si>
    <t>Rekonstrukce školního venkovního hřiště - umělá tráva</t>
  </si>
  <si>
    <t>Rekonstrukce školního venkovního hřiště - umělá tráva (výměna degradovaného povrchu hříště s umělou trávou, rekonstrukce odvodnění hřiště, rekonstrukce uchycení branek</t>
  </si>
  <si>
    <t>Rekonstrukce elektroinstalací</t>
  </si>
  <si>
    <t>Rekonstrukce elektroinstalací - všechny pavilony 
(kompletní výměna elektroinstalací ve jednotlivých učebnách, výměna poddružných rozvaděčů</t>
  </si>
  <si>
    <t>Rekonstrukce odborné učebny chemie</t>
  </si>
  <si>
    <t>Rekonstrukce odborné učebny fyziky</t>
  </si>
  <si>
    <t>Přístavba nové budovy (ŠD, učebny, šatny)</t>
  </si>
  <si>
    <t>Rekonstrukce kluboven ŠD, ŠK - přístavba ZŠ</t>
  </si>
  <si>
    <t>Vybudováním přístavby škola získá nové prostory a uvolní současné prostory pro zázemí pedagog. 1. stupně, ŠPP atd. Prostorové členění podle projektové dokumentace, vyjádření statika atd..</t>
  </si>
  <si>
    <t>Modernizace tělocvičny</t>
  </si>
  <si>
    <t>Nové podlahy, obložení, TV nářadí, pomůcky, osvětlení, odvětrávání atd.</t>
  </si>
  <si>
    <t>Modernizace učebny výtvarné výchovy</t>
  </si>
  <si>
    <t>Nové podlahy, nábytek, vestavěné skříně, výtvarné stojany, pomůcky,  digit. technologie…</t>
  </si>
  <si>
    <t>Zázemí pro pedagogické pracovníky 1. stupně</t>
  </si>
  <si>
    <t>Vybudování sborovny (nábytek, tiskárna, skříňky, stavební úpravy )  pro pedagogické pracovníky 1. stupně (v prostorách současné klubovny ŠD po jejím přesunu do vybudované přístavby) Aktuálně učitelé na 1. stupni nemají ani sborovnu ani kabinety.</t>
  </si>
  <si>
    <t>Zázemí pro školní poradenské pracoviště</t>
  </si>
  <si>
    <t>Nový nábytek, stavební úprava, PC, tiskárna, pomůcky, zázemí pro asistenty pedagoga. Vhodné ve vazbě na přístavbu nad tělocvičnou.</t>
  </si>
  <si>
    <t>Rekonstrukce žákovských dílen</t>
  </si>
  <si>
    <t>Komplexní rekonstrukce žákovských dílen - nové stoly -ponky, tabule, technika, pomůcky, zázemí keramické dílny..</t>
  </si>
  <si>
    <t>Modernizace jazykové učebny</t>
  </si>
  <si>
    <t>Zmodernizování učebny cizích jazyků - nábytek, digitální technologie, ozvučení, pomůcky, notebooky…</t>
  </si>
  <si>
    <t xml:space="preserve">Rekonstrukce venkovní učebny </t>
  </si>
  <si>
    <t>Komplexní rekonstrukce venkovní učebny - nábytek, tabule, úprava plochy vedle doskočiště…</t>
  </si>
  <si>
    <t>Rekonstrukce chemické laboratoře</t>
  </si>
  <si>
    <t xml:space="preserve">Komplexní rekonstrukce chemické laboratoře - digestoř, podlaha, skříň na chemikálie, pomůcky, vestavné skříně. </t>
  </si>
  <si>
    <t>Rekonstrukce ŠJ</t>
  </si>
  <si>
    <t>Rekonstrukce školní jídelny, nové řešení zatékajících svodů ze střechy, nové rozvody elektřiny (hliník) ve stropě a tím i odhlučnění, posunutí výdejního pultu, nové čipovací zařízení a tím i oprava obložení a hygieně nevyhovujících dveří a futer (již několikrát v zápise), výměna rozbitých kopilitů (opět již několikrát v zápise BOZP). V poslední fázi výměna podlahoviny. celé lze rozdělit na při části, případně do tří let.</t>
  </si>
  <si>
    <t>není nutné</t>
  </si>
  <si>
    <t>Vybavení poradenského pracoviště</t>
  </si>
  <si>
    <t xml:space="preserve">Na škole procuje již řadu let školské poradenské pracoviště. Má vyhrazenou místnost, kde probíhají schůzky školní psycholožky se žáky, rodiči, testy profesní orientace pro žáky 9. tříd se školní psycholožkou. Další jednání dle potřeby a chodí sem i žáci, kteří se s asistentkou potřebují utišit. Je třeba místnost vybyvit novým světlým nábytkem, uzamykatelnými skříněmi a zázemín pro relaxaci. </t>
  </si>
  <si>
    <t>Zázemí pro nepedagogické pracovníky ŠJ a uklizečky</t>
  </si>
  <si>
    <t>Ve školní jídelně mají paní kuchařky svoji šatnu a sprchu. Sprchový kout je hyhienicky zcela nevyhovující, takže nyní se nepoužívá. V šatně je málo prostoru, prošlapané lino a zcela navyhovující nábytek. Stavební úpravy včetně elektřiny jsou odhadnuty na 500 000,-Kč a vybavení vhodnějším nábytkem na 250 000,-Kč.</t>
  </si>
  <si>
    <t>Tenisové kurty</t>
  </si>
  <si>
    <t>Škola má dva tenisové kurty s umělou trávou. V současné době je povrch opakovaně lepený vlastními silami opravovaný a zalátovaný. Je potřeba vyměnit povrchovou vrstvu.</t>
  </si>
  <si>
    <t>ZŠ Zámoraví, Kroměříž</t>
  </si>
  <si>
    <t>Stav.úpravy skleníku a zahr. Altánu</t>
  </si>
  <si>
    <t>X</t>
  </si>
  <si>
    <t>zpracovaná PD, stavební řízení</t>
  </si>
  <si>
    <t>Školní zahrada</t>
  </si>
  <si>
    <t>návrh</t>
  </si>
  <si>
    <t>Stavba zahradního altánu</t>
  </si>
  <si>
    <t>Základní škola a Mateřská škola Žalkovice</t>
  </si>
  <si>
    <t>Obec Žalkovice</t>
  </si>
  <si>
    <t>Modernizace ŠD</t>
  </si>
  <si>
    <t>Žalkovice</t>
  </si>
  <si>
    <t>Výměna oken, zateplení, fasáda,rekonstrukce střechy</t>
  </si>
  <si>
    <t>Základní škola Zborovice, okres Kroměříž, příspěvková organizace</t>
  </si>
  <si>
    <t>obec Zborovice</t>
  </si>
  <si>
    <t>Rozvoj infrastruktury v ZŠ Zborovice</t>
  </si>
  <si>
    <t>Zborovice</t>
  </si>
  <si>
    <t>Cílem projektu je modernizace odborných učeben v Základní škole Zborovice ve vazbě na klíčové kompetence, dále také budování zázemí školní družiny, řešení konektivity školy a vytvoření vnitřního a vnějšího zázemí pro komunitní aktivity</t>
  </si>
  <si>
    <t>X/2022</t>
  </si>
  <si>
    <t>XII/2024</t>
  </si>
  <si>
    <t>rozpočet modernizace učeben a konektivity</t>
  </si>
  <si>
    <t>nerelevantní</t>
  </si>
  <si>
    <t>Základní škola Morkovice, příspěvková organizace</t>
  </si>
  <si>
    <t xml:space="preserve"> </t>
  </si>
  <si>
    <t>Výstavba a modernizace odborných učeben</t>
  </si>
  <si>
    <t>Morkovice-Slížany</t>
  </si>
  <si>
    <t>1, 2022</t>
  </si>
  <si>
    <t>12, 2027</t>
  </si>
  <si>
    <t>stavební projekt hotov, není hotov projekt vybavení</t>
  </si>
  <si>
    <t>není nutné stav. Povolení</t>
  </si>
  <si>
    <t>město Morkovice-Slížany</t>
  </si>
  <si>
    <t>Vytvoření arboreta, školního parku</t>
  </si>
  <si>
    <t>Vytvoření arboreta a školního parku</t>
  </si>
  <si>
    <t>naprojektováno, postupné vykrývání projektu z rozpočtu zřizovatele</t>
  </si>
  <si>
    <t>Modernizace šaten</t>
  </si>
  <si>
    <t>Modernizace šaten pro děti</t>
  </si>
  <si>
    <t>Vybudování zastřešeného podia, venkovní části jídelny</t>
  </si>
  <si>
    <t>Vybudování zastřešeného podia a venkovní části jídelny</t>
  </si>
  <si>
    <t xml:space="preserve">stavební projekt hotov, </t>
  </si>
  <si>
    <t>Výstavba ateliéru, hudebny, relaxační místnosti a knihovny s čítárnou</t>
  </si>
  <si>
    <t>není</t>
  </si>
  <si>
    <t>Rozšíření družinového hřiště</t>
  </si>
  <si>
    <t>projekt</t>
  </si>
  <si>
    <t>Školní poradenské pracoviště</t>
  </si>
  <si>
    <t>vytvoření školního poradenské pracoviště</t>
  </si>
  <si>
    <t>Keramická dílna</t>
  </si>
  <si>
    <t>Vytvoření keramické dílny</t>
  </si>
  <si>
    <t>Žákovská knihovna</t>
  </si>
  <si>
    <t>Vybudování žákovské knihovny</t>
  </si>
  <si>
    <t>Rekonstrukce budovy ZŠ</t>
  </si>
  <si>
    <t>stavební projekt hotov</t>
  </si>
  <si>
    <t>Modernizace cvičné kuchyňky pro žáky</t>
  </si>
  <si>
    <t>Modernizace cvičné kuchyňky</t>
  </si>
  <si>
    <t>Modernizace školní tělocvičny</t>
  </si>
  <si>
    <t>Rozvoj robotiky</t>
  </si>
  <si>
    <t>robotika</t>
  </si>
  <si>
    <t>Vznik multifunkčního sálu</t>
  </si>
  <si>
    <t>multifunkční sál</t>
  </si>
  <si>
    <t>Stavební úpravy v okolí školy</t>
  </si>
  <si>
    <t>projekt částečně hotov (cca 40% záměru)</t>
  </si>
  <si>
    <t>Podpora bezbariérovosti školy</t>
  </si>
  <si>
    <t>bezbariérovost školy</t>
  </si>
  <si>
    <t>Budování přírodní zahrady</t>
  </si>
  <si>
    <t>Přírodní zahrada</t>
  </si>
  <si>
    <t>Rekonstrukce školní kuchyně a jídelny</t>
  </si>
  <si>
    <t>není potřeba</t>
  </si>
  <si>
    <t>Základní škola a Mateřská škola Počenice - Tetětice</t>
  </si>
  <si>
    <t>Obec Počenice - Tetětice</t>
  </si>
  <si>
    <t>Bezpečí bez bariér</t>
  </si>
  <si>
    <t>Počenice</t>
  </si>
  <si>
    <t>Rekonstrukce k zajištění bezbariérovosti</t>
  </si>
  <si>
    <t>Zázemí pro výdej stravy</t>
  </si>
  <si>
    <t>Kompletní rekonstrukce zázemí pro výdej stravy y sociálního zařízenít tak, aby odpovídala hygienickým a bezpečnostním normám</t>
  </si>
  <si>
    <t>NE</t>
  </si>
  <si>
    <t>Učebna - dostavba</t>
  </si>
  <si>
    <t>Dostavby učebna nad stávající jídelnu, která by byla používaná jako ateliér pro výtvarnou výchovu nebo pracovní činnosti</t>
  </si>
  <si>
    <t>Venkovní dětské hřiště</t>
  </si>
  <si>
    <t>Počenice , Tetětice</t>
  </si>
  <si>
    <t>Kompletní úprava okolí ZŠ i prostoru před MŠ tak, aby byla využitelná zejména pro pohybové aktivity žáků i předškolních dětí.</t>
  </si>
  <si>
    <t>Počítačová učebna - modernizace</t>
  </si>
  <si>
    <t xml:space="preserve">Modernizace vybavení pro výuku informatiky a robotikyžáků ZŠ. </t>
  </si>
  <si>
    <t xml:space="preserve">Střecha </t>
  </si>
  <si>
    <t>Počenice, Tetětice</t>
  </si>
  <si>
    <t>Kompletní rekonstrukce střechy na obou budovách v ZŠ i MŠ, případně v ZŠ realizace střech tak, aby bylo možno využít půdy pro půdní vestavbu.</t>
  </si>
  <si>
    <t>Kotelna</t>
  </si>
  <si>
    <t>Výměna kotlů na obou budovách, dochází životnost stávajícího zařízení.</t>
  </si>
  <si>
    <t>Základní škola a Mateřská škola Střílky, příspěvková organizace</t>
  </si>
  <si>
    <t>Obec Střílky</t>
  </si>
  <si>
    <t>Hřiště u školy Střílky</t>
  </si>
  <si>
    <t>Střílky</t>
  </si>
  <si>
    <t>Vybudování multifunkčního hřiště menších rozměrů pro žáky ZŠ</t>
  </si>
  <si>
    <t xml:space="preserve"> X</t>
  </si>
  <si>
    <t>Ne</t>
  </si>
  <si>
    <t>Rekonstrukce školní kuchyně včetně výdejny v MŠ</t>
  </si>
  <si>
    <t>Celková rekonstrukce školní kuchyně (odpady, elektroinstalace, uspořádání kuchyně, vybavení)</t>
  </si>
  <si>
    <t xml:space="preserve">Celková rekonstrukce  tělocvičny, včetně opravy sociálního zázemí </t>
  </si>
  <si>
    <t>Modernizace tělocvičny včetně zateplení, rekonstrukce sociálního zázemí, stálého vybavení pro gymnastiku a míčové hry</t>
  </si>
  <si>
    <t>Revitalizace školní jídelny</t>
  </si>
  <si>
    <t>Revitalizace jídelny a hygienického zázemí pro školní stravování</t>
  </si>
  <si>
    <t>Pořízení šatních skříněk</t>
  </si>
  <si>
    <t>Revitalizace školní družiny</t>
  </si>
  <si>
    <t>Revitalizace zázemí školní družiny včetně hygienického zázemí a vybavení nábytkem</t>
  </si>
  <si>
    <t>Rekonstrukce učeben 1.stupně</t>
  </si>
  <si>
    <t>Rekonstrukce kmenových učeben 1.stupně včetně elektroinstalace, hygienického zázemí,nového vybavení nábytkem, IT vybavení (interaktivní tabule)</t>
  </si>
  <si>
    <t>Přístavba učeben</t>
  </si>
  <si>
    <t>Rozšíření kapacity školy o přístavbu jednoho patra nad prostorami šaten</t>
  </si>
  <si>
    <t>Základní škola, Koryčany, okres Kroměříž</t>
  </si>
  <si>
    <t>Město Koryčany</t>
  </si>
  <si>
    <t>Školní sportovní hřiště – vybudování                    </t>
  </si>
  <si>
    <t>Koryčany</t>
  </si>
  <si>
    <t>XII.23</t>
  </si>
  <si>
    <t>XII.25</t>
  </si>
  <si>
    <t> </t>
  </si>
  <si>
    <t>Příprava PD</t>
  </si>
  <si>
    <t>Nová kotelna školy</t>
  </si>
  <si>
    <t>Nová kotelna školy - vybudování</t>
  </si>
  <si>
    <t>VII.22</t>
  </si>
  <si>
    <t>IX.23</t>
  </si>
  <si>
    <t>Školní kuchyně</t>
  </si>
  <si>
    <t>Rekonstrukce školní kuchyně</t>
  </si>
  <si>
    <t>Připravena PD</t>
  </si>
  <si>
    <t>Učebna v přírodě</t>
  </si>
  <si>
    <t>Vybudování učebny v přírodě</t>
  </si>
  <si>
    <t>VI.23</t>
  </si>
  <si>
    <t>VII.24</t>
  </si>
  <si>
    <t>pozemek zajištěn</t>
  </si>
  <si>
    <t>Přírodovědný skleník</t>
  </si>
  <si>
    <t>Přírodovědný skleník pro pokusy a pěstování</t>
  </si>
  <si>
    <t>Základní škola, Kvasice, okres Kroměříž</t>
  </si>
  <si>
    <t>Obec Kvasice</t>
  </si>
  <si>
    <t>Venkovní učebna pro výuku přírodních věd</t>
  </si>
  <si>
    <t>Kvasice</t>
  </si>
  <si>
    <t>Výstavba venkovní učebny na školní zahradě, pro výuku přírodovědných předmětů, včetně vybavení učebny školním nábytkem (tabule, židle, stoly, úložné prostory, názorné pomůcky).</t>
  </si>
  <si>
    <t>Školní klub pro žáky 2. stupně</t>
  </si>
  <si>
    <t>Modernizace běžné třídy na školní klub pro žáky 2. stupně, s využitím ICT vybavení s relaxačními a výukovými prvky, se zaměřením na rozvoj logiky.</t>
  </si>
  <si>
    <t>Modernizace učebny přírodopisu</t>
  </si>
  <si>
    <t>Modernizace celé učebny, ICT prvky, interaktivní tabule, nábytek, úložné prostory a zejména rozšíření učebny přírodopisu o praktickou (laboratorní) část, kde bude probíhat experimentální činnost žáků (doplněno laboratorním nábytkem a laboratorními pomůckami).</t>
  </si>
  <si>
    <t>Vytvoření polytechnické učebny pro výuku pracovních činností a robotiky</t>
  </si>
  <si>
    <t>Vytvoření moderní učebny, která bude propojovat prvky ze vzdělávací oblasti člověk a svět práce (dílny) s informatikou (programování, robotika, 3D tisk). Vybudování pracovních ploch pro žáky, rekonstrukce učebny, včetně vybavení moderními ICT prvky (interaktivní tabule, žákovské PC/ notebooky) a pomůckami s oblasti robotiky.</t>
  </si>
  <si>
    <t>Základní škola Chropyně, okres Kroměříž, p.o.</t>
  </si>
  <si>
    <t>Město Chropyně</t>
  </si>
  <si>
    <t>Chropyně</t>
  </si>
  <si>
    <t>Projekt řeší úpravu stávajících venkovních pozemků areálu základní školy v souladu se ŠVP a jeho průřezovým tématem Environmentální výchova. Studie se zabývá doplněním nové zeleně v celém areálu za účelem vytvoření výukové zahrady jako přírodní učebny s výukovými prvky s tématikou „příroda“. Dále umístěním herních prvků v přírodním stylu jako místa pro pohyb dětí při venkovním pobytu za budovou školy. Cílem revitalizace je umožnit dětem praktické poznávaní přírodních zákonitostí v průběhu ročních období a propojit pobyt uvnitř s pobytem venku na „Přírodní zahradě“.</t>
  </si>
  <si>
    <t>Základní škola Hulín, příspěvková organizace</t>
  </si>
  <si>
    <t>Město Hulín</t>
  </si>
  <si>
    <t>Bezbariérový přístup školy - přístavba výtahu (PD - Základní škola Hulín, přístavba)</t>
  </si>
  <si>
    <t>Hulín</t>
  </si>
  <si>
    <t>Stavební úpravy pro bezbariérový přístup</t>
  </si>
  <si>
    <t>I.2022</t>
  </si>
  <si>
    <t>XII.2024</t>
  </si>
  <si>
    <t>Modernizace pracoven odborných předmětů 2. etapa</t>
  </si>
  <si>
    <t>Modernizace pracoven odborných předmětů  (pracovny přírodopisu, informatika a příslušné kabinety) + pořízení nábytku a techniky, oprava podlah</t>
  </si>
  <si>
    <t>I.2021</t>
  </si>
  <si>
    <t>XII.2025</t>
  </si>
  <si>
    <t>Modernizace kmenových tříd  - 2. etapa</t>
  </si>
  <si>
    <t>Modernizace kmenových tříd, obnova nábytku, technického vybavení</t>
  </si>
  <si>
    <t>XII.2027</t>
  </si>
  <si>
    <t>Rekonstrukce sociálního zařízení na pavilonu prvního stupně</t>
  </si>
  <si>
    <t>Stavební úpravy a vybavení</t>
  </si>
  <si>
    <t>Čipový systém školy</t>
  </si>
  <si>
    <t>Technické vybavení</t>
  </si>
  <si>
    <t>XI.2025</t>
  </si>
  <si>
    <t>Modernizace vybavení školní družiny</t>
  </si>
  <si>
    <t>Modernizace školní družiny, vybavení nábytek, rekonstrukce podlah…</t>
  </si>
  <si>
    <t>I. 2022</t>
  </si>
  <si>
    <t>XII.2023</t>
  </si>
  <si>
    <t>Obec Břest</t>
  </si>
  <si>
    <t>Rekonstrukce a modernizace vybavení školní výukové kuchyňky</t>
  </si>
  <si>
    <t>Břest</t>
  </si>
  <si>
    <t>Rekonstrukce fasády školy</t>
  </si>
  <si>
    <t>Rekonstrukce fasády ve vnitřní části školy</t>
  </si>
  <si>
    <t xml:space="preserve">ZŠ, Kroměříž, Komenského náměstí 440, </t>
  </si>
  <si>
    <r>
      <t xml:space="preserve">Rekonstrukce odborné učebny chemie </t>
    </r>
    <r>
      <rPr>
        <b/>
        <sz val="8"/>
        <color theme="1"/>
        <rFont val="Calibri"/>
        <family val="2"/>
        <charset val="238"/>
        <scheme val="minor"/>
      </rPr>
      <t xml:space="preserve">Stavební práce: </t>
    </r>
    <r>
      <rPr>
        <sz val="8"/>
        <color theme="1"/>
        <rFont val="Calibri"/>
        <family val="2"/>
        <charset val="238"/>
        <scheme val="minor"/>
      </rPr>
      <t xml:space="preserve">
výměna fixních oken do chodby, rekonstrukce elektroinstalací až po poddružné rozvaděče, úprava stěn </t>
    </r>
    <r>
      <rPr>
        <b/>
        <sz val="8"/>
        <color theme="1"/>
        <rFont val="Calibri"/>
        <family val="2"/>
        <charset val="238"/>
        <scheme val="minor"/>
      </rPr>
      <t xml:space="preserve">
Vnitřní vybavení: </t>
    </r>
    <r>
      <rPr>
        <sz val="8"/>
        <color theme="1"/>
        <rFont val="Calibri"/>
        <family val="2"/>
        <charset val="238"/>
        <scheme val="minor"/>
      </rPr>
      <t xml:space="preserve">
Výměna nábytku, výměna pracovních stolů včetně jejich rozvodů (elekro, voda, plyn), nová interaktivní tabule. 
</t>
    </r>
  </si>
  <si>
    <r>
      <t xml:space="preserve">Rekonstrukce odborné učebny fyziky </t>
    </r>
    <r>
      <rPr>
        <b/>
        <sz val="8"/>
        <color theme="1"/>
        <rFont val="Calibri"/>
        <family val="2"/>
        <charset val="238"/>
        <scheme val="minor"/>
      </rPr>
      <t xml:space="preserve">Stavební práce: </t>
    </r>
    <r>
      <rPr>
        <sz val="8"/>
        <color theme="1"/>
        <rFont val="Calibri"/>
        <family val="2"/>
        <charset val="238"/>
        <scheme val="minor"/>
      </rPr>
      <t xml:space="preserve">
výměna fixních oken do chodby, rekonstrukce elektroinstalací až po poddružné rozvaděče, úprava stěn </t>
    </r>
    <r>
      <rPr>
        <b/>
        <sz val="8"/>
        <color theme="1"/>
        <rFont val="Calibri"/>
        <family val="2"/>
        <charset val="238"/>
        <scheme val="minor"/>
      </rPr>
      <t xml:space="preserve">
Vnitřní vybavení: </t>
    </r>
    <r>
      <rPr>
        <sz val="8"/>
        <color theme="1"/>
        <rFont val="Calibri"/>
        <family val="2"/>
        <charset val="238"/>
        <scheme val="minor"/>
      </rPr>
      <t xml:space="preserve">
Výměna nábytku, výměna pracovních stolů včetně jejich rozvodů (elekro, voda, plyn), nová interaktivní tabule. 
</t>
    </r>
  </si>
  <si>
    <t>ZŠ Kroměříž, U Sýpek 1462</t>
  </si>
  <si>
    <t>ZŠ Kroměříž, U Sýpek 1463</t>
  </si>
  <si>
    <t>ZŠ Kroměříž, U Sýpek 1464</t>
  </si>
  <si>
    <t>ZŠ Kroměříž, U Sýpek 1465</t>
  </si>
  <si>
    <t>ZŠ Kroměříž, U Sýpek 1466</t>
  </si>
  <si>
    <t>ZŠ Kroměříž, U Sýpek 1467</t>
  </si>
  <si>
    <t>ZŠ Kroměříž, U Sýpek 1468</t>
  </si>
  <si>
    <t>ZŠ Kroměříž, U Sýpek 1469</t>
  </si>
  <si>
    <t>ZŠ Kroměříž, U Sýpek 1470</t>
  </si>
  <si>
    <t xml:space="preserve">ZŠ  Zachar, Kroměříž, </t>
  </si>
  <si>
    <t>Oprava skleníku, který je dlouhodobě v nevyhovujícím technickém stavu, vybudování zázemí pro rostliny a pěstitelské práce, rozšíření budovy o úložné prostory.</t>
  </si>
  <si>
    <t>Pořízení mobiliáře využitelného pro výuku žáků - dendrofon, hmatový chodník, naučný herní panel;  lavečky a herní prvky .</t>
  </si>
  <si>
    <t>Stavba zahradního altánu v edukační zahradě, který bude sloužit jako místo pro výuku žáků a volnočasové aktivity školní družiny, zázemí pro rodiče vyzvedávající si děti po vyučování.</t>
  </si>
  <si>
    <t>Základní škola Břest</t>
  </si>
  <si>
    <t>Základní škola Hulín</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</si>
  <si>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</si>
  <si>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</si>
  <si>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</si>
  <si>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</si>
  <si>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</si>
  <si>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</si>
  <si>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</si>
  <si>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MŠ, Kroměříž, Gorkého 2566, p.o.</t>
  </si>
  <si>
    <t>Zahrada - místo her, odpočinku i poznání na pracovišti Gorkého 2566.</t>
  </si>
  <si>
    <t>Modernizace zahrady, pracoviště Gorkého 2566. Vytvoření herních, vzdělávacích a pohybových koutů.</t>
  </si>
  <si>
    <t>Zahrada - místo her, odpočinku i poznání na pracovišti Trávník 41.</t>
  </si>
  <si>
    <t>Modernizace zahrady, pracoviště Trávník 41. Vytvoření herních, vzdělávacích a pohybových koutů.</t>
  </si>
  <si>
    <t>Mateřská škola, Kroměříž, Kollárova 3945, příspěvková organizace</t>
  </si>
  <si>
    <t>Rekonstrukce prostor pro vybudování nové třídy - MŠ Těšnovice</t>
  </si>
  <si>
    <t>ORP KM</t>
  </si>
  <si>
    <t>Zbudování třídy a sociálního zařízení v prostorách odloučeného pracoviště Těšnovice. Možné navýšení kapacity pro přijímání mladších dětí tří let.</t>
  </si>
  <si>
    <t>Revitalizace zahrady</t>
  </si>
  <si>
    <t>Zhotovení tunelu do kopce na sánkování, doplnění o interaktivní a polytechnické prvky, zbudování brouzdaliště či mlžiště, samostatně stojící pítka (pitný režim)</t>
  </si>
  <si>
    <t>Přístavba venkovní učebny</t>
  </si>
  <si>
    <t>slouží k venkovnímu vzdělávání, umožnění pobytu venku při nepřízni počasí, venkovní divadelní představení, využití při akcích s rodiči a dětmi, apod.</t>
  </si>
  <si>
    <t>Mateřská škola, Kroměříž, Mánesova 3880, příspěvková organizace</t>
  </si>
  <si>
    <t>Město Kroměříž Velké náměstí 115,767 01 Kroměříž</t>
  </si>
  <si>
    <t>Přístavba venkovního sanitárního zařízení pro MŠ Mánesova 3766.</t>
  </si>
  <si>
    <t>Zlín</t>
  </si>
  <si>
    <t xml:space="preserve">Vybudování venkovního wc
pro MŠ Mánesova 3766. Mateřská škola má rozsáhlou zahradu s venkovní učebnou a děti nemají k dispozici zahradní wc. </t>
  </si>
  <si>
    <t>Přestavba spojovací chodby v MŠ Mánesova 3766.</t>
  </si>
  <si>
    <t xml:space="preserve">Vybudování sborovny nad spojovací chodbou mezi pavilony MŠ Mánesova 3766. Mateřská škola má dvě odloučená pracoviště a nemá k dispozici sborovnu, ve které by mohly probíhat porady asetkání  pedagogických pracovníků školy. </t>
  </si>
  <si>
    <t>Navýšení kapacity MŠ Štěchovice 1376.</t>
  </si>
  <si>
    <t>Vybudování třídy v MŠ Štěchovice.Mateřská škola disponuje prostory, které by se daly přebudovat na další třídu a navyšit tak kapacitu v oblasti, kde žije mnoho mladých rodin.</t>
  </si>
  <si>
    <t>Mateřská škola, Kroměříž, Osvoboditelů 60, příspěvková organizace</t>
  </si>
  <si>
    <t>Zahradníček</t>
  </si>
  <si>
    <t>od sazeničky k polévce - vybudování vyvýšených záhonků pro pěstování bylin a zeleniny, dětské zahradní nářadí</t>
  </si>
  <si>
    <t xml:space="preserve">obnovit zahradu a zahradní prvky - kde mohou děti  všestranně rozvíjet své dovednosti a znalosti, experimentovat a poznávat přírodu - chodníčky, smyslové chodníčky, domečky, přírodní iglů, hmyzoviště, pískoviště, vodní kaskády, tunely, altán - venkovní učebna, vekovní pexeso, </t>
  </si>
  <si>
    <t>MŠ Páleníčkova, Kroměříž</t>
  </si>
  <si>
    <t>Environmentální učebna</t>
  </si>
  <si>
    <t>Výstavba venkovní učebny pro děti</t>
  </si>
  <si>
    <t xml:space="preserve"> Základní návrh, předběžný výběr dodavatele</t>
  </si>
  <si>
    <t>Mateřská škola, Kroměříž, Spáčilova 3239, příspěvková organizace</t>
  </si>
  <si>
    <t>Rekonstrukce a revitalizace školní. zahrady</t>
  </si>
  <si>
    <t xml:space="preserve">• Nutnosti přiblížit dětem přírodní zákonitosti, podporovat je při aktivitách venku a vzbuzovat v nich zájem o zkoumání a objevování přírody.
• Revitalizace starých stromů, výsadba nových stromů, proutěné stavbičky – přírodní herní prvky, venkovní učebna pro experimentování s vodou, zastínění, mlžiče, pítka apod.
• Učíme se venku – vytvořit prostor pro maximální možnost využití vnějšího prostředí mateřské školy.
</t>
  </si>
  <si>
    <t>Mateřská škola, Kroměříž, Štítného 3712, příspěvková organizace</t>
  </si>
  <si>
    <t>město Kroměříž</t>
  </si>
  <si>
    <t>Modernizace školní zahrady</t>
  </si>
  <si>
    <t>Revitalizace zeleně i stávajícího vybavení školní zahrady, vybudování truhlík. záhonů, sport. Vybavení</t>
  </si>
  <si>
    <t>Mateřská škola, Kroměříž, Žižkova 4019, příspěvková organizace</t>
  </si>
  <si>
    <t>Přístavba logopedické místnosti</t>
  </si>
  <si>
    <t>Vzhledem k stále narůstajícímu počtu dětí s logopedickými vadami je potřeba zajistit prostory pro práci logopedických asistentek s těmito dětmi.Učitelky pro tuto práci s dětmi potřebují klid, tiché prostředí, pomůcky na práci. Prostor by byl současně využit pro individuální práci s dětmi se SVP, pracovní porady. V MŠ není takové místnosti.</t>
  </si>
  <si>
    <t>Venkovní učebna</t>
  </si>
  <si>
    <t>Snažíme se vést děti k péči a ochraně životního prostředí. Venkovní učebna by byla zaměřena na polytechnickou výchovu ,ekologii a živou přírodu. Vzhledem k umístění mateřské škole na sídlišti bychom chtěli zřízením této učebny učit děti chápat význam životního prostředí na člověka, pečovat o něj a chránit. Ráz školní zahrady se vzrostlými stromy je tomu přizpůsoben.</t>
  </si>
  <si>
    <t xml:space="preserve">Mateřská škola, Kroměříž, Žižkova 4019, příspěvková organizace (Postoupky 78) </t>
  </si>
  <si>
    <t>Hřiště pro radost</t>
  </si>
  <si>
    <t>Postoupky</t>
  </si>
  <si>
    <t>Prvky pro hru dětí jsou zastaralé, postupně dochází k jejich vyřazování. Je potřeba obnovit stávající a zakoupit prvky, které by splňovaly současné platné bezpečnostní normy.</t>
  </si>
  <si>
    <t>Soukromá mateřská škola  KAŠPÁREK s.r.o.</t>
  </si>
  <si>
    <t>Tomáš Studenec</t>
  </si>
  <si>
    <t>školní zahrada v přírodním stylu</t>
  </si>
  <si>
    <t>Úprava zahrady mateřské školy je navrhována v duchu přírodní zahrady. Ve výkresu jsou navrženy nové přírodní prvky: domeček z vrbového proutí, zvonkohra, ohniště a přírodní lavičky, hmatový chodník, pokusná zahrádka pro děti s vyvýšenými záhony a kompostérem, počítá se s úpravou terénu, revitalizací stávající travnaté plochy a výsadbou nových dřevin a rostlin. Další sadové úpravy se týkají přesazení nebo odstranění některých současných prvků.</t>
  </si>
  <si>
    <t>zpracovaná PD, vybraný dodavatel</t>
  </si>
  <si>
    <t>rekonstrukce části objektu MŠ</t>
  </si>
  <si>
    <t>Rekonstrukce části objektu se týká přístavby objektu, která vzhledem k nízkému stropu nevyhovuje z hygienických důvodů. Rekonstrukce vyžaduje zvýšení obvodovvého zdiva, novou střechu, osazení novými dveřmi a nezbytné zateplení. Vnitřní úpravy se týkají rozvodů elektřiny, topení a topných těles a rekonstrukce umyvárny a WC pro děti.</t>
  </si>
  <si>
    <t>nepřipraveno</t>
  </si>
  <si>
    <t>Aktiv panel pro moderní výuku</t>
  </si>
  <si>
    <t>Interaktivní dotyková obrazovka ActivPanel s funkcemi chytrého dotyku komptatibilními s Windows® Ink a integrovaným OPS Android PC. Systém automaticky rozpozná režim psaní, prstu (režim manipulace s objekty) i dlaně (mazání). Ozvučení s ovládáním hlasitosti je přímo integrované do těla panelu. Součástí je aplikace Instant Whiteboarding společnosti Promethean pro okamžité psaní na tabuli, která umožňuje spolupracovat bez nutnosti připojovat se nejprve k počítači.</t>
  </si>
  <si>
    <t>MŠ Záříčí</t>
  </si>
  <si>
    <t>Obec Záříčí</t>
  </si>
  <si>
    <t>Rekonstrukce MŠ</t>
  </si>
  <si>
    <t>Záříčí</t>
  </si>
  <si>
    <t>Stavební úpravy budovy MŠ včetně bezbariérového přístupu - přístavba výtahu. Předmětem díla dále bude celková rekonstrukce 2.NP, provedení zateplení obvodových stěn a podlah, výměna výplní otvorů, výměna otopné soustavy včetně zdrojů tepla a rekonstrukce rozvodů elektroinstalace. Součástí díla bude rovněž pasportizace stavby, zpracování energetického štítku budovy (PENB).</t>
  </si>
  <si>
    <t>PD před dokončením</t>
  </si>
  <si>
    <t>Zatím není vydáno</t>
  </si>
  <si>
    <t>Mateřská škola Dřínov, okres Kroměříž, příspěvková organizace</t>
  </si>
  <si>
    <t>Obec Dřínov</t>
  </si>
  <si>
    <t>zlínský</t>
  </si>
  <si>
    <t>Dřínov</t>
  </si>
  <si>
    <t>Zřízení keramické dílny</t>
  </si>
  <si>
    <t>Interaktivní tabule</t>
  </si>
  <si>
    <t>Zefektivnění výuky</t>
  </si>
  <si>
    <t>Otopná úspora – regulační ventily</t>
  </si>
  <si>
    <t>Úspora energií</t>
  </si>
  <si>
    <t>Nákup nábytku-jídelna</t>
  </si>
  <si>
    <t>Nevyhovující stav</t>
  </si>
  <si>
    <t>MŠ Lutopecny</t>
  </si>
  <si>
    <t>Obec Lutopecny</t>
  </si>
  <si>
    <t>Rekonstrukce sociálního zázemí MŠ Lutopecny</t>
  </si>
  <si>
    <t>Lutopecny</t>
  </si>
  <si>
    <t xml:space="preserve">Rekonstrukce sociálního zázemí </t>
  </si>
  <si>
    <t>nic</t>
  </si>
  <si>
    <t>Rekonstrukce ložnice MŠ Lutopecny</t>
  </si>
  <si>
    <t>Demontáž obložení, zapravení zdí, výmalba a renovace podlahy</t>
  </si>
  <si>
    <t>Rozšíření prostor MŠ Lutopecny</t>
  </si>
  <si>
    <t>Rozšíření MŠ o prostory spisovny a knihovny, bourací práce, pokládka podlahy, výmalba</t>
  </si>
  <si>
    <t>Vybavení školní zahrady MŠ Lutopecny</t>
  </si>
  <si>
    <t>Vybudování venkovní učebny (přístřeší pro cca 24 dětí), výměna herních prvků</t>
  </si>
  <si>
    <t>rozpracováno</t>
  </si>
  <si>
    <t>Terénní úpravy školní zahrady MŠ Lutopecny</t>
  </si>
  <si>
    <t>Rekonstrukce zídky školní zahrady, úprava terénu a přístupového chodníku ke školní zahradě</t>
  </si>
  <si>
    <t>Budova MŠ Lutopecny</t>
  </si>
  <si>
    <t>Modernizace budovy</t>
  </si>
  <si>
    <t>MŠ Pornice</t>
  </si>
  <si>
    <t>Obec Pačlavice</t>
  </si>
  <si>
    <t>Vybudování nové školní zahrady</t>
  </si>
  <si>
    <t>Pačlavice - Pornice</t>
  </si>
  <si>
    <t>Vysazení zeleně, modernizace pískoviště, herní prvky atd.</t>
  </si>
  <si>
    <t>Rekonstrukce podlah MŠ Pornice</t>
  </si>
  <si>
    <t>Rekonstrukce podlahových krytin - schodiště, chodba, šatna, kuchyň</t>
  </si>
  <si>
    <t>Nákup barevné laserové tiskárny</t>
  </si>
  <si>
    <t>Nová barevná laserová tiskárna</t>
  </si>
  <si>
    <t>Vybavení tříd interaktivními tabulemi</t>
  </si>
  <si>
    <t>Interaktivní tabule a programy do 2 tříd</t>
  </si>
  <si>
    <t>Modernizace videotelefonu MŠ</t>
  </si>
  <si>
    <t>Modernizace videotelefonu k zajištění bezpečnosti objektu</t>
  </si>
  <si>
    <t>Rekonstrukce střechy MŠ Pornice</t>
  </si>
  <si>
    <t>Kompletní rekonstrukce zastřešení budovy včetně okapů</t>
  </si>
  <si>
    <t>Rekonstrukce opláštění budovy MŠ Pornice</t>
  </si>
  <si>
    <t>Rekonstrukce fasády, výměna parapetů</t>
  </si>
  <si>
    <t>Rekonsturkce zahradního domku MŠ Pornice</t>
  </si>
  <si>
    <t>Kompletní rekonstrukce zahradního domku</t>
  </si>
  <si>
    <t>Výměna plynového kotle</t>
  </si>
  <si>
    <t xml:space="preserve">Výměna plynového kotle </t>
  </si>
  <si>
    <t>Přístavba školní kuchyně MŠ Pornice</t>
  </si>
  <si>
    <t>Přístavba školní kuchyně s potřebným zázemím (sklady, přípravna)</t>
  </si>
  <si>
    <t>2025-2026</t>
  </si>
  <si>
    <t>Modernizace vybavení školy MŠ Pornice</t>
  </si>
  <si>
    <t>Vybavení kabinetu, zázemí pro zaměstnance, kuchyně</t>
  </si>
  <si>
    <t>Vybavení IT technikou</t>
  </si>
  <si>
    <t>Zakoupení notebooků a tabletů pro děti a zaměstnance</t>
  </si>
  <si>
    <t>Přístavba tělocvičny pro MŠ Pornice</t>
  </si>
  <si>
    <t>Přístavba pro pohybové aktivity, kulturní akce, besídky, divadla atd.</t>
  </si>
  <si>
    <t>Hravý pohyb</t>
  </si>
  <si>
    <t>Tetětice</t>
  </si>
  <si>
    <t>Vybavení venkovních prostor MŠ pro aktivní pohyb dětí - sportovní sestavy, naučná stezka</t>
  </si>
  <si>
    <t>Hrajeme si venku</t>
  </si>
  <si>
    <t>Interaktivní vybavení MŠ</t>
  </si>
  <si>
    <t>Základní škola a Mateřská škola Střílky</t>
  </si>
  <si>
    <t>Celková rekonstrukce MŠ (elektroinstalace, odpady, schodiště, vstup)</t>
  </si>
  <si>
    <t>Mateřská škola Břest, příspěvková organizace</t>
  </si>
  <si>
    <t xml:space="preserve">  Přístavba MŠ</t>
  </si>
  <si>
    <t>Přístavba MŠ pro navýšení kapacity</t>
  </si>
  <si>
    <t>VII.2022</t>
  </si>
  <si>
    <t>VIII.2024</t>
  </si>
  <si>
    <t xml:space="preserve">            X</t>
  </si>
  <si>
    <t>PD zpracovaná</t>
  </si>
  <si>
    <t xml:space="preserve">Fasáda,izolace-podřezání </t>
  </si>
  <si>
    <t>Zamezení vlhkosti, nová fasáda</t>
  </si>
  <si>
    <t>VII.2023</t>
  </si>
  <si>
    <t>Vybavení nových prostor</t>
  </si>
  <si>
    <t>Nové šatny, WC, třídy, kabinet, ložnice</t>
  </si>
  <si>
    <t>XIII.2023</t>
  </si>
  <si>
    <t xml:space="preserve">            X    </t>
  </si>
  <si>
    <t xml:space="preserve">             X</t>
  </si>
  <si>
    <t>Bezpečně do školky, bezpečně domů</t>
  </si>
  <si>
    <t>Rekonstrukce dopravního hřiště</t>
  </si>
  <si>
    <t>Učíme se v přírodě</t>
  </si>
  <si>
    <t>Nové herní prvky k zajištění rozvoje tělesné zdatnosti dětí, k polytechnické a environmentální výuce</t>
  </si>
  <si>
    <t>MATEŘSKÁ ŠKOLA, ul. Eduarda Světlíka, Hulín, příspěvková organizace</t>
  </si>
  <si>
    <t>Zahradní učebna</t>
  </si>
  <si>
    <t>Vytvoření a vybavení místa na školní zahradě, které bude místem pro přírodovědné, polytechnické vzdělávání, experimentování a pokusy.</t>
  </si>
  <si>
    <t>I.2023</t>
  </si>
  <si>
    <t>Dětský mobiliář- zahrady MŠ</t>
  </si>
  <si>
    <t>Modernizace a obměna herních prvků na zahradách MŠ (nákup, instalace, dopadové plochy)</t>
  </si>
  <si>
    <t>III.22</t>
  </si>
  <si>
    <t>XII.24</t>
  </si>
  <si>
    <t>Rekonstrukce plotu školní zahrady</t>
  </si>
  <si>
    <t>Rekonstrukce plotu kolem školní zahrady</t>
  </si>
  <si>
    <t>III.23</t>
  </si>
  <si>
    <t>Elektronické zabezpečení budov MŠ</t>
  </si>
  <si>
    <t>I.22</t>
  </si>
  <si>
    <t>ANO</t>
  </si>
  <si>
    <t>Rekonstrukce a modernizace školní kuchyně</t>
  </si>
  <si>
    <t>Položení dlažby a obkladů stěn, rekonstrukce elektro rozvodů,vodovodního systému a kanalizace, modernizace přístrojů a vybavení</t>
  </si>
  <si>
    <t>VII.23</t>
  </si>
  <si>
    <t>VIII.23</t>
  </si>
  <si>
    <t>Rekonstrukce a modernizace školních tříd</t>
  </si>
  <si>
    <t>Rekonstrukce a modernizace školního nábytku ve třídách a v šatnách, pořízení moderních učebních pomůcek</t>
  </si>
  <si>
    <t>Rozšíření kapacity MŠ</t>
  </si>
  <si>
    <t>Rozšíření kapacity MŠ adaptací starší budovy</t>
  </si>
  <si>
    <t>VIII.27</t>
  </si>
  <si>
    <t>Mateřská škola Karolín, okres Kroměříž</t>
  </si>
  <si>
    <t>Obec Karolín</t>
  </si>
  <si>
    <t>Rekonstrukce interiéru mateřské školy</t>
  </si>
  <si>
    <t>Karolín</t>
  </si>
  <si>
    <t>Celková rekonstrukce a modernizace interiéru mateřské školy Karolín včetně modernizace sociálních zázemí, vytápění, změna dispozic</t>
  </si>
  <si>
    <t>VI.2022</t>
  </si>
  <si>
    <t>VI.2023</t>
  </si>
  <si>
    <t>Připraven rozpočet a PD včetně stavebního povolení</t>
  </si>
  <si>
    <t>Ano</t>
  </si>
  <si>
    <t>Rozvoj zahrady MŠ Karolín</t>
  </si>
  <si>
    <t>Pořízení a výstavba nového dřevěného domku na školní zahradu pro děti. Vybudování nových vodních prvků na zahradu, doplnění o herní prvky pro děti</t>
  </si>
  <si>
    <t>VII.2024</t>
  </si>
  <si>
    <t>Průzkum trhu</t>
  </si>
  <si>
    <t>Není nutné</t>
  </si>
  <si>
    <t>Zastínění terasy MŠ Karolín</t>
  </si>
  <si>
    <t>Pořízení výsuvné markýzy pro zastínění venkovní terasy, která se využívá pro svačiny, hraní či výuku dětí</t>
  </si>
  <si>
    <t>IV.2022</t>
  </si>
  <si>
    <t>V.2022</t>
  </si>
  <si>
    <t xml:space="preserve">Pořízení hudebních nástrojů </t>
  </si>
  <si>
    <t>Pořízení nových hudebních nástrojů jako pomůcek k výuce dětí v MŠ Karolín. A to zejména klavír a drobné hudební nástroje, jako je flétna, kytara, ozvučení, a podobné</t>
  </si>
  <si>
    <t>Mateřská škola Kvasice, okres Kroměříž, příspěvková organizace</t>
  </si>
  <si>
    <t>Rekonstrukce elektroinstalace mateřské školy</t>
  </si>
  <si>
    <t>Celková rekonstrukce zastaralé elektroinstalace.</t>
  </si>
  <si>
    <t>zpracovávaná</t>
  </si>
  <si>
    <t>Modernizace přípravek kuchyní</t>
  </si>
  <si>
    <t>Obnova a modernizace přípravek kuchyní u jednotlivých tříd a realizace vzduchotechniky</t>
  </si>
  <si>
    <t>2021-2027</t>
  </si>
  <si>
    <t>plánovaná</t>
  </si>
  <si>
    <t>Rekonstrukce potrubí</t>
  </si>
  <si>
    <t>Rekonstrukce vodovodního potrubí pod budovou mateřské školy</t>
  </si>
  <si>
    <t>Rekontrukce kotelny</t>
  </si>
  <si>
    <t>Ovlhčení a izolace kotelny, výměna potrubí a modernizace kotle</t>
  </si>
  <si>
    <t>Obnova školní zahrady</t>
  </si>
  <si>
    <t>Obnova a modernizace herních prvků na malé školní zahradě</t>
  </si>
  <si>
    <t>Modernizace zábradlí</t>
  </si>
  <si>
    <t>Modernizace zábradlí na schodištích do patra ke třídám Pastelek a Motýlků</t>
  </si>
  <si>
    <t>Venkovní žaluzie</t>
  </si>
  <si>
    <t>Instalace venkovních žaluzií na budovu MŠ</t>
  </si>
  <si>
    <t>Rekonstrukce zázemí pro učitelky</t>
  </si>
  <si>
    <t>Modernizace a rekonstrukce zázemí šaten pedagogického personálu</t>
  </si>
  <si>
    <t>Modernizace pracovního prostředí třídy Pastelky</t>
  </si>
  <si>
    <t>Modernizace pracovních a jídelních stolů dětí ve třídě Pastelek</t>
  </si>
  <si>
    <t>Informační a digitální technologie ve škole</t>
  </si>
  <si>
    <t>Pořízení interaktivních tabulí a tabletů do jednotlivých tříd</t>
  </si>
  <si>
    <t>Mateřská škola, Kyselovice, okres Kroměříž</t>
  </si>
  <si>
    <t>Obec Kyselovice</t>
  </si>
  <si>
    <t>Třída MŠ</t>
  </si>
  <si>
    <t>Kyselovice</t>
  </si>
  <si>
    <t>rozšíření kapacity MŠ z 24 dětí na 40 dětí</t>
  </si>
  <si>
    <t>dokončuje se PD</t>
  </si>
  <si>
    <t>Mořský svět</t>
  </si>
  <si>
    <t>Herní hřiště s mlhovištěm</t>
  </si>
  <si>
    <t>zpracován návrh projektu</t>
  </si>
  <si>
    <t>Zastřešený altán</t>
  </si>
  <si>
    <t>Přírodní učebna na zahradě školy</t>
  </si>
  <si>
    <t>Mateřská škola Skaštice, okres Kroměříž</t>
  </si>
  <si>
    <t>Obec Skaštice</t>
  </si>
  <si>
    <t xml:space="preserve">Venkovní zahradní učebna
</t>
  </si>
  <si>
    <t>Skaštice</t>
  </si>
  <si>
    <t>Demolice stávajícího nepoužívaného objektu bývalé budovy kotelny a vybudování nové zahradní venkovní učebny v areálu nádvoří a zahrady MŠ Skaštice. Výstavba zděného plotu.</t>
  </si>
  <si>
    <t>III.2023</t>
  </si>
  <si>
    <t>Modernizace vybavení
třídy</t>
  </si>
  <si>
    <t>Modernizace, vybavení učebny MŠ Skaštice – pomůcky</t>
  </si>
  <si>
    <t>XII.2022</t>
  </si>
  <si>
    <t>Mateřská škola Chropyně, okres Kroměříž, příspěvková organizace</t>
  </si>
  <si>
    <t>Modernizace elektroinstalace v budově MŠ</t>
  </si>
  <si>
    <t>Modernizace elektroinstalace na budově č. 1 MŠ Chropyně</t>
  </si>
  <si>
    <t>2 000 000</t>
  </si>
  <si>
    <t>1 700 000</t>
  </si>
  <si>
    <t>Zpracovaná PD</t>
  </si>
  <si>
    <t>Sociální zařízení</t>
  </si>
  <si>
    <t>Rekonstrukce sociálního zařízení MŠ Chropyně, včetně odpadů – budova č. 1</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</si>
  <si>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</si>
  <si>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</si>
  <si>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</si>
  <si>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</si>
  <si>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</si>
  <si>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</si>
  <si>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</si>
  <si>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</si>
  <si>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</si>
  <si>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</si>
  <si>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</si>
  <si>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</si>
  <si>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Středisko pro volný čas dětí a mládeže Šipka, Kroměříž, Úprkova 3268, příspěvková organizace</t>
  </si>
  <si>
    <t>pořízení vozidla pro zajištění táborů a akcí</t>
  </si>
  <si>
    <t>zakoupení nového vozidla pro dopravu žáků na tábory, soutěže, akce a materiální zabezpečení táborů</t>
  </si>
  <si>
    <t xml:space="preserve">Klubíčko Kroměříž, z. s. </t>
  </si>
  <si>
    <t>Občanské sdružení Mateřské centrum Klubíčko, nezisková organizace</t>
  </si>
  <si>
    <t xml:space="preserve">Revitalizace zahrady Klubíčko Albertova </t>
  </si>
  <si>
    <t>Bosá stezka, nové herní prvky.</t>
  </si>
  <si>
    <t>Oprava plotu a přilehlého parkoviště – Klubíčko Albertova</t>
  </si>
  <si>
    <t>Potřeba rozšířit parkoviště, které je trvale přetížené. Vybudování nového plotu okolo pozemku na ulici Albertova.</t>
  </si>
  <si>
    <t>Kancelář, archivace, sklad – Klubíčko Albertova</t>
  </si>
  <si>
    <t>Nedostatečné zázemí pro administrativní čínnost - vybudování a vybavení nového kancelářského prostoru.</t>
  </si>
  <si>
    <t xml:space="preserve">Vybudování komunitního centra, venkovního zázemí včetně sociální kavárny, </t>
  </si>
  <si>
    <t>Vybudování komunitního centra pro rodiny, především s malými dětmi. Venkovní zázemí. Vybudování sociální kavárny, která by byla dostupná se samostatným vchodem pro rodiny s kočárky (mobilní dům s terasou). Vybudování vnitřních komunitních prostor pro setkávání, sdílení, besedy, podpůrné skupiny. Sloužit bude centrum jako místo primární prevence.</t>
  </si>
  <si>
    <t>Schváleno řídícím výborem projektu MAP, dne 16.12.2021</t>
  </si>
  <si>
    <t>Schváleno řídícím výborem projektu dne 16.12.2021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</si>
</sst>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b/>
      <sz val="10"/>
      <name val="Calibri"/>
      <family val="2"/>
      <scheme val="minor"/>
    </font>
    <font>
      <sz val="8"/>
      <color theme="1"/>
      <name val="Calibri"/>
      <family val="2"/>
      <charset val="238"/>
      <scheme val="minor"/>
    </font>
    <font>
      <b/>
      <sz val="8"/>
      <color theme="1"/>
      <name val="Calibri"/>
      <family val="2"/>
      <charset val="238"/>
      <scheme val="minor"/>
    </font>
    <font>
      <b/>
      <sz val="14"/>
      <name val="Calibri"/>
      <family val="2"/>
      <charset val="238"/>
      <scheme val="minor"/>
    </font>
    <font>
      <b/>
      <sz val="10"/>
      <name val="Calibri"/>
      <family val="2"/>
      <charset val="238"/>
      <scheme val="minor"/>
    </font>
    <font>
      <sz val="8"/>
      <color rgb="FF222222"/>
      <name val="Calibri"/>
      <family val="2"/>
      <charset val="238"/>
      <scheme val="minor"/>
    </font>
    <font>
      <b/>
      <i/>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98">
    <xf numFmtId="0" fontId="0" fillId="0" borderId="0" xfId="0"/>
    <xf numFmtId="0" fontId="0" fillId="0" borderId="0" xfId="0" applyProtection="1">
      <protection locked="0"/>
    </xf>
    <xf numFmtId="3" fontId="0" fillId="0" borderId="0" xfId="0" applyNumberFormat="1" applyProtection="1">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7"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5" xfId="0" applyFont="1" applyBorder="1" applyAlignment="1">
      <alignment horizontal="center" vertical="center" wrapText="1"/>
    </xf>
    <xf numFmtId="3" fontId="4" fillId="0" borderId="37"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44" xfId="0" applyFont="1" applyBorder="1" applyAlignment="1">
      <alignment horizontal="center" vertical="center" wrapText="1"/>
    </xf>
    <xf numFmtId="0" fontId="2" fillId="0" borderId="41" xfId="0" applyFont="1" applyBorder="1" applyAlignment="1">
      <alignment horizontal="left" wrapText="1"/>
    </xf>
    <xf numFmtId="0" fontId="0" fillId="0" borderId="0" xfId="0" applyAlignment="1" applyProtection="1">
      <alignment horizontal="left"/>
      <protection locked="0"/>
    </xf>
    <xf numFmtId="0" fontId="12" fillId="0" borderId="13" xfId="0" applyFont="1" applyBorder="1" applyAlignment="1" applyProtection="1">
      <alignment horizontal="center"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0" fontId="12" fillId="0" borderId="3" xfId="0" applyFont="1" applyBorder="1" applyAlignment="1" applyProtection="1">
      <alignment wrapText="1"/>
      <protection locked="0"/>
    </xf>
    <xf numFmtId="0" fontId="12" fillId="0" borderId="13" xfId="0" applyFont="1" applyBorder="1" applyAlignment="1" applyProtection="1">
      <alignment wrapText="1"/>
      <protection locked="0"/>
    </xf>
    <xf numFmtId="0" fontId="12" fillId="0" borderId="13" xfId="0" applyFont="1" applyBorder="1" applyAlignment="1" applyProtection="1">
      <alignment horizontal="left" wrapText="1"/>
      <protection locked="0"/>
    </xf>
    <xf numFmtId="3" fontId="12" fillId="0" borderId="1" xfId="0" applyNumberFormat="1" applyFont="1" applyBorder="1" applyAlignment="1" applyProtection="1">
      <alignment wrapText="1"/>
      <protection locked="0"/>
    </xf>
    <xf numFmtId="3" fontId="12" fillId="0" borderId="3" xfId="0" applyNumberFormat="1" applyFont="1" applyBorder="1" applyAlignment="1" applyProtection="1">
      <alignment wrapText="1"/>
      <protection locked="0"/>
    </xf>
    <xf numFmtId="0" fontId="12" fillId="0" borderId="0" xfId="0" applyFont="1" applyProtection="1">
      <protection locked="0"/>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2" borderId="4"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0" fillId="0" borderId="0" xfId="0" applyAlignment="1">
      <alignment vertical="center"/>
    </xf>
    <xf numFmtId="0" fontId="12" fillId="0" borderId="21" xfId="0" applyFont="1" applyBorder="1" applyAlignment="1" applyProtection="1">
      <alignment wrapText="1"/>
      <protection locked="0"/>
    </xf>
    <xf numFmtId="0" fontId="12" fillId="0" borderId="0" xfId="0" applyFont="1" applyBorder="1" applyAlignment="1" applyProtection="1">
      <alignment horizontal="right"/>
      <protection locked="0"/>
    </xf>
    <xf numFmtId="0" fontId="12" fillId="0" borderId="13" xfId="0" applyFont="1" applyBorder="1" applyAlignment="1" applyProtection="1">
      <alignment horizontal="right"/>
      <protection locked="0"/>
    </xf>
    <xf numFmtId="0" fontId="12" fillId="0" borderId="1" xfId="0" applyFont="1" applyFill="1" applyBorder="1" applyAlignment="1" applyProtection="1">
      <alignment horizontal="right" vertical="center" wrapText="1"/>
      <protection locked="0"/>
    </xf>
    <xf numFmtId="0" fontId="12" fillId="0" borderId="2" xfId="0" applyFont="1" applyFill="1" applyBorder="1" applyAlignment="1" applyProtection="1">
      <alignment horizontal="right" vertical="center" wrapText="1"/>
      <protection locked="0"/>
    </xf>
    <xf numFmtId="0" fontId="12" fillId="0" borderId="3" xfId="0" applyFont="1" applyFill="1" applyBorder="1" applyAlignment="1" applyProtection="1">
      <alignment horizontal="right" vertical="center" wrapText="1"/>
      <protection locked="0"/>
    </xf>
    <xf numFmtId="0" fontId="12" fillId="0" borderId="13" xfId="0" applyFont="1" applyFill="1" applyBorder="1" applyAlignment="1" applyProtection="1">
      <alignment horizontal="right" vertical="center" wrapText="1"/>
      <protection locked="0"/>
    </xf>
    <xf numFmtId="3" fontId="12" fillId="0" borderId="13" xfId="0" applyNumberFormat="1" applyFont="1" applyFill="1" applyBorder="1" applyAlignment="1" applyProtection="1">
      <alignment horizontal="right" vertical="center" wrapText="1"/>
      <protection locked="0"/>
    </xf>
    <xf numFmtId="3" fontId="12" fillId="0" borderId="9" xfId="0" applyNumberFormat="1" applyFont="1" applyFill="1" applyBorder="1" applyAlignment="1" applyProtection="1">
      <alignment horizontal="right" vertical="center" wrapText="1"/>
      <protection locked="0"/>
    </xf>
    <xf numFmtId="0" fontId="12" fillId="0" borderId="1" xfId="0" applyFont="1" applyBorder="1" applyAlignment="1" applyProtection="1">
      <alignment horizontal="right" vertical="center" wrapText="1"/>
      <protection locked="0"/>
    </xf>
    <xf numFmtId="0" fontId="12" fillId="0" borderId="3" xfId="0" applyFont="1" applyBorder="1" applyAlignment="1" applyProtection="1">
      <alignment horizontal="right" vertical="center" wrapText="1"/>
      <protection locked="0"/>
    </xf>
    <xf numFmtId="0" fontId="12" fillId="0" borderId="1" xfId="0" applyFont="1" applyBorder="1" applyAlignment="1" applyProtection="1">
      <alignment horizontal="right"/>
      <protection locked="0"/>
    </xf>
    <xf numFmtId="0" fontId="12" fillId="0" borderId="2" xfId="0" applyFont="1" applyBorder="1" applyAlignment="1" applyProtection="1">
      <alignment horizontal="right"/>
      <protection locked="0"/>
    </xf>
    <xf numFmtId="0" fontId="12" fillId="0" borderId="3" xfId="0" applyFont="1" applyBorder="1" applyAlignment="1" applyProtection="1">
      <alignment horizontal="right"/>
      <protection locked="0"/>
    </xf>
    <xf numFmtId="0" fontId="4"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3" fontId="1" fillId="0" borderId="28" xfId="0" applyNumberFormat="1" applyFont="1" applyBorder="1" applyAlignment="1" applyProtection="1">
      <alignment horizontal="center" wrapText="1"/>
      <protection locked="0"/>
    </xf>
    <xf numFmtId="3" fontId="1" fillId="0" borderId="35" xfId="0" applyNumberFormat="1" applyFont="1" applyBorder="1" applyAlignment="1" applyProtection="1">
      <alignment horizontal="center" wrapText="1"/>
      <protection locked="0"/>
    </xf>
    <xf numFmtId="3" fontId="1" fillId="0" borderId="29" xfId="0" applyNumberFormat="1" applyFont="1" applyBorder="1" applyAlignment="1" applyProtection="1">
      <alignment horizontal="center" wrapText="1"/>
      <protection locked="0"/>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4" fillId="0" borderId="47" xfId="0" applyFont="1" applyBorder="1" applyAlignment="1">
      <alignment horizontal="center"/>
    </xf>
    <xf numFmtId="0" fontId="14" fillId="0" borderId="43" xfId="0" applyFont="1" applyBorder="1" applyAlignment="1">
      <alignment horizontal="center"/>
    </xf>
    <xf numFmtId="0" fontId="14" fillId="0" borderId="40"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6" fillId="2" borderId="47" xfId="0" applyFont="1" applyFill="1" applyBorder="1" applyAlignment="1" applyProtection="1">
      <alignment horizontal="center" vertical="center" wrapText="1"/>
    </xf>
    <xf numFmtId="0" fontId="6" fillId="2" borderId="43"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2" fillId="2" borderId="42"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0" fontId="2" fillId="2" borderId="16"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3" fontId="4" fillId="0" borderId="16" xfId="0" applyNumberFormat="1" applyFont="1" applyFill="1" applyBorder="1" applyAlignment="1" applyProtection="1">
      <alignment horizontal="center" vertical="center" wrapText="1"/>
    </xf>
    <xf numFmtId="3" fontId="4" fillId="0" borderId="18" xfId="0" applyNumberFormat="1"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 fillId="0" borderId="47" xfId="0" applyFont="1" applyFill="1" applyBorder="1" applyAlignment="1" applyProtection="1">
      <alignment horizontal="center"/>
    </xf>
    <xf numFmtId="0" fontId="1" fillId="0" borderId="43" xfId="0" applyFont="1" applyFill="1" applyBorder="1" applyAlignment="1" applyProtection="1">
      <alignment horizontal="center"/>
    </xf>
    <xf numFmtId="0" fontId="1" fillId="0" borderId="40" xfId="0" applyFont="1" applyFill="1" applyBorder="1" applyAlignment="1" applyProtection="1">
      <alignment horizontal="center"/>
    </xf>
    <xf numFmtId="0" fontId="3" fillId="2" borderId="8"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3" fontId="12" fillId="0" borderId="21" xfId="0" applyNumberFormat="1" applyFont="1" applyBorder="1" applyAlignment="1" applyProtection="1">
      <alignment wrapText="1"/>
      <protection locked="0"/>
    </xf>
    <xf numFmtId="17" fontId="12" fillId="0" borderId="21" xfId="0" applyNumberFormat="1" applyFont="1" applyBorder="1" applyAlignment="1" applyProtection="1">
      <alignment wrapText="1"/>
      <protection locked="0"/>
    </xf>
    <xf numFmtId="1" fontId="16" fillId="0" borderId="21" xfId="0" applyNumberFormat="1" applyFont="1" applyBorder="1" applyAlignment="1" applyProtection="1">
      <alignment wrapText="1"/>
      <protection locked="0"/>
    </xf>
    <xf numFmtId="0" fontId="12" fillId="0" borderId="49" xfId="0" applyFont="1" applyBorder="1" applyAlignment="1" applyProtection="1">
      <alignment wrapText="1"/>
      <protection locked="0"/>
    </xf>
    <xf numFmtId="1" fontId="16" fillId="0" borderId="49" xfId="0" applyNumberFormat="1" applyFont="1" applyBorder="1" applyAlignment="1">
      <alignment wrapText="1"/>
    </xf>
    <xf numFmtId="3" fontId="12" fillId="0" borderId="49" xfId="0" applyNumberFormat="1" applyFont="1" applyBorder="1" applyAlignment="1" applyProtection="1">
      <alignment wrapText="1"/>
      <protection locked="0"/>
    </xf>
    <xf numFmtId="17" fontId="12" fillId="0" borderId="49" xfId="0" applyNumberFormat="1" applyFont="1" applyBorder="1" applyAlignment="1" applyProtection="1">
      <alignment wrapText="1"/>
      <protection locked="0"/>
    </xf>
    <xf numFmtId="0" fontId="12" fillId="0" borderId="30" xfId="0" applyFont="1" applyBorder="1" applyAlignment="1" applyProtection="1">
      <alignment horizontal="center" wrapText="1"/>
      <protection locked="0"/>
    </xf>
    <xf numFmtId="0" fontId="12" fillId="0" borderId="31" xfId="0" applyFont="1" applyBorder="1" applyAlignment="1" applyProtection="1">
      <alignment wrapText="1"/>
      <protection locked="0"/>
    </xf>
    <xf numFmtId="0" fontId="12" fillId="0" borderId="20" xfId="0" applyFont="1" applyBorder="1" applyAlignment="1" applyProtection="1">
      <alignment horizontal="center"/>
      <protection locked="0"/>
    </xf>
    <xf numFmtId="0" fontId="12" fillId="0" borderId="22" xfId="0" applyFont="1" applyBorder="1" applyAlignment="1" applyProtection="1">
      <alignment wrapText="1"/>
      <protection locked="0"/>
    </xf>
    <xf numFmtId="0" fontId="12" fillId="0" borderId="20" xfId="0" applyFont="1" applyBorder="1" applyAlignment="1" applyProtection="1">
      <alignment horizontal="center" wrapText="1"/>
      <protection locked="0"/>
    </xf>
    <xf numFmtId="0" fontId="12" fillId="0" borderId="4" xfId="0" applyFont="1" applyBorder="1" applyAlignment="1" applyProtection="1">
      <alignment horizontal="center"/>
      <protection locked="0"/>
    </xf>
    <xf numFmtId="0" fontId="12" fillId="0" borderId="5" xfId="0" applyFont="1" applyBorder="1" applyAlignment="1" applyProtection="1">
      <alignment wrapText="1"/>
      <protection locked="0"/>
    </xf>
    <xf numFmtId="1" fontId="16" fillId="0" borderId="5" xfId="0" applyNumberFormat="1" applyFont="1" applyBorder="1" applyAlignment="1" applyProtection="1">
      <alignment wrapText="1"/>
      <protection locked="0"/>
    </xf>
    <xf numFmtId="3" fontId="12" fillId="0" borderId="5" xfId="0" applyNumberFormat="1" applyFont="1" applyBorder="1" applyAlignment="1" applyProtection="1">
      <alignment wrapText="1"/>
      <protection locked="0"/>
    </xf>
    <xf numFmtId="17" fontId="12" fillId="0" borderId="5" xfId="0" applyNumberFormat="1" applyFont="1" applyBorder="1" applyAlignment="1" applyProtection="1">
      <alignment wrapText="1"/>
      <protection locked="0"/>
    </xf>
    <xf numFmtId="0" fontId="12" fillId="0" borderId="6" xfId="0" applyFont="1" applyBorder="1" applyAlignment="1" applyProtection="1">
      <alignment wrapText="1"/>
      <protection locked="0"/>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5"/>
  <sheetViews>
    <sheetView zoomScaleNormal="100" workbookViewId="0">
      <pane xSplit="11" ySplit="6" topLeftCell="L85" activePane="bottomRight" state="frozen"/>
      <selection pane="topRight" activeCell="L1" sqref="L1"/>
      <selection pane="bottomLeft" activeCell="A7" sqref="A7"/>
      <selection pane="bottomRight" sqref="A1:Z96"/>
    </sheetView>
  </sheetViews>
  <sheetFormatPr defaultColWidth="9.28515625" defaultRowHeight="15" x14ac:dyDescent="0.25"/>
  <cols>
    <col min="1" max="1" width="6.5703125" style="1" customWidth="1"/>
    <col min="2" max="4" width="9.28515625" style="1"/>
    <col min="5" max="6" width="10" style="1" bestFit="1" customWidth="1"/>
    <col min="7" max="7" width="16.28515625" style="1" customWidth="1"/>
    <col min="8" max="9" width="14.28515625" style="1" customWidth="1"/>
    <col min="10" max="10" width="14.7109375" style="1" customWidth="1"/>
    <col min="11" max="11" width="39.42578125" style="23" customWidth="1"/>
    <col min="12" max="12" width="13.85546875" style="2" customWidth="1"/>
    <col min="13" max="13" width="15.42578125" style="2" customWidth="1"/>
    <col min="14" max="15" width="9.28515625" style="1"/>
    <col min="16" max="16" width="8.42578125" style="1" customWidth="1"/>
    <col min="17" max="19" width="10.285156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x14ac:dyDescent="0.3">
      <c r="A1" s="74" t="s">
        <v>0</v>
      </c>
      <c r="B1" s="75"/>
      <c r="C1" s="75"/>
      <c r="D1" s="75"/>
      <c r="E1" s="75"/>
      <c r="F1" s="75"/>
      <c r="G1" s="75"/>
      <c r="H1" s="75"/>
      <c r="I1" s="75"/>
      <c r="J1" s="75"/>
      <c r="K1" s="75"/>
      <c r="L1" s="75"/>
      <c r="M1" s="75"/>
      <c r="N1" s="75"/>
      <c r="O1" s="75"/>
      <c r="P1" s="75"/>
      <c r="Q1" s="75"/>
      <c r="R1" s="75"/>
      <c r="S1" s="75"/>
      <c r="T1" s="75"/>
      <c r="U1" s="75"/>
      <c r="V1" s="75"/>
      <c r="W1" s="75"/>
      <c r="X1" s="75"/>
      <c r="Y1" s="75"/>
      <c r="Z1" s="76"/>
    </row>
    <row r="2" spans="1:26" ht="29.1" customHeight="1" thickBot="1" x14ac:dyDescent="0.3">
      <c r="A2" s="77" t="s">
        <v>1</v>
      </c>
      <c r="B2" s="91" t="s">
        <v>2</v>
      </c>
      <c r="C2" s="92"/>
      <c r="D2" s="92"/>
      <c r="E2" s="92"/>
      <c r="F2" s="99"/>
      <c r="G2" s="84" t="s">
        <v>3</v>
      </c>
      <c r="H2" s="66" t="s">
        <v>4</v>
      </c>
      <c r="I2" s="71" t="s">
        <v>5</v>
      </c>
      <c r="J2" s="66" t="s">
        <v>6</v>
      </c>
      <c r="K2" s="96" t="s">
        <v>7</v>
      </c>
      <c r="L2" s="100" t="s">
        <v>8</v>
      </c>
      <c r="M2" s="101"/>
      <c r="N2" s="102" t="s">
        <v>9</v>
      </c>
      <c r="O2" s="103"/>
      <c r="P2" s="91" t="s">
        <v>10</v>
      </c>
      <c r="Q2" s="92"/>
      <c r="R2" s="92"/>
      <c r="S2" s="92"/>
      <c r="T2" s="92"/>
      <c r="U2" s="92"/>
      <c r="V2" s="92"/>
      <c r="W2" s="93"/>
      <c r="X2" s="93"/>
      <c r="Y2" s="104" t="s">
        <v>11</v>
      </c>
      <c r="Z2" s="105"/>
    </row>
    <row r="3" spans="1:26" ht="14.85" customHeight="1" x14ac:dyDescent="0.25">
      <c r="A3" s="78"/>
      <c r="B3" s="84" t="s">
        <v>12</v>
      </c>
      <c r="C3" s="80" t="s">
        <v>13</v>
      </c>
      <c r="D3" s="80" t="s">
        <v>14</v>
      </c>
      <c r="E3" s="80" t="s">
        <v>15</v>
      </c>
      <c r="F3" s="82" t="s">
        <v>16</v>
      </c>
      <c r="G3" s="85"/>
      <c r="H3" s="67"/>
      <c r="I3" s="72"/>
      <c r="J3" s="67"/>
      <c r="K3" s="97"/>
      <c r="L3" s="110" t="s">
        <v>17</v>
      </c>
      <c r="M3" s="112" t="s">
        <v>18</v>
      </c>
      <c r="N3" s="62" t="s">
        <v>19</v>
      </c>
      <c r="O3" s="64" t="s">
        <v>20</v>
      </c>
      <c r="P3" s="94" t="s">
        <v>21</v>
      </c>
      <c r="Q3" s="95"/>
      <c r="R3" s="95"/>
      <c r="S3" s="96"/>
      <c r="T3" s="69" t="s">
        <v>22</v>
      </c>
      <c r="U3" s="87" t="s">
        <v>23</v>
      </c>
      <c r="V3" s="87" t="s">
        <v>24</v>
      </c>
      <c r="W3" s="69" t="s">
        <v>25</v>
      </c>
      <c r="X3" s="89" t="s">
        <v>26</v>
      </c>
      <c r="Y3" s="106" t="s">
        <v>27</v>
      </c>
      <c r="Z3" s="108" t="s">
        <v>28</v>
      </c>
    </row>
    <row r="4" spans="1:26" ht="80.099999999999994" customHeight="1" thickBot="1" x14ac:dyDescent="0.3">
      <c r="A4" s="79"/>
      <c r="B4" s="86"/>
      <c r="C4" s="81"/>
      <c r="D4" s="81"/>
      <c r="E4" s="81"/>
      <c r="F4" s="83"/>
      <c r="G4" s="86"/>
      <c r="H4" s="68"/>
      <c r="I4" s="73"/>
      <c r="J4" s="68"/>
      <c r="K4" s="98"/>
      <c r="L4" s="111"/>
      <c r="M4" s="113"/>
      <c r="N4" s="63"/>
      <c r="O4" s="65"/>
      <c r="P4" s="3" t="s">
        <v>29</v>
      </c>
      <c r="Q4" s="4" t="s">
        <v>30</v>
      </c>
      <c r="R4" s="4" t="s">
        <v>31</v>
      </c>
      <c r="S4" s="5" t="s">
        <v>32</v>
      </c>
      <c r="T4" s="70"/>
      <c r="U4" s="88"/>
      <c r="V4" s="88"/>
      <c r="W4" s="70"/>
      <c r="X4" s="90"/>
      <c r="Y4" s="107"/>
      <c r="Z4" s="109"/>
    </row>
    <row r="5" spans="1:26" ht="3" customHeight="1" x14ac:dyDescent="0.25">
      <c r="A5" s="7"/>
      <c r="B5" s="8"/>
      <c r="C5" s="9"/>
      <c r="D5" s="9"/>
      <c r="E5" s="9"/>
      <c r="F5" s="10"/>
      <c r="G5" s="11"/>
      <c r="H5" s="12"/>
      <c r="I5" s="6"/>
      <c r="J5" s="12"/>
      <c r="K5" s="22"/>
      <c r="L5" s="13"/>
      <c r="M5" s="14"/>
      <c r="N5" s="15"/>
      <c r="O5" s="16"/>
      <c r="P5" s="17"/>
      <c r="Q5" s="18"/>
      <c r="R5" s="18"/>
      <c r="S5" s="19"/>
      <c r="T5" s="20"/>
      <c r="U5" s="20"/>
      <c r="V5" s="20"/>
      <c r="W5" s="20"/>
      <c r="X5" s="21"/>
      <c r="Y5" s="15"/>
      <c r="Z5" s="16"/>
    </row>
    <row r="6" spans="1:26" ht="4.5" customHeight="1" thickBot="1" x14ac:dyDescent="0.3">
      <c r="A6" s="7"/>
      <c r="B6" s="8"/>
      <c r="C6" s="9"/>
      <c r="D6" s="9"/>
      <c r="E6" s="9"/>
      <c r="F6" s="10"/>
      <c r="G6" s="11"/>
      <c r="H6" s="12"/>
      <c r="I6" s="6"/>
      <c r="J6" s="12"/>
      <c r="K6" s="22"/>
      <c r="L6" s="13"/>
      <c r="M6" s="14"/>
      <c r="N6" s="15"/>
      <c r="O6" s="16"/>
      <c r="P6" s="17"/>
      <c r="Q6" s="18"/>
      <c r="R6" s="18"/>
      <c r="S6" s="19"/>
      <c r="T6" s="20"/>
      <c r="U6" s="20"/>
      <c r="V6" s="20"/>
      <c r="W6" s="20"/>
      <c r="X6" s="21"/>
      <c r="Y6" s="15"/>
      <c r="Z6" s="16"/>
    </row>
    <row r="7" spans="1:26" s="32" customFormat="1" ht="57" thickBot="1" x14ac:dyDescent="0.25">
      <c r="A7" s="24">
        <v>1</v>
      </c>
      <c r="B7" s="25" t="s">
        <v>275</v>
      </c>
      <c r="C7" s="26" t="s">
        <v>33</v>
      </c>
      <c r="D7" s="26">
        <v>70879940</v>
      </c>
      <c r="E7" s="26">
        <v>102519536</v>
      </c>
      <c r="F7" s="27">
        <v>600118576</v>
      </c>
      <c r="G7" s="28" t="s">
        <v>34</v>
      </c>
      <c r="H7" s="28" t="s">
        <v>35</v>
      </c>
      <c r="I7" s="28" t="s">
        <v>36</v>
      </c>
      <c r="J7" s="28" t="s">
        <v>36</v>
      </c>
      <c r="K7" s="29" t="s">
        <v>37</v>
      </c>
      <c r="L7" s="30">
        <v>3000000</v>
      </c>
      <c r="M7" s="31">
        <f t="shared" ref="M7:M14" si="0">L7*0.85</f>
        <v>2550000</v>
      </c>
      <c r="N7" s="25">
        <v>2025</v>
      </c>
      <c r="O7" s="27">
        <v>2027</v>
      </c>
      <c r="P7" s="25"/>
      <c r="Q7" s="26"/>
      <c r="R7" s="26"/>
      <c r="S7" s="27"/>
      <c r="T7" s="28"/>
      <c r="U7" s="28"/>
      <c r="V7" s="28"/>
      <c r="W7" s="28"/>
      <c r="X7" s="28"/>
      <c r="Y7" s="25" t="s">
        <v>38</v>
      </c>
      <c r="Z7" s="27" t="s">
        <v>38</v>
      </c>
    </row>
    <row r="8" spans="1:26" s="32" customFormat="1" ht="57" thickBot="1" x14ac:dyDescent="0.25">
      <c r="A8" s="24">
        <v>2</v>
      </c>
      <c r="B8" s="25" t="s">
        <v>275</v>
      </c>
      <c r="C8" s="26" t="s">
        <v>33</v>
      </c>
      <c r="D8" s="26">
        <v>70879940</v>
      </c>
      <c r="E8" s="26">
        <v>102519536</v>
      </c>
      <c r="F8" s="27">
        <v>600118576</v>
      </c>
      <c r="G8" s="28" t="s">
        <v>39</v>
      </c>
      <c r="H8" s="28" t="s">
        <v>35</v>
      </c>
      <c r="I8" s="28" t="s">
        <v>36</v>
      </c>
      <c r="J8" s="28" t="s">
        <v>36</v>
      </c>
      <c r="K8" s="29" t="s">
        <v>40</v>
      </c>
      <c r="L8" s="30">
        <v>10000000</v>
      </c>
      <c r="M8" s="31">
        <f t="shared" si="0"/>
        <v>8500000</v>
      </c>
      <c r="N8" s="25">
        <v>2022</v>
      </c>
      <c r="O8" s="27">
        <v>2027</v>
      </c>
      <c r="P8" s="25"/>
      <c r="Q8" s="26"/>
      <c r="R8" s="26"/>
      <c r="S8" s="27"/>
      <c r="T8" s="28"/>
      <c r="U8" s="28"/>
      <c r="V8" s="28"/>
      <c r="W8" s="28"/>
      <c r="X8" s="28"/>
      <c r="Y8" s="25" t="s">
        <v>41</v>
      </c>
      <c r="Z8" s="27" t="s">
        <v>42</v>
      </c>
    </row>
    <row r="9" spans="1:26" s="32" customFormat="1" ht="57" thickBot="1" x14ac:dyDescent="0.25">
      <c r="A9" s="24">
        <v>3</v>
      </c>
      <c r="B9" s="25" t="s">
        <v>275</v>
      </c>
      <c r="C9" s="26" t="s">
        <v>33</v>
      </c>
      <c r="D9" s="26">
        <v>70879940</v>
      </c>
      <c r="E9" s="26">
        <v>102519536</v>
      </c>
      <c r="F9" s="27">
        <v>600118576</v>
      </c>
      <c r="G9" s="28" t="s">
        <v>43</v>
      </c>
      <c r="H9" s="28" t="s">
        <v>35</v>
      </c>
      <c r="I9" s="28" t="s">
        <v>36</v>
      </c>
      <c r="J9" s="28" t="s">
        <v>36</v>
      </c>
      <c r="K9" s="29" t="s">
        <v>44</v>
      </c>
      <c r="L9" s="30">
        <v>600000</v>
      </c>
      <c r="M9" s="31">
        <f t="shared" si="0"/>
        <v>510000</v>
      </c>
      <c r="N9" s="25">
        <v>2023</v>
      </c>
      <c r="O9" s="27">
        <v>2027</v>
      </c>
      <c r="P9" s="25"/>
      <c r="Q9" s="26"/>
      <c r="R9" s="26"/>
      <c r="S9" s="27" t="s">
        <v>45</v>
      </c>
      <c r="T9" s="28"/>
      <c r="U9" s="28"/>
      <c r="V9" s="28"/>
      <c r="W9" s="28"/>
      <c r="X9" s="28" t="s">
        <v>45</v>
      </c>
      <c r="Y9" s="25" t="s">
        <v>38</v>
      </c>
      <c r="Z9" s="27" t="s">
        <v>38</v>
      </c>
    </row>
    <row r="10" spans="1:26" s="32" customFormat="1" ht="57" thickBot="1" x14ac:dyDescent="0.25">
      <c r="A10" s="24">
        <v>4</v>
      </c>
      <c r="B10" s="25" t="s">
        <v>275</v>
      </c>
      <c r="C10" s="26" t="s">
        <v>33</v>
      </c>
      <c r="D10" s="26">
        <v>70879940</v>
      </c>
      <c r="E10" s="26">
        <v>102519536</v>
      </c>
      <c r="F10" s="27">
        <v>600118576</v>
      </c>
      <c r="G10" s="28" t="s">
        <v>46</v>
      </c>
      <c r="H10" s="28" t="s">
        <v>35</v>
      </c>
      <c r="I10" s="28" t="s">
        <v>36</v>
      </c>
      <c r="J10" s="28" t="s">
        <v>36</v>
      </c>
      <c r="K10" s="29" t="s">
        <v>47</v>
      </c>
      <c r="L10" s="30">
        <v>800000</v>
      </c>
      <c r="M10" s="31">
        <f t="shared" si="0"/>
        <v>680000</v>
      </c>
      <c r="N10" s="25">
        <v>2023</v>
      </c>
      <c r="O10" s="27">
        <v>2027</v>
      </c>
      <c r="P10" s="25" t="s">
        <v>45</v>
      </c>
      <c r="Q10" s="26" t="s">
        <v>45</v>
      </c>
      <c r="R10" s="26" t="s">
        <v>45</v>
      </c>
      <c r="S10" s="27" t="s">
        <v>45</v>
      </c>
      <c r="T10" s="28"/>
      <c r="U10" s="28"/>
      <c r="V10" s="28"/>
      <c r="W10" s="28"/>
      <c r="X10" s="28"/>
      <c r="Y10" s="25" t="s">
        <v>38</v>
      </c>
      <c r="Z10" s="27" t="s">
        <v>38</v>
      </c>
    </row>
    <row r="11" spans="1:26" s="32" customFormat="1" ht="57" thickBot="1" x14ac:dyDescent="0.25">
      <c r="A11" s="24">
        <v>5</v>
      </c>
      <c r="B11" s="25" t="s">
        <v>275</v>
      </c>
      <c r="C11" s="26" t="s">
        <v>33</v>
      </c>
      <c r="D11" s="26">
        <v>70879940</v>
      </c>
      <c r="E11" s="26">
        <v>102519536</v>
      </c>
      <c r="F11" s="27">
        <v>600118576</v>
      </c>
      <c r="G11" s="28" t="s">
        <v>48</v>
      </c>
      <c r="H11" s="28" t="s">
        <v>35</v>
      </c>
      <c r="I11" s="28" t="s">
        <v>36</v>
      </c>
      <c r="J11" s="28" t="s">
        <v>36</v>
      </c>
      <c r="K11" s="29" t="s">
        <v>49</v>
      </c>
      <c r="L11" s="30">
        <v>2000000</v>
      </c>
      <c r="M11" s="31">
        <f t="shared" si="0"/>
        <v>1700000</v>
      </c>
      <c r="N11" s="25">
        <v>2023</v>
      </c>
      <c r="O11" s="27">
        <v>2027</v>
      </c>
      <c r="P11" s="25"/>
      <c r="Q11" s="26"/>
      <c r="R11" s="26"/>
      <c r="S11" s="27"/>
      <c r="T11" s="28"/>
      <c r="U11" s="28"/>
      <c r="V11" s="28"/>
      <c r="W11" s="28"/>
      <c r="X11" s="28"/>
      <c r="Y11" s="25" t="s">
        <v>38</v>
      </c>
      <c r="Z11" s="27" t="s">
        <v>38</v>
      </c>
    </row>
    <row r="12" spans="1:26" s="32" customFormat="1" ht="57" thickBot="1" x14ac:dyDescent="0.25">
      <c r="A12" s="24">
        <v>6</v>
      </c>
      <c r="B12" s="25" t="s">
        <v>275</v>
      </c>
      <c r="C12" s="26" t="s">
        <v>33</v>
      </c>
      <c r="D12" s="26">
        <v>70879940</v>
      </c>
      <c r="E12" s="26">
        <v>102519536</v>
      </c>
      <c r="F12" s="27">
        <v>600118576</v>
      </c>
      <c r="G12" s="28" t="s">
        <v>50</v>
      </c>
      <c r="H12" s="28" t="s">
        <v>35</v>
      </c>
      <c r="I12" s="28" t="s">
        <v>36</v>
      </c>
      <c r="J12" s="28" t="s">
        <v>36</v>
      </c>
      <c r="K12" s="29" t="s">
        <v>51</v>
      </c>
      <c r="L12" s="30">
        <v>2000000</v>
      </c>
      <c r="M12" s="31">
        <f t="shared" si="0"/>
        <v>1700000</v>
      </c>
      <c r="N12" s="25">
        <v>2025</v>
      </c>
      <c r="O12" s="27">
        <v>2027</v>
      </c>
      <c r="P12" s="25"/>
      <c r="Q12" s="26"/>
      <c r="R12" s="26"/>
      <c r="S12" s="27"/>
      <c r="T12" s="28"/>
      <c r="U12" s="28"/>
      <c r="V12" s="28"/>
      <c r="W12" s="28"/>
      <c r="X12" s="28"/>
      <c r="Y12" s="25" t="s">
        <v>38</v>
      </c>
      <c r="Z12" s="27" t="s">
        <v>38</v>
      </c>
    </row>
    <row r="13" spans="1:26" s="32" customFormat="1" ht="57" thickBot="1" x14ac:dyDescent="0.25">
      <c r="A13" s="24">
        <v>7</v>
      </c>
      <c r="B13" s="25" t="s">
        <v>275</v>
      </c>
      <c r="C13" s="26" t="s">
        <v>33</v>
      </c>
      <c r="D13" s="26">
        <v>70879940</v>
      </c>
      <c r="E13" s="26">
        <v>102519536</v>
      </c>
      <c r="F13" s="27">
        <v>600118576</v>
      </c>
      <c r="G13" s="28" t="s">
        <v>52</v>
      </c>
      <c r="H13" s="28" t="s">
        <v>35</v>
      </c>
      <c r="I13" s="28" t="s">
        <v>36</v>
      </c>
      <c r="J13" s="28" t="s">
        <v>36</v>
      </c>
      <c r="K13" s="29" t="s">
        <v>53</v>
      </c>
      <c r="L13" s="30">
        <v>3000000</v>
      </c>
      <c r="M13" s="31">
        <f t="shared" si="0"/>
        <v>2550000</v>
      </c>
      <c r="N13" s="25">
        <v>2025</v>
      </c>
      <c r="O13" s="27">
        <v>2027</v>
      </c>
      <c r="P13" s="25"/>
      <c r="Q13" s="26"/>
      <c r="R13" s="26"/>
      <c r="S13" s="27"/>
      <c r="T13" s="28"/>
      <c r="U13" s="28"/>
      <c r="V13" s="28"/>
      <c r="W13" s="28"/>
      <c r="X13" s="28"/>
      <c r="Y13" s="25" t="s">
        <v>38</v>
      </c>
      <c r="Z13" s="27" t="s">
        <v>38</v>
      </c>
    </row>
    <row r="14" spans="1:26" s="32" customFormat="1" ht="57" thickBot="1" x14ac:dyDescent="0.25">
      <c r="A14" s="24">
        <v>8</v>
      </c>
      <c r="B14" s="25" t="s">
        <v>275</v>
      </c>
      <c r="C14" s="26" t="s">
        <v>33</v>
      </c>
      <c r="D14" s="26">
        <v>70879940</v>
      </c>
      <c r="E14" s="26">
        <v>102519536</v>
      </c>
      <c r="F14" s="27">
        <v>600118576</v>
      </c>
      <c r="G14" s="28" t="s">
        <v>54</v>
      </c>
      <c r="H14" s="28" t="s">
        <v>35</v>
      </c>
      <c r="I14" s="28" t="s">
        <v>36</v>
      </c>
      <c r="J14" s="28" t="s">
        <v>36</v>
      </c>
      <c r="K14" s="29" t="s">
        <v>55</v>
      </c>
      <c r="L14" s="30">
        <v>300000</v>
      </c>
      <c r="M14" s="31">
        <f t="shared" si="0"/>
        <v>255000</v>
      </c>
      <c r="N14" s="25">
        <v>2025</v>
      </c>
      <c r="O14" s="27">
        <v>2027</v>
      </c>
      <c r="P14" s="25"/>
      <c r="Q14" s="26"/>
      <c r="R14" s="26"/>
      <c r="S14" s="27"/>
      <c r="T14" s="28"/>
      <c r="U14" s="28"/>
      <c r="V14" s="28"/>
      <c r="W14" s="28" t="s">
        <v>45</v>
      </c>
      <c r="X14" s="28"/>
      <c r="Y14" s="25" t="s">
        <v>38</v>
      </c>
      <c r="Z14" s="27" t="s">
        <v>38</v>
      </c>
    </row>
    <row r="15" spans="1:26" s="32" customFormat="1" ht="34.5" thickBot="1" x14ac:dyDescent="0.25">
      <c r="A15" s="24">
        <v>9</v>
      </c>
      <c r="B15" s="25" t="s">
        <v>56</v>
      </c>
      <c r="C15" s="26" t="s">
        <v>33</v>
      </c>
      <c r="D15" s="26">
        <v>70876649</v>
      </c>
      <c r="E15" s="26">
        <v>102519633</v>
      </c>
      <c r="F15" s="27">
        <v>600118614</v>
      </c>
      <c r="G15" s="28" t="s">
        <v>57</v>
      </c>
      <c r="H15" s="28" t="s">
        <v>35</v>
      </c>
      <c r="I15" s="28" t="s">
        <v>36</v>
      </c>
      <c r="J15" s="28" t="s">
        <v>36</v>
      </c>
      <c r="K15" s="29" t="s">
        <v>58</v>
      </c>
      <c r="L15" s="30">
        <v>2800000</v>
      </c>
      <c r="M15" s="31">
        <v>2380000</v>
      </c>
      <c r="N15" s="25">
        <v>2023</v>
      </c>
      <c r="O15" s="27">
        <v>2023</v>
      </c>
      <c r="P15" s="25" t="s">
        <v>45</v>
      </c>
      <c r="Q15" s="26"/>
      <c r="R15" s="26"/>
      <c r="S15" s="27" t="s">
        <v>45</v>
      </c>
      <c r="T15" s="28"/>
      <c r="U15" s="28"/>
      <c r="V15" s="28"/>
      <c r="W15" s="28"/>
      <c r="X15" s="28"/>
      <c r="Y15" s="25"/>
      <c r="Z15" s="27"/>
    </row>
    <row r="16" spans="1:26" s="32" customFormat="1" ht="34.5" thickBot="1" x14ac:dyDescent="0.25">
      <c r="A16" s="24">
        <v>10</v>
      </c>
      <c r="B16" s="25" t="s">
        <v>56</v>
      </c>
      <c r="C16" s="26" t="s">
        <v>33</v>
      </c>
      <c r="D16" s="26">
        <v>70876649</v>
      </c>
      <c r="E16" s="26">
        <v>102519633</v>
      </c>
      <c r="F16" s="27">
        <v>600118614</v>
      </c>
      <c r="G16" s="28" t="s">
        <v>59</v>
      </c>
      <c r="H16" s="28" t="s">
        <v>35</v>
      </c>
      <c r="I16" s="28" t="s">
        <v>36</v>
      </c>
      <c r="J16" s="28" t="s">
        <v>36</v>
      </c>
      <c r="K16" s="29" t="s">
        <v>60</v>
      </c>
      <c r="L16" s="30">
        <v>3500000</v>
      </c>
      <c r="M16" s="31">
        <v>2975000</v>
      </c>
      <c r="N16" s="25">
        <v>2023</v>
      </c>
      <c r="O16" s="27">
        <v>2023</v>
      </c>
      <c r="P16" s="25" t="s">
        <v>45</v>
      </c>
      <c r="Q16" s="26" t="s">
        <v>45</v>
      </c>
      <c r="R16" s="26" t="s">
        <v>45</v>
      </c>
      <c r="S16" s="27" t="s">
        <v>45</v>
      </c>
      <c r="T16" s="28"/>
      <c r="U16" s="28"/>
      <c r="V16" s="28"/>
      <c r="W16" s="28"/>
      <c r="X16" s="28"/>
      <c r="Y16" s="25"/>
      <c r="Z16" s="27"/>
    </row>
    <row r="17" spans="1:26" s="32" customFormat="1" ht="34.5" thickBot="1" x14ac:dyDescent="0.25">
      <c r="A17" s="24">
        <v>11</v>
      </c>
      <c r="B17" s="25" t="s">
        <v>56</v>
      </c>
      <c r="C17" s="26" t="s">
        <v>33</v>
      </c>
      <c r="D17" s="26">
        <v>70876649</v>
      </c>
      <c r="E17" s="26">
        <v>102519633</v>
      </c>
      <c r="F17" s="27">
        <v>600118614</v>
      </c>
      <c r="G17" s="28" t="s">
        <v>61</v>
      </c>
      <c r="H17" s="28" t="s">
        <v>35</v>
      </c>
      <c r="I17" s="28" t="s">
        <v>36</v>
      </c>
      <c r="J17" s="28" t="s">
        <v>36</v>
      </c>
      <c r="K17" s="29" t="s">
        <v>62</v>
      </c>
      <c r="L17" s="30">
        <v>1700000</v>
      </c>
      <c r="M17" s="31">
        <v>1445000</v>
      </c>
      <c r="N17" s="25">
        <v>2023</v>
      </c>
      <c r="O17" s="27">
        <v>2023</v>
      </c>
      <c r="P17" s="25" t="s">
        <v>45</v>
      </c>
      <c r="Q17" s="26" t="s">
        <v>45</v>
      </c>
      <c r="R17" s="26" t="s">
        <v>45</v>
      </c>
      <c r="S17" s="27" t="s">
        <v>45</v>
      </c>
      <c r="T17" s="28"/>
      <c r="U17" s="28"/>
      <c r="V17" s="28"/>
      <c r="W17" s="28"/>
      <c r="X17" s="28"/>
      <c r="Y17" s="25"/>
      <c r="Z17" s="27"/>
    </row>
    <row r="18" spans="1:26" s="32" customFormat="1" ht="34.5" thickBot="1" x14ac:dyDescent="0.25">
      <c r="A18" s="24">
        <v>12</v>
      </c>
      <c r="B18" s="25" t="s">
        <v>56</v>
      </c>
      <c r="C18" s="26" t="s">
        <v>33</v>
      </c>
      <c r="D18" s="26">
        <v>70876649</v>
      </c>
      <c r="E18" s="26">
        <v>102519633</v>
      </c>
      <c r="F18" s="27">
        <v>600118614</v>
      </c>
      <c r="G18" s="28" t="s">
        <v>63</v>
      </c>
      <c r="H18" s="28" t="s">
        <v>35</v>
      </c>
      <c r="I18" s="28" t="s">
        <v>36</v>
      </c>
      <c r="J18" s="28" t="s">
        <v>36</v>
      </c>
      <c r="K18" s="29" t="s">
        <v>64</v>
      </c>
      <c r="L18" s="30">
        <v>10000000</v>
      </c>
      <c r="M18" s="31">
        <v>8500000</v>
      </c>
      <c r="N18" s="25">
        <v>2023</v>
      </c>
      <c r="O18" s="27" t="s">
        <v>65</v>
      </c>
      <c r="P18" s="25"/>
      <c r="Q18" s="26"/>
      <c r="R18" s="26"/>
      <c r="S18" s="27"/>
      <c r="T18" s="28"/>
      <c r="U18" s="28"/>
      <c r="V18" s="28"/>
      <c r="W18" s="28"/>
      <c r="X18" s="28"/>
      <c r="Y18" s="25"/>
      <c r="Z18" s="27"/>
    </row>
    <row r="19" spans="1:26" s="32" customFormat="1" ht="34.5" thickBot="1" x14ac:dyDescent="0.25">
      <c r="A19" s="24">
        <v>13</v>
      </c>
      <c r="B19" s="25" t="s">
        <v>66</v>
      </c>
      <c r="C19" s="26" t="s">
        <v>67</v>
      </c>
      <c r="D19" s="26">
        <v>47934409</v>
      </c>
      <c r="E19" s="26">
        <v>102519587</v>
      </c>
      <c r="F19" s="27">
        <v>600118606</v>
      </c>
      <c r="G19" s="28" t="s">
        <v>68</v>
      </c>
      <c r="H19" s="28" t="s">
        <v>69</v>
      </c>
      <c r="I19" s="28" t="s">
        <v>36</v>
      </c>
      <c r="J19" s="28" t="s">
        <v>36</v>
      </c>
      <c r="K19" s="29" t="s">
        <v>70</v>
      </c>
      <c r="L19" s="30">
        <v>3000000</v>
      </c>
      <c r="M19" s="31">
        <f t="shared" ref="M19:M33" si="1">L19*0.85</f>
        <v>2550000</v>
      </c>
      <c r="N19" s="25">
        <v>2023</v>
      </c>
      <c r="O19" s="27">
        <v>2025</v>
      </c>
      <c r="P19" s="25"/>
      <c r="Q19" s="26"/>
      <c r="R19" s="26"/>
      <c r="S19" s="27"/>
      <c r="T19" s="28"/>
      <c r="U19" s="28"/>
      <c r="V19" s="28"/>
      <c r="W19" s="28"/>
      <c r="X19" s="28"/>
      <c r="Y19" s="25" t="s">
        <v>41</v>
      </c>
      <c r="Z19" s="27" t="s">
        <v>38</v>
      </c>
    </row>
    <row r="20" spans="1:26" s="32" customFormat="1" ht="45.75" thickBot="1" x14ac:dyDescent="0.25">
      <c r="A20" s="24">
        <v>14</v>
      </c>
      <c r="B20" s="25" t="s">
        <v>66</v>
      </c>
      <c r="C20" s="26" t="s">
        <v>67</v>
      </c>
      <c r="D20" s="26">
        <v>47934409</v>
      </c>
      <c r="E20" s="26">
        <v>102519587</v>
      </c>
      <c r="F20" s="27">
        <v>600118606</v>
      </c>
      <c r="G20" s="28" t="s">
        <v>71</v>
      </c>
      <c r="H20" s="28" t="s">
        <v>69</v>
      </c>
      <c r="I20" s="28" t="s">
        <v>36</v>
      </c>
      <c r="J20" s="28" t="s">
        <v>36</v>
      </c>
      <c r="K20" s="29" t="s">
        <v>72</v>
      </c>
      <c r="L20" s="30">
        <v>2500000</v>
      </c>
      <c r="M20" s="31">
        <f t="shared" si="1"/>
        <v>2125000</v>
      </c>
      <c r="N20" s="25">
        <v>2023</v>
      </c>
      <c r="O20" s="27">
        <v>2027</v>
      </c>
      <c r="P20" s="25"/>
      <c r="Q20" s="26"/>
      <c r="R20" s="26"/>
      <c r="S20" s="27"/>
      <c r="T20" s="28"/>
      <c r="U20" s="28"/>
      <c r="V20" s="28"/>
      <c r="W20" s="28"/>
      <c r="X20" s="28"/>
      <c r="Y20" s="25"/>
      <c r="Z20" s="27" t="s">
        <v>38</v>
      </c>
    </row>
    <row r="21" spans="1:26" s="32" customFormat="1" ht="34.5" thickBot="1" x14ac:dyDescent="0.25">
      <c r="A21" s="24">
        <v>15</v>
      </c>
      <c r="B21" s="25" t="s">
        <v>66</v>
      </c>
      <c r="C21" s="26" t="s">
        <v>67</v>
      </c>
      <c r="D21" s="26">
        <v>47934409</v>
      </c>
      <c r="E21" s="26">
        <v>102519587</v>
      </c>
      <c r="F21" s="27">
        <v>600118606</v>
      </c>
      <c r="G21" s="28" t="s">
        <v>73</v>
      </c>
      <c r="H21" s="28" t="s">
        <v>69</v>
      </c>
      <c r="I21" s="28" t="s">
        <v>36</v>
      </c>
      <c r="J21" s="28" t="s">
        <v>36</v>
      </c>
      <c r="K21" s="29" t="s">
        <v>74</v>
      </c>
      <c r="L21" s="30">
        <v>5000000</v>
      </c>
      <c r="M21" s="31">
        <f t="shared" si="1"/>
        <v>4250000</v>
      </c>
      <c r="N21" s="25">
        <v>2023</v>
      </c>
      <c r="O21" s="27">
        <v>2027</v>
      </c>
      <c r="P21" s="25"/>
      <c r="Q21" s="26"/>
      <c r="R21" s="26"/>
      <c r="S21" s="27"/>
      <c r="T21" s="28"/>
      <c r="U21" s="28"/>
      <c r="V21" s="28"/>
      <c r="W21" s="28"/>
      <c r="X21" s="28"/>
      <c r="Y21" s="25"/>
      <c r="Z21" s="27" t="s">
        <v>38</v>
      </c>
    </row>
    <row r="22" spans="1:26" s="32" customFormat="1" ht="90.75" thickBot="1" x14ac:dyDescent="0.25">
      <c r="A22" s="24">
        <v>16</v>
      </c>
      <c r="B22" s="25" t="s">
        <v>66</v>
      </c>
      <c r="C22" s="26" t="s">
        <v>67</v>
      </c>
      <c r="D22" s="26">
        <v>47934409</v>
      </c>
      <c r="E22" s="26">
        <v>102519587</v>
      </c>
      <c r="F22" s="27">
        <v>600118606</v>
      </c>
      <c r="G22" s="28" t="s">
        <v>75</v>
      </c>
      <c r="H22" s="28" t="s">
        <v>69</v>
      </c>
      <c r="I22" s="28" t="s">
        <v>36</v>
      </c>
      <c r="J22" s="28" t="s">
        <v>36</v>
      </c>
      <c r="K22" s="29" t="s">
        <v>276</v>
      </c>
      <c r="L22" s="30">
        <v>1300000</v>
      </c>
      <c r="M22" s="31">
        <f t="shared" si="1"/>
        <v>1105000</v>
      </c>
      <c r="N22" s="25">
        <v>2023</v>
      </c>
      <c r="O22" s="27">
        <v>2027</v>
      </c>
      <c r="P22" s="25"/>
      <c r="Q22" s="26" t="s">
        <v>45</v>
      </c>
      <c r="R22" s="26" t="s">
        <v>45</v>
      </c>
      <c r="S22" s="27" t="s">
        <v>45</v>
      </c>
      <c r="T22" s="28"/>
      <c r="U22" s="28"/>
      <c r="V22" s="28"/>
      <c r="W22" s="28"/>
      <c r="X22" s="28"/>
      <c r="Y22" s="25"/>
      <c r="Z22" s="27" t="s">
        <v>38</v>
      </c>
    </row>
    <row r="23" spans="1:26" s="32" customFormat="1" ht="90.75" thickBot="1" x14ac:dyDescent="0.25">
      <c r="A23" s="24">
        <v>17</v>
      </c>
      <c r="B23" s="25" t="s">
        <v>66</v>
      </c>
      <c r="C23" s="26" t="s">
        <v>67</v>
      </c>
      <c r="D23" s="26">
        <v>47934409</v>
      </c>
      <c r="E23" s="26">
        <v>102519587</v>
      </c>
      <c r="F23" s="27">
        <v>600118606</v>
      </c>
      <c r="G23" s="28" t="s">
        <v>76</v>
      </c>
      <c r="H23" s="28" t="s">
        <v>69</v>
      </c>
      <c r="I23" s="28" t="s">
        <v>36</v>
      </c>
      <c r="J23" s="28" t="s">
        <v>36</v>
      </c>
      <c r="K23" s="29" t="s">
        <v>277</v>
      </c>
      <c r="L23" s="30">
        <v>1300000</v>
      </c>
      <c r="M23" s="31">
        <f t="shared" si="1"/>
        <v>1105000</v>
      </c>
      <c r="N23" s="25">
        <v>2023</v>
      </c>
      <c r="O23" s="27">
        <v>2027</v>
      </c>
      <c r="P23" s="25"/>
      <c r="Q23" s="26" t="s">
        <v>45</v>
      </c>
      <c r="R23" s="26" t="s">
        <v>45</v>
      </c>
      <c r="S23" s="27" t="s">
        <v>45</v>
      </c>
      <c r="T23" s="28"/>
      <c r="U23" s="28"/>
      <c r="V23" s="28"/>
      <c r="W23" s="28"/>
      <c r="X23" s="28"/>
      <c r="Y23" s="25"/>
      <c r="Z23" s="27"/>
    </row>
    <row r="24" spans="1:26" s="32" customFormat="1" ht="23.25" thickBot="1" x14ac:dyDescent="0.25">
      <c r="A24" s="24">
        <v>18</v>
      </c>
      <c r="B24" s="25" t="s">
        <v>66</v>
      </c>
      <c r="C24" s="26" t="s">
        <v>67</v>
      </c>
      <c r="D24" s="26">
        <v>47934409</v>
      </c>
      <c r="E24" s="26">
        <v>102519587</v>
      </c>
      <c r="F24" s="27">
        <v>600118606</v>
      </c>
      <c r="G24" s="28" t="s">
        <v>77</v>
      </c>
      <c r="H24" s="28" t="s">
        <v>69</v>
      </c>
      <c r="I24" s="28" t="s">
        <v>36</v>
      </c>
      <c r="J24" s="28" t="s">
        <v>36</v>
      </c>
      <c r="K24" s="29" t="s">
        <v>77</v>
      </c>
      <c r="L24" s="30">
        <v>5000000</v>
      </c>
      <c r="M24" s="31">
        <f t="shared" si="1"/>
        <v>4250000</v>
      </c>
      <c r="N24" s="25">
        <v>2023</v>
      </c>
      <c r="O24" s="27">
        <v>2027</v>
      </c>
      <c r="P24" s="25"/>
      <c r="Q24" s="26"/>
      <c r="R24" s="26"/>
      <c r="S24" s="27"/>
      <c r="T24" s="28"/>
      <c r="U24" s="28"/>
      <c r="V24" s="28"/>
      <c r="W24" s="28" t="s">
        <v>45</v>
      </c>
      <c r="X24" s="28"/>
      <c r="Y24" s="25"/>
      <c r="Z24" s="27" t="s">
        <v>38</v>
      </c>
    </row>
    <row r="25" spans="1:26" s="32" customFormat="1" ht="45.75" thickBot="1" x14ac:dyDescent="0.25">
      <c r="A25" s="24">
        <v>19</v>
      </c>
      <c r="B25" s="25" t="s">
        <v>278</v>
      </c>
      <c r="C25" s="26" t="s">
        <v>33</v>
      </c>
      <c r="D25" s="26">
        <v>70877017</v>
      </c>
      <c r="E25" s="26">
        <v>600118584</v>
      </c>
      <c r="F25" s="27">
        <v>102519561</v>
      </c>
      <c r="G25" s="28" t="s">
        <v>78</v>
      </c>
      <c r="H25" s="28" t="s">
        <v>35</v>
      </c>
      <c r="I25" s="28" t="s">
        <v>36</v>
      </c>
      <c r="J25" s="28" t="s">
        <v>36</v>
      </c>
      <c r="K25" s="29" t="s">
        <v>79</v>
      </c>
      <c r="L25" s="30">
        <v>6500000</v>
      </c>
      <c r="M25" s="31">
        <f t="shared" si="1"/>
        <v>5525000</v>
      </c>
      <c r="N25" s="25">
        <v>2023</v>
      </c>
      <c r="O25" s="27">
        <v>2027</v>
      </c>
      <c r="P25" s="25"/>
      <c r="Q25" s="26"/>
      <c r="R25" s="26"/>
      <c r="S25" s="27"/>
      <c r="T25" s="28"/>
      <c r="U25" s="28"/>
      <c r="V25" s="28"/>
      <c r="W25" s="28" t="s">
        <v>45</v>
      </c>
      <c r="X25" s="28" t="s">
        <v>45</v>
      </c>
      <c r="Y25" s="25"/>
      <c r="Z25" s="27" t="s">
        <v>38</v>
      </c>
    </row>
    <row r="26" spans="1:26" s="32" customFormat="1" ht="34.5" thickBot="1" x14ac:dyDescent="0.25">
      <c r="A26" s="24">
        <v>20</v>
      </c>
      <c r="B26" s="25" t="s">
        <v>279</v>
      </c>
      <c r="C26" s="26" t="s">
        <v>33</v>
      </c>
      <c r="D26" s="26">
        <v>70877017</v>
      </c>
      <c r="E26" s="26">
        <v>600118584</v>
      </c>
      <c r="F26" s="27">
        <v>102519561</v>
      </c>
      <c r="G26" s="28" t="s">
        <v>80</v>
      </c>
      <c r="H26" s="28" t="s">
        <v>35</v>
      </c>
      <c r="I26" s="28" t="s">
        <v>36</v>
      </c>
      <c r="J26" s="28" t="s">
        <v>36</v>
      </c>
      <c r="K26" s="29" t="s">
        <v>81</v>
      </c>
      <c r="L26" s="30">
        <v>3500000</v>
      </c>
      <c r="M26" s="31">
        <f t="shared" si="1"/>
        <v>2975000</v>
      </c>
      <c r="N26" s="25">
        <v>2023</v>
      </c>
      <c r="O26" s="27">
        <v>2027</v>
      </c>
      <c r="P26" s="25"/>
      <c r="Q26" s="26"/>
      <c r="R26" s="26" t="s">
        <v>45</v>
      </c>
      <c r="S26" s="27"/>
      <c r="T26" s="28"/>
      <c r="U26" s="28"/>
      <c r="V26" s="28"/>
      <c r="W26" s="28"/>
      <c r="X26" s="28"/>
      <c r="Y26" s="25"/>
      <c r="Z26" s="27" t="s">
        <v>38</v>
      </c>
    </row>
    <row r="27" spans="1:26" s="32" customFormat="1" ht="34.5" thickBot="1" x14ac:dyDescent="0.25">
      <c r="A27" s="24">
        <v>21</v>
      </c>
      <c r="B27" s="25" t="s">
        <v>280</v>
      </c>
      <c r="C27" s="26" t="s">
        <v>33</v>
      </c>
      <c r="D27" s="26">
        <v>70877017</v>
      </c>
      <c r="E27" s="26">
        <v>600118584</v>
      </c>
      <c r="F27" s="27">
        <v>102519561</v>
      </c>
      <c r="G27" s="28" t="s">
        <v>82</v>
      </c>
      <c r="H27" s="28" t="s">
        <v>35</v>
      </c>
      <c r="I27" s="28" t="s">
        <v>36</v>
      </c>
      <c r="J27" s="28" t="s">
        <v>36</v>
      </c>
      <c r="K27" s="29" t="s">
        <v>83</v>
      </c>
      <c r="L27" s="30">
        <v>1000000</v>
      </c>
      <c r="M27" s="31">
        <f t="shared" si="1"/>
        <v>850000</v>
      </c>
      <c r="N27" s="25">
        <v>2023</v>
      </c>
      <c r="O27" s="27">
        <v>2027</v>
      </c>
      <c r="P27" s="25"/>
      <c r="Q27" s="26"/>
      <c r="R27" s="26" t="s">
        <v>45</v>
      </c>
      <c r="S27" s="27" t="s">
        <v>45</v>
      </c>
      <c r="T27" s="28"/>
      <c r="U27" s="28"/>
      <c r="V27" s="28"/>
      <c r="W27" s="28"/>
      <c r="X27" s="28"/>
      <c r="Y27" s="25"/>
      <c r="Z27" s="27" t="s">
        <v>38</v>
      </c>
    </row>
    <row r="28" spans="1:26" s="32" customFormat="1" ht="57" thickBot="1" x14ac:dyDescent="0.25">
      <c r="A28" s="24">
        <v>22</v>
      </c>
      <c r="B28" s="25" t="s">
        <v>281</v>
      </c>
      <c r="C28" s="26" t="s">
        <v>33</v>
      </c>
      <c r="D28" s="26">
        <v>70877017</v>
      </c>
      <c r="E28" s="26">
        <v>600118584</v>
      </c>
      <c r="F28" s="27">
        <v>102519561</v>
      </c>
      <c r="G28" s="28" t="s">
        <v>84</v>
      </c>
      <c r="H28" s="28" t="s">
        <v>35</v>
      </c>
      <c r="I28" s="28" t="s">
        <v>36</v>
      </c>
      <c r="J28" s="28" t="s">
        <v>36</v>
      </c>
      <c r="K28" s="29" t="s">
        <v>85</v>
      </c>
      <c r="L28" s="30">
        <v>1000000</v>
      </c>
      <c r="M28" s="31">
        <f t="shared" si="1"/>
        <v>850000</v>
      </c>
      <c r="N28" s="25">
        <v>2024</v>
      </c>
      <c r="O28" s="27">
        <v>2027</v>
      </c>
      <c r="P28" s="25"/>
      <c r="Q28" s="26"/>
      <c r="R28" s="26"/>
      <c r="S28" s="27"/>
      <c r="T28" s="28"/>
      <c r="U28" s="28"/>
      <c r="V28" s="28" t="s">
        <v>45</v>
      </c>
      <c r="W28" s="28"/>
      <c r="X28" s="28"/>
      <c r="Y28" s="25"/>
      <c r="Z28" s="27" t="s">
        <v>38</v>
      </c>
    </row>
    <row r="29" spans="1:26" s="32" customFormat="1" ht="34.5" thickBot="1" x14ac:dyDescent="0.25">
      <c r="A29" s="24">
        <v>23</v>
      </c>
      <c r="B29" s="25" t="s">
        <v>282</v>
      </c>
      <c r="C29" s="26" t="s">
        <v>33</v>
      </c>
      <c r="D29" s="26">
        <v>70877017</v>
      </c>
      <c r="E29" s="26">
        <v>600118584</v>
      </c>
      <c r="F29" s="27">
        <v>102519561</v>
      </c>
      <c r="G29" s="28" t="s">
        <v>86</v>
      </c>
      <c r="H29" s="28" t="s">
        <v>35</v>
      </c>
      <c r="I29" s="28" t="s">
        <v>36</v>
      </c>
      <c r="J29" s="28" t="s">
        <v>36</v>
      </c>
      <c r="K29" s="29" t="s">
        <v>87</v>
      </c>
      <c r="L29" s="30">
        <v>800000</v>
      </c>
      <c r="M29" s="31">
        <f t="shared" si="1"/>
        <v>680000</v>
      </c>
      <c r="N29" s="25">
        <v>2024</v>
      </c>
      <c r="O29" s="27">
        <v>2027</v>
      </c>
      <c r="P29" s="25"/>
      <c r="Q29" s="26"/>
      <c r="R29" s="26"/>
      <c r="S29" s="27"/>
      <c r="T29" s="28"/>
      <c r="U29" s="28" t="s">
        <v>45</v>
      </c>
      <c r="V29" s="28"/>
      <c r="W29" s="28"/>
      <c r="X29" s="28"/>
      <c r="Y29" s="25"/>
      <c r="Z29" s="27" t="s">
        <v>38</v>
      </c>
    </row>
    <row r="30" spans="1:26" s="32" customFormat="1" ht="34.5" thickBot="1" x14ac:dyDescent="0.25">
      <c r="A30" s="24">
        <v>24</v>
      </c>
      <c r="B30" s="25" t="s">
        <v>283</v>
      </c>
      <c r="C30" s="26" t="s">
        <v>33</v>
      </c>
      <c r="D30" s="26">
        <v>70877017</v>
      </c>
      <c r="E30" s="26">
        <v>600118584</v>
      </c>
      <c r="F30" s="27">
        <v>102519561</v>
      </c>
      <c r="G30" s="28" t="s">
        <v>88</v>
      </c>
      <c r="H30" s="28" t="s">
        <v>35</v>
      </c>
      <c r="I30" s="28" t="s">
        <v>36</v>
      </c>
      <c r="J30" s="28" t="s">
        <v>36</v>
      </c>
      <c r="K30" s="29" t="s">
        <v>89</v>
      </c>
      <c r="L30" s="30">
        <v>1000000</v>
      </c>
      <c r="M30" s="31">
        <f t="shared" si="1"/>
        <v>850000</v>
      </c>
      <c r="N30" s="25">
        <v>2025</v>
      </c>
      <c r="O30" s="27">
        <v>2027</v>
      </c>
      <c r="P30" s="25"/>
      <c r="Q30" s="26"/>
      <c r="R30" s="26" t="s">
        <v>45</v>
      </c>
      <c r="S30" s="27" t="s">
        <v>45</v>
      </c>
      <c r="T30" s="28"/>
      <c r="U30" s="28"/>
      <c r="V30" s="28"/>
      <c r="W30" s="28"/>
      <c r="X30" s="28"/>
      <c r="Y30" s="25"/>
      <c r="Z30" s="27" t="s">
        <v>38</v>
      </c>
    </row>
    <row r="31" spans="1:26" s="32" customFormat="1" ht="34.5" thickBot="1" x14ac:dyDescent="0.25">
      <c r="A31" s="24">
        <v>25</v>
      </c>
      <c r="B31" s="25" t="s">
        <v>284</v>
      </c>
      <c r="C31" s="26" t="s">
        <v>33</v>
      </c>
      <c r="D31" s="26">
        <v>70877017</v>
      </c>
      <c r="E31" s="26">
        <v>600118584</v>
      </c>
      <c r="F31" s="27">
        <v>102519561</v>
      </c>
      <c r="G31" s="28" t="s">
        <v>90</v>
      </c>
      <c r="H31" s="28" t="s">
        <v>35</v>
      </c>
      <c r="I31" s="28" t="s">
        <v>36</v>
      </c>
      <c r="J31" s="28" t="s">
        <v>36</v>
      </c>
      <c r="K31" s="29" t="s">
        <v>91</v>
      </c>
      <c r="L31" s="30">
        <v>1200000</v>
      </c>
      <c r="M31" s="31">
        <f t="shared" si="1"/>
        <v>1020000</v>
      </c>
      <c r="N31" s="25">
        <v>2025</v>
      </c>
      <c r="O31" s="27">
        <v>2027</v>
      </c>
      <c r="P31" s="25" t="s">
        <v>45</v>
      </c>
      <c r="Q31" s="26"/>
      <c r="R31" s="26"/>
      <c r="S31" s="27" t="s">
        <v>45</v>
      </c>
      <c r="T31" s="28"/>
      <c r="U31" s="28"/>
      <c r="V31" s="28"/>
      <c r="W31" s="28"/>
      <c r="X31" s="28"/>
      <c r="Y31" s="25"/>
      <c r="Z31" s="27" t="s">
        <v>38</v>
      </c>
    </row>
    <row r="32" spans="1:26" s="32" customFormat="1" ht="34.5" thickBot="1" x14ac:dyDescent="0.25">
      <c r="A32" s="24">
        <v>26</v>
      </c>
      <c r="B32" s="25" t="s">
        <v>285</v>
      </c>
      <c r="C32" s="26" t="s">
        <v>33</v>
      </c>
      <c r="D32" s="26">
        <v>70877017</v>
      </c>
      <c r="E32" s="26">
        <v>600118584</v>
      </c>
      <c r="F32" s="27">
        <v>102519561</v>
      </c>
      <c r="G32" s="28" t="s">
        <v>92</v>
      </c>
      <c r="H32" s="28" t="s">
        <v>35</v>
      </c>
      <c r="I32" s="28" t="s">
        <v>36</v>
      </c>
      <c r="J32" s="28" t="s">
        <v>36</v>
      </c>
      <c r="K32" s="29" t="s">
        <v>93</v>
      </c>
      <c r="L32" s="30">
        <v>800000</v>
      </c>
      <c r="M32" s="31">
        <f t="shared" si="1"/>
        <v>680000</v>
      </c>
      <c r="N32" s="25">
        <v>2026</v>
      </c>
      <c r="O32" s="27">
        <v>2027</v>
      </c>
      <c r="P32" s="25" t="s">
        <v>45</v>
      </c>
      <c r="Q32" s="26" t="s">
        <v>45</v>
      </c>
      <c r="R32" s="26" t="s">
        <v>45</v>
      </c>
      <c r="S32" s="27"/>
      <c r="T32" s="28"/>
      <c r="U32" s="28"/>
      <c r="V32" s="28" t="s">
        <v>45</v>
      </c>
      <c r="W32" s="28"/>
      <c r="X32" s="28"/>
      <c r="Y32" s="25"/>
      <c r="Z32" s="27" t="s">
        <v>38</v>
      </c>
    </row>
    <row r="33" spans="1:26" s="32" customFormat="1" ht="34.5" thickBot="1" x14ac:dyDescent="0.25">
      <c r="A33" s="24">
        <v>27</v>
      </c>
      <c r="B33" s="25" t="s">
        <v>286</v>
      </c>
      <c r="C33" s="26" t="s">
        <v>33</v>
      </c>
      <c r="D33" s="26">
        <v>70877017</v>
      </c>
      <c r="E33" s="26">
        <v>600118584</v>
      </c>
      <c r="F33" s="27">
        <v>102519561</v>
      </c>
      <c r="G33" s="28" t="s">
        <v>94</v>
      </c>
      <c r="H33" s="28" t="s">
        <v>35</v>
      </c>
      <c r="I33" s="28" t="s">
        <v>36</v>
      </c>
      <c r="J33" s="28" t="s">
        <v>36</v>
      </c>
      <c r="K33" s="29" t="s">
        <v>95</v>
      </c>
      <c r="L33" s="30">
        <v>2000000</v>
      </c>
      <c r="M33" s="31">
        <f t="shared" si="1"/>
        <v>1700000</v>
      </c>
      <c r="N33" s="25">
        <v>2027</v>
      </c>
      <c r="O33" s="27">
        <v>2027</v>
      </c>
      <c r="P33" s="25"/>
      <c r="Q33" s="26" t="s">
        <v>45</v>
      </c>
      <c r="R33" s="26"/>
      <c r="S33" s="27" t="s">
        <v>45</v>
      </c>
      <c r="T33" s="28"/>
      <c r="U33" s="28"/>
      <c r="V33" s="28"/>
      <c r="W33" s="28"/>
      <c r="X33" s="28"/>
      <c r="Y33" s="25"/>
      <c r="Z33" s="27" t="s">
        <v>38</v>
      </c>
    </row>
    <row r="34" spans="1:26" s="32" customFormat="1" ht="90.75" thickBot="1" x14ac:dyDescent="0.25">
      <c r="A34" s="24">
        <v>28</v>
      </c>
      <c r="B34" s="25" t="s">
        <v>287</v>
      </c>
      <c r="C34" s="26" t="s">
        <v>33</v>
      </c>
      <c r="D34" s="26">
        <v>47933810</v>
      </c>
      <c r="E34" s="26">
        <v>108021106</v>
      </c>
      <c r="F34" s="27">
        <v>600118720</v>
      </c>
      <c r="G34" s="28" t="s">
        <v>96</v>
      </c>
      <c r="H34" s="28" t="s">
        <v>35</v>
      </c>
      <c r="I34" s="28" t="s">
        <v>36</v>
      </c>
      <c r="J34" s="28" t="s">
        <v>36</v>
      </c>
      <c r="K34" s="29" t="s">
        <v>97</v>
      </c>
      <c r="L34" s="30">
        <v>5000000</v>
      </c>
      <c r="M34" s="31">
        <v>4250000</v>
      </c>
      <c r="N34" s="25">
        <v>2022</v>
      </c>
      <c r="O34" s="27">
        <v>2025</v>
      </c>
      <c r="P34" s="25"/>
      <c r="Q34" s="26"/>
      <c r="R34" s="26"/>
      <c r="S34" s="27"/>
      <c r="T34" s="28"/>
      <c r="U34" s="28"/>
      <c r="V34" s="28"/>
      <c r="W34" s="28"/>
      <c r="X34" s="28"/>
      <c r="Y34" s="25"/>
      <c r="Z34" s="27" t="s">
        <v>98</v>
      </c>
    </row>
    <row r="35" spans="1:26" s="32" customFormat="1" ht="90.75" thickBot="1" x14ac:dyDescent="0.25">
      <c r="A35" s="24">
        <v>29</v>
      </c>
      <c r="B35" s="25" t="s">
        <v>287</v>
      </c>
      <c r="C35" s="26" t="s">
        <v>33</v>
      </c>
      <c r="D35" s="26">
        <v>47933810</v>
      </c>
      <c r="E35" s="26">
        <v>108021106</v>
      </c>
      <c r="F35" s="27">
        <v>600118720</v>
      </c>
      <c r="G35" s="28" t="s">
        <v>99</v>
      </c>
      <c r="H35" s="28" t="s">
        <v>35</v>
      </c>
      <c r="I35" s="28" t="s">
        <v>36</v>
      </c>
      <c r="J35" s="28" t="s">
        <v>36</v>
      </c>
      <c r="K35" s="29" t="s">
        <v>100</v>
      </c>
      <c r="L35" s="30">
        <v>400000</v>
      </c>
      <c r="M35" s="31">
        <v>340000</v>
      </c>
      <c r="N35" s="25">
        <v>2022</v>
      </c>
      <c r="O35" s="27">
        <v>2025</v>
      </c>
      <c r="P35" s="25"/>
      <c r="Q35" s="26"/>
      <c r="R35" s="26"/>
      <c r="S35" s="27"/>
      <c r="T35" s="28"/>
      <c r="U35" s="28" t="s">
        <v>45</v>
      </c>
      <c r="V35" s="28" t="s">
        <v>45</v>
      </c>
      <c r="W35" s="28"/>
      <c r="X35" s="28"/>
      <c r="Y35" s="25"/>
      <c r="Z35" s="27" t="s">
        <v>98</v>
      </c>
    </row>
    <row r="36" spans="1:26" s="32" customFormat="1" ht="68.25" thickBot="1" x14ac:dyDescent="0.25">
      <c r="A36" s="24">
        <v>30</v>
      </c>
      <c r="B36" s="25" t="s">
        <v>287</v>
      </c>
      <c r="C36" s="26" t="s">
        <v>33</v>
      </c>
      <c r="D36" s="26">
        <v>47933810</v>
      </c>
      <c r="E36" s="26">
        <v>108021106</v>
      </c>
      <c r="F36" s="27">
        <v>600118720</v>
      </c>
      <c r="G36" s="28" t="s">
        <v>101</v>
      </c>
      <c r="H36" s="28" t="s">
        <v>35</v>
      </c>
      <c r="I36" s="28" t="s">
        <v>36</v>
      </c>
      <c r="J36" s="28" t="s">
        <v>36</v>
      </c>
      <c r="K36" s="29" t="s">
        <v>102</v>
      </c>
      <c r="L36" s="30">
        <v>750000</v>
      </c>
      <c r="M36" s="31">
        <v>637500</v>
      </c>
      <c r="N36" s="25">
        <v>2022</v>
      </c>
      <c r="O36" s="27">
        <v>2025</v>
      </c>
      <c r="P36" s="25"/>
      <c r="Q36" s="26"/>
      <c r="R36" s="26"/>
      <c r="S36" s="27"/>
      <c r="T36" s="28"/>
      <c r="U36" s="28"/>
      <c r="V36" s="28"/>
      <c r="W36" s="28"/>
      <c r="X36" s="28"/>
      <c r="Y36" s="25"/>
      <c r="Z36" s="27" t="s">
        <v>98</v>
      </c>
    </row>
    <row r="37" spans="1:26" s="32" customFormat="1" ht="45.75" thickBot="1" x14ac:dyDescent="0.25">
      <c r="A37" s="24">
        <v>31</v>
      </c>
      <c r="B37" s="25" t="s">
        <v>287</v>
      </c>
      <c r="C37" s="26" t="s">
        <v>33</v>
      </c>
      <c r="D37" s="26">
        <v>47933810</v>
      </c>
      <c r="E37" s="26">
        <v>108021106</v>
      </c>
      <c r="F37" s="27">
        <v>600118720</v>
      </c>
      <c r="G37" s="28" t="s">
        <v>103</v>
      </c>
      <c r="H37" s="28" t="s">
        <v>35</v>
      </c>
      <c r="I37" s="28" t="s">
        <v>36</v>
      </c>
      <c r="J37" s="28" t="s">
        <v>36</v>
      </c>
      <c r="K37" s="29" t="s">
        <v>104</v>
      </c>
      <c r="L37" s="30">
        <v>3000000</v>
      </c>
      <c r="M37" s="31">
        <v>2550000</v>
      </c>
      <c r="N37" s="25">
        <v>2023</v>
      </c>
      <c r="O37" s="27">
        <v>2025</v>
      </c>
      <c r="P37" s="25"/>
      <c r="Q37" s="26"/>
      <c r="R37" s="26"/>
      <c r="S37" s="27"/>
      <c r="T37" s="28"/>
      <c r="U37" s="28"/>
      <c r="V37" s="28" t="s">
        <v>45</v>
      </c>
      <c r="W37" s="28"/>
      <c r="X37" s="28"/>
      <c r="Y37" s="25"/>
      <c r="Z37" s="27" t="s">
        <v>98</v>
      </c>
    </row>
    <row r="38" spans="1:26" s="32" customFormat="1" ht="34.5" thickBot="1" x14ac:dyDescent="0.25">
      <c r="A38" s="24">
        <v>32</v>
      </c>
      <c r="B38" s="25" t="s">
        <v>105</v>
      </c>
      <c r="C38" s="26" t="s">
        <v>33</v>
      </c>
      <c r="D38" s="26">
        <v>70876487</v>
      </c>
      <c r="E38" s="26">
        <v>102519196</v>
      </c>
      <c r="F38" s="27">
        <v>600118398</v>
      </c>
      <c r="G38" s="28" t="s">
        <v>106</v>
      </c>
      <c r="H38" s="28" t="s">
        <v>35</v>
      </c>
      <c r="I38" s="28" t="s">
        <v>36</v>
      </c>
      <c r="J38" s="28" t="s">
        <v>36</v>
      </c>
      <c r="K38" s="29" t="s">
        <v>288</v>
      </c>
      <c r="L38" s="30">
        <v>1600000</v>
      </c>
      <c r="M38" s="31">
        <v>1360000</v>
      </c>
      <c r="N38" s="25">
        <v>2023</v>
      </c>
      <c r="O38" s="27">
        <v>2027</v>
      </c>
      <c r="P38" s="25"/>
      <c r="Q38" s="26" t="s">
        <v>107</v>
      </c>
      <c r="R38" s="26" t="s">
        <v>107</v>
      </c>
      <c r="S38" s="27"/>
      <c r="T38" s="28"/>
      <c r="U38" s="28"/>
      <c r="V38" s="28" t="s">
        <v>107</v>
      </c>
      <c r="W38" s="28"/>
      <c r="X38" s="28"/>
      <c r="Y38" s="25" t="s">
        <v>108</v>
      </c>
      <c r="Z38" s="27" t="s">
        <v>38</v>
      </c>
    </row>
    <row r="39" spans="1:26" s="32" customFormat="1" ht="34.5" thickBot="1" x14ac:dyDescent="0.25">
      <c r="A39" s="24">
        <v>33</v>
      </c>
      <c r="B39" s="25" t="s">
        <v>105</v>
      </c>
      <c r="C39" s="26" t="s">
        <v>33</v>
      </c>
      <c r="D39" s="26">
        <v>70876487</v>
      </c>
      <c r="E39" s="26">
        <v>102519196</v>
      </c>
      <c r="F39" s="27">
        <v>600118398</v>
      </c>
      <c r="G39" s="28" t="s">
        <v>109</v>
      </c>
      <c r="H39" s="28" t="s">
        <v>35</v>
      </c>
      <c r="I39" s="28" t="s">
        <v>36</v>
      </c>
      <c r="J39" s="28" t="s">
        <v>36</v>
      </c>
      <c r="K39" s="29" t="s">
        <v>289</v>
      </c>
      <c r="L39" s="30">
        <v>500000</v>
      </c>
      <c r="M39" s="31">
        <v>425000</v>
      </c>
      <c r="N39" s="25">
        <v>2023</v>
      </c>
      <c r="O39" s="27">
        <v>2027</v>
      </c>
      <c r="P39" s="25"/>
      <c r="Q39" s="26" t="s">
        <v>107</v>
      </c>
      <c r="R39" s="26" t="s">
        <v>107</v>
      </c>
      <c r="S39" s="27"/>
      <c r="T39" s="28"/>
      <c r="U39" s="28"/>
      <c r="V39" s="28"/>
      <c r="W39" s="28" t="s">
        <v>107</v>
      </c>
      <c r="X39" s="28"/>
      <c r="Y39" s="25" t="s">
        <v>110</v>
      </c>
      <c r="Z39" s="27" t="s">
        <v>38</v>
      </c>
    </row>
    <row r="40" spans="1:26" s="32" customFormat="1" ht="45.75" thickBot="1" x14ac:dyDescent="0.25">
      <c r="A40" s="24">
        <v>34</v>
      </c>
      <c r="B40" s="25" t="s">
        <v>105</v>
      </c>
      <c r="C40" s="26" t="s">
        <v>33</v>
      </c>
      <c r="D40" s="26">
        <v>70876487</v>
      </c>
      <c r="E40" s="26">
        <v>102519196</v>
      </c>
      <c r="F40" s="27">
        <v>600118398</v>
      </c>
      <c r="G40" s="28" t="s">
        <v>111</v>
      </c>
      <c r="H40" s="28" t="s">
        <v>35</v>
      </c>
      <c r="I40" s="28" t="s">
        <v>36</v>
      </c>
      <c r="J40" s="28" t="s">
        <v>36</v>
      </c>
      <c r="K40" s="29" t="s">
        <v>290</v>
      </c>
      <c r="L40" s="30">
        <v>200000</v>
      </c>
      <c r="M40" s="31">
        <v>170000</v>
      </c>
      <c r="N40" s="25">
        <v>2023</v>
      </c>
      <c r="O40" s="27">
        <v>2027</v>
      </c>
      <c r="P40" s="25"/>
      <c r="Q40" s="26" t="s">
        <v>107</v>
      </c>
      <c r="R40" s="26" t="s">
        <v>107</v>
      </c>
      <c r="S40" s="27"/>
      <c r="T40" s="28"/>
      <c r="U40" s="28"/>
      <c r="V40" s="28" t="s">
        <v>107</v>
      </c>
      <c r="W40" s="28" t="s">
        <v>107</v>
      </c>
      <c r="X40" s="28"/>
      <c r="Y40" s="25" t="s">
        <v>110</v>
      </c>
      <c r="Z40" s="27" t="s">
        <v>38</v>
      </c>
    </row>
    <row r="41" spans="1:26" s="32" customFormat="1" ht="57" thickBot="1" x14ac:dyDescent="0.25">
      <c r="A41" s="24">
        <v>35</v>
      </c>
      <c r="B41" s="25" t="s">
        <v>112</v>
      </c>
      <c r="C41" s="26" t="s">
        <v>113</v>
      </c>
      <c r="D41" s="26">
        <v>71008586</v>
      </c>
      <c r="E41" s="26">
        <v>102142114</v>
      </c>
      <c r="F41" s="27">
        <v>600118339</v>
      </c>
      <c r="G41" s="28" t="s">
        <v>114</v>
      </c>
      <c r="H41" s="28" t="s">
        <v>35</v>
      </c>
      <c r="I41" s="28" t="s">
        <v>36</v>
      </c>
      <c r="J41" s="28" t="s">
        <v>115</v>
      </c>
      <c r="K41" s="29" t="s">
        <v>116</v>
      </c>
      <c r="L41" s="30">
        <v>5000000</v>
      </c>
      <c r="M41" s="31">
        <f>L41*0.85</f>
        <v>4250000</v>
      </c>
      <c r="N41" s="25">
        <v>2023</v>
      </c>
      <c r="O41" s="27">
        <v>2027</v>
      </c>
      <c r="P41" s="25"/>
      <c r="Q41" s="26"/>
      <c r="R41" s="26"/>
      <c r="S41" s="27"/>
      <c r="T41" s="28"/>
      <c r="U41" s="28"/>
      <c r="V41" s="28"/>
      <c r="W41" s="28" t="s">
        <v>45</v>
      </c>
      <c r="X41" s="28" t="s">
        <v>38</v>
      </c>
      <c r="Y41" s="25" t="s">
        <v>38</v>
      </c>
      <c r="Z41" s="27" t="s">
        <v>38</v>
      </c>
    </row>
    <row r="42" spans="1:26" s="32" customFormat="1" ht="79.5" thickBot="1" x14ac:dyDescent="0.25">
      <c r="A42" s="24">
        <v>36</v>
      </c>
      <c r="B42" s="25" t="s">
        <v>117</v>
      </c>
      <c r="C42" s="26" t="s">
        <v>118</v>
      </c>
      <c r="D42" s="26">
        <v>70839425</v>
      </c>
      <c r="E42" s="26">
        <v>102519757</v>
      </c>
      <c r="F42" s="27">
        <v>600118673</v>
      </c>
      <c r="G42" s="28" t="s">
        <v>119</v>
      </c>
      <c r="H42" s="28" t="s">
        <v>69</v>
      </c>
      <c r="I42" s="28" t="s">
        <v>36</v>
      </c>
      <c r="J42" s="28" t="s">
        <v>120</v>
      </c>
      <c r="K42" s="29" t="s">
        <v>121</v>
      </c>
      <c r="L42" s="30">
        <v>15000000</v>
      </c>
      <c r="M42" s="31">
        <f t="shared" ref="M42:M60" si="2">L42/100*85</f>
        <v>12750000</v>
      </c>
      <c r="N42" s="25" t="s">
        <v>122</v>
      </c>
      <c r="O42" s="27" t="s">
        <v>123</v>
      </c>
      <c r="P42" s="25" t="s">
        <v>45</v>
      </c>
      <c r="Q42" s="26" t="s">
        <v>45</v>
      </c>
      <c r="R42" s="26" t="s">
        <v>45</v>
      </c>
      <c r="S42" s="27" t="s">
        <v>45</v>
      </c>
      <c r="T42" s="28"/>
      <c r="U42" s="28"/>
      <c r="V42" s="28" t="s">
        <v>45</v>
      </c>
      <c r="W42" s="28" t="s">
        <v>45</v>
      </c>
      <c r="X42" s="28" t="s">
        <v>45</v>
      </c>
      <c r="Y42" s="25" t="s">
        <v>124</v>
      </c>
      <c r="Z42" s="27" t="s">
        <v>125</v>
      </c>
    </row>
    <row r="43" spans="1:26" s="32" customFormat="1" ht="57" thickBot="1" x14ac:dyDescent="0.25">
      <c r="A43" s="24">
        <v>37</v>
      </c>
      <c r="B43" s="25" t="s">
        <v>126</v>
      </c>
      <c r="C43" s="26" t="s">
        <v>127</v>
      </c>
      <c r="D43" s="26">
        <v>70874930</v>
      </c>
      <c r="E43" s="26">
        <v>102519684</v>
      </c>
      <c r="F43" s="27">
        <v>600118649</v>
      </c>
      <c r="G43" s="28" t="s">
        <v>128</v>
      </c>
      <c r="H43" s="28" t="s">
        <v>35</v>
      </c>
      <c r="I43" s="28" t="s">
        <v>36</v>
      </c>
      <c r="J43" s="28" t="s">
        <v>129</v>
      </c>
      <c r="K43" s="29" t="s">
        <v>128</v>
      </c>
      <c r="L43" s="30">
        <v>20000000</v>
      </c>
      <c r="M43" s="31">
        <f t="shared" si="2"/>
        <v>17000000</v>
      </c>
      <c r="N43" s="25" t="s">
        <v>130</v>
      </c>
      <c r="O43" s="27" t="s">
        <v>131</v>
      </c>
      <c r="P43" s="25" t="s">
        <v>45</v>
      </c>
      <c r="Q43" s="26" t="s">
        <v>45</v>
      </c>
      <c r="R43" s="26" t="s">
        <v>45</v>
      </c>
      <c r="S43" s="27" t="s">
        <v>45</v>
      </c>
      <c r="T43" s="28"/>
      <c r="U43" s="28"/>
      <c r="V43" s="28" t="s">
        <v>45</v>
      </c>
      <c r="W43" s="28"/>
      <c r="X43" s="28" t="s">
        <v>45</v>
      </c>
      <c r="Y43" s="25" t="s">
        <v>132</v>
      </c>
      <c r="Z43" s="27" t="s">
        <v>133</v>
      </c>
    </row>
    <row r="44" spans="1:26" s="32" customFormat="1" ht="68.25" thickBot="1" x14ac:dyDescent="0.25">
      <c r="A44" s="24">
        <v>38</v>
      </c>
      <c r="B44" s="25" t="s">
        <v>126</v>
      </c>
      <c r="C44" s="26" t="s">
        <v>134</v>
      </c>
      <c r="D44" s="26">
        <v>70874930</v>
      </c>
      <c r="E44" s="26">
        <v>102519684</v>
      </c>
      <c r="F44" s="27">
        <v>600118649</v>
      </c>
      <c r="G44" s="28" t="s">
        <v>135</v>
      </c>
      <c r="H44" s="28" t="s">
        <v>35</v>
      </c>
      <c r="I44" s="28" t="s">
        <v>36</v>
      </c>
      <c r="J44" s="28" t="s">
        <v>129</v>
      </c>
      <c r="K44" s="29" t="s">
        <v>136</v>
      </c>
      <c r="L44" s="30">
        <v>750000</v>
      </c>
      <c r="M44" s="31">
        <f t="shared" si="2"/>
        <v>637500</v>
      </c>
      <c r="N44" s="25" t="s">
        <v>130</v>
      </c>
      <c r="O44" s="27" t="s">
        <v>131</v>
      </c>
      <c r="P44" s="25" t="s">
        <v>45</v>
      </c>
      <c r="Q44" s="26" t="s">
        <v>45</v>
      </c>
      <c r="R44" s="26" t="s">
        <v>45</v>
      </c>
      <c r="S44" s="27" t="s">
        <v>45</v>
      </c>
      <c r="T44" s="28"/>
      <c r="U44" s="28"/>
      <c r="V44" s="28" t="s">
        <v>45</v>
      </c>
      <c r="W44" s="28"/>
      <c r="X44" s="28" t="s">
        <v>45</v>
      </c>
      <c r="Y44" s="25" t="s">
        <v>137</v>
      </c>
      <c r="Z44" s="27" t="s">
        <v>133</v>
      </c>
    </row>
    <row r="45" spans="1:26" s="32" customFormat="1" ht="57" thickBot="1" x14ac:dyDescent="0.25">
      <c r="A45" s="24">
        <v>39</v>
      </c>
      <c r="B45" s="25" t="s">
        <v>126</v>
      </c>
      <c r="C45" s="26" t="s">
        <v>134</v>
      </c>
      <c r="D45" s="26">
        <v>70874930</v>
      </c>
      <c r="E45" s="26">
        <v>102519684</v>
      </c>
      <c r="F45" s="27">
        <v>600118649</v>
      </c>
      <c r="G45" s="28" t="s">
        <v>138</v>
      </c>
      <c r="H45" s="28" t="s">
        <v>35</v>
      </c>
      <c r="I45" s="28" t="s">
        <v>36</v>
      </c>
      <c r="J45" s="28" t="s">
        <v>129</v>
      </c>
      <c r="K45" s="29" t="s">
        <v>139</v>
      </c>
      <c r="L45" s="30">
        <v>2000000</v>
      </c>
      <c r="M45" s="31">
        <f t="shared" si="2"/>
        <v>1700000</v>
      </c>
      <c r="N45" s="25" t="s">
        <v>130</v>
      </c>
      <c r="O45" s="27" t="s">
        <v>131</v>
      </c>
      <c r="P45" s="25"/>
      <c r="Q45" s="26"/>
      <c r="R45" s="26"/>
      <c r="S45" s="27"/>
      <c r="T45" s="28"/>
      <c r="U45" s="28"/>
      <c r="V45" s="28"/>
      <c r="W45" s="28"/>
      <c r="X45" s="28"/>
      <c r="Y45" s="25" t="s">
        <v>132</v>
      </c>
      <c r="Z45" s="27" t="s">
        <v>133</v>
      </c>
    </row>
    <row r="46" spans="1:26" s="32" customFormat="1" ht="57" thickBot="1" x14ac:dyDescent="0.25">
      <c r="A46" s="24">
        <v>40</v>
      </c>
      <c r="B46" s="25" t="s">
        <v>126</v>
      </c>
      <c r="C46" s="26" t="s">
        <v>134</v>
      </c>
      <c r="D46" s="26">
        <v>70874930</v>
      </c>
      <c r="E46" s="26">
        <v>102519684</v>
      </c>
      <c r="F46" s="27">
        <v>600118649</v>
      </c>
      <c r="G46" s="28" t="s">
        <v>140</v>
      </c>
      <c r="H46" s="28" t="s">
        <v>35</v>
      </c>
      <c r="I46" s="28" t="s">
        <v>36</v>
      </c>
      <c r="J46" s="28" t="s">
        <v>129</v>
      </c>
      <c r="K46" s="29" t="s">
        <v>141</v>
      </c>
      <c r="L46" s="30">
        <v>500000</v>
      </c>
      <c r="M46" s="31">
        <f t="shared" si="2"/>
        <v>425000</v>
      </c>
      <c r="N46" s="25" t="s">
        <v>130</v>
      </c>
      <c r="O46" s="27" t="s">
        <v>131</v>
      </c>
      <c r="P46" s="25"/>
      <c r="Q46" s="26" t="s">
        <v>45</v>
      </c>
      <c r="R46" s="26"/>
      <c r="S46" s="27"/>
      <c r="T46" s="28"/>
      <c r="U46" s="28"/>
      <c r="V46" s="28" t="s">
        <v>45</v>
      </c>
      <c r="W46" s="28"/>
      <c r="X46" s="28"/>
      <c r="Y46" s="25" t="s">
        <v>142</v>
      </c>
      <c r="Z46" s="27" t="s">
        <v>133</v>
      </c>
    </row>
    <row r="47" spans="1:26" s="32" customFormat="1" ht="57" thickBot="1" x14ac:dyDescent="0.25">
      <c r="A47" s="24">
        <v>41</v>
      </c>
      <c r="B47" s="25" t="s">
        <v>126</v>
      </c>
      <c r="C47" s="26" t="s">
        <v>134</v>
      </c>
      <c r="D47" s="26">
        <v>70874930</v>
      </c>
      <c r="E47" s="26">
        <v>102519684</v>
      </c>
      <c r="F47" s="27">
        <v>600118649</v>
      </c>
      <c r="G47" s="28" t="s">
        <v>143</v>
      </c>
      <c r="H47" s="28" t="s">
        <v>35</v>
      </c>
      <c r="I47" s="28" t="s">
        <v>36</v>
      </c>
      <c r="J47" s="28" t="s">
        <v>129</v>
      </c>
      <c r="K47" s="29" t="s">
        <v>143</v>
      </c>
      <c r="L47" s="30">
        <v>30000000</v>
      </c>
      <c r="M47" s="31">
        <f t="shared" si="2"/>
        <v>25500000</v>
      </c>
      <c r="N47" s="25" t="s">
        <v>130</v>
      </c>
      <c r="O47" s="27" t="s">
        <v>131</v>
      </c>
      <c r="P47" s="25" t="s">
        <v>45</v>
      </c>
      <c r="Q47" s="26" t="s">
        <v>45</v>
      </c>
      <c r="R47" s="26" t="s">
        <v>45</v>
      </c>
      <c r="S47" s="27" t="s">
        <v>45</v>
      </c>
      <c r="T47" s="28"/>
      <c r="U47" s="28" t="s">
        <v>45</v>
      </c>
      <c r="V47" s="28" t="s">
        <v>45</v>
      </c>
      <c r="W47" s="28" t="s">
        <v>45</v>
      </c>
      <c r="X47" s="28"/>
      <c r="Y47" s="25" t="s">
        <v>144</v>
      </c>
      <c r="Z47" s="27" t="s">
        <v>144</v>
      </c>
    </row>
    <row r="48" spans="1:26" s="32" customFormat="1" ht="57" thickBot="1" x14ac:dyDescent="0.25">
      <c r="A48" s="24">
        <v>42</v>
      </c>
      <c r="B48" s="25" t="s">
        <v>126</v>
      </c>
      <c r="C48" s="26" t="s">
        <v>134</v>
      </c>
      <c r="D48" s="26">
        <v>70874930</v>
      </c>
      <c r="E48" s="26">
        <v>102519684</v>
      </c>
      <c r="F48" s="27">
        <v>600118649</v>
      </c>
      <c r="G48" s="28" t="s">
        <v>145</v>
      </c>
      <c r="H48" s="28" t="s">
        <v>35</v>
      </c>
      <c r="I48" s="28" t="s">
        <v>36</v>
      </c>
      <c r="J48" s="28" t="s">
        <v>129</v>
      </c>
      <c r="K48" s="29" t="s">
        <v>145</v>
      </c>
      <c r="L48" s="30">
        <v>750000</v>
      </c>
      <c r="M48" s="31">
        <f t="shared" si="2"/>
        <v>637500</v>
      </c>
      <c r="N48" s="25" t="s">
        <v>130</v>
      </c>
      <c r="O48" s="27" t="s">
        <v>131</v>
      </c>
      <c r="P48" s="25"/>
      <c r="Q48" s="26" t="s">
        <v>45</v>
      </c>
      <c r="R48" s="26"/>
      <c r="S48" s="27"/>
      <c r="T48" s="28"/>
      <c r="U48" s="28"/>
      <c r="V48" s="28" t="s">
        <v>45</v>
      </c>
      <c r="W48" s="28" t="s">
        <v>45</v>
      </c>
      <c r="X48" s="28"/>
      <c r="Y48" s="25" t="s">
        <v>146</v>
      </c>
      <c r="Z48" s="27" t="s">
        <v>133</v>
      </c>
    </row>
    <row r="49" spans="1:26" s="32" customFormat="1" ht="57" thickBot="1" x14ac:dyDescent="0.25">
      <c r="A49" s="24">
        <v>43</v>
      </c>
      <c r="B49" s="25" t="s">
        <v>126</v>
      </c>
      <c r="C49" s="26" t="s">
        <v>134</v>
      </c>
      <c r="D49" s="26">
        <v>70874930</v>
      </c>
      <c r="E49" s="26">
        <v>102519684</v>
      </c>
      <c r="F49" s="27">
        <v>600118649</v>
      </c>
      <c r="G49" s="28" t="s">
        <v>147</v>
      </c>
      <c r="H49" s="28" t="s">
        <v>35</v>
      </c>
      <c r="I49" s="28" t="s">
        <v>36</v>
      </c>
      <c r="J49" s="28" t="s">
        <v>129</v>
      </c>
      <c r="K49" s="29" t="s">
        <v>148</v>
      </c>
      <c r="L49" s="30">
        <v>1000000</v>
      </c>
      <c r="M49" s="31">
        <f t="shared" si="2"/>
        <v>850000</v>
      </c>
      <c r="N49" s="25" t="s">
        <v>130</v>
      </c>
      <c r="O49" s="27" t="s">
        <v>131</v>
      </c>
      <c r="P49" s="25"/>
      <c r="Q49" s="26"/>
      <c r="R49" s="26"/>
      <c r="S49" s="27"/>
      <c r="T49" s="28"/>
      <c r="U49" s="28" t="s">
        <v>45</v>
      </c>
      <c r="V49" s="28" t="s">
        <v>45</v>
      </c>
      <c r="W49" s="28"/>
      <c r="X49" s="28"/>
      <c r="Y49" s="25" t="s">
        <v>144</v>
      </c>
      <c r="Z49" s="27" t="s">
        <v>144</v>
      </c>
    </row>
    <row r="50" spans="1:26" s="32" customFormat="1" ht="57" thickBot="1" x14ac:dyDescent="0.25">
      <c r="A50" s="24">
        <v>44</v>
      </c>
      <c r="B50" s="25" t="s">
        <v>126</v>
      </c>
      <c r="C50" s="26" t="s">
        <v>134</v>
      </c>
      <c r="D50" s="26">
        <v>70874930</v>
      </c>
      <c r="E50" s="26">
        <v>102519684</v>
      </c>
      <c r="F50" s="27">
        <v>600118649</v>
      </c>
      <c r="G50" s="28" t="s">
        <v>149</v>
      </c>
      <c r="H50" s="28" t="s">
        <v>35</v>
      </c>
      <c r="I50" s="28" t="s">
        <v>36</v>
      </c>
      <c r="J50" s="28" t="s">
        <v>129</v>
      </c>
      <c r="K50" s="29" t="s">
        <v>150</v>
      </c>
      <c r="L50" s="30">
        <v>200000</v>
      </c>
      <c r="M50" s="31">
        <f t="shared" si="2"/>
        <v>170000</v>
      </c>
      <c r="N50" s="25" t="s">
        <v>130</v>
      </c>
      <c r="O50" s="27" t="s">
        <v>131</v>
      </c>
      <c r="P50" s="25"/>
      <c r="Q50" s="26"/>
      <c r="R50" s="26" t="s">
        <v>45</v>
      </c>
      <c r="S50" s="27"/>
      <c r="T50" s="28"/>
      <c r="U50" s="28"/>
      <c r="V50" s="28" t="s">
        <v>45</v>
      </c>
      <c r="W50" s="28" t="s">
        <v>45</v>
      </c>
      <c r="X50" s="28"/>
      <c r="Y50" s="25" t="s">
        <v>144</v>
      </c>
      <c r="Z50" s="27" t="s">
        <v>144</v>
      </c>
    </row>
    <row r="51" spans="1:26" s="32" customFormat="1" ht="57" thickBot="1" x14ac:dyDescent="0.25">
      <c r="A51" s="24">
        <v>45</v>
      </c>
      <c r="B51" s="25" t="s">
        <v>126</v>
      </c>
      <c r="C51" s="26" t="s">
        <v>134</v>
      </c>
      <c r="D51" s="26">
        <v>70874930</v>
      </c>
      <c r="E51" s="26">
        <v>102519684</v>
      </c>
      <c r="F51" s="27">
        <v>600118649</v>
      </c>
      <c r="G51" s="28" t="s">
        <v>151</v>
      </c>
      <c r="H51" s="28" t="s">
        <v>35</v>
      </c>
      <c r="I51" s="28" t="s">
        <v>36</v>
      </c>
      <c r="J51" s="28" t="s">
        <v>129</v>
      </c>
      <c r="K51" s="29" t="s">
        <v>152</v>
      </c>
      <c r="L51" s="30">
        <v>1000000</v>
      </c>
      <c r="M51" s="31">
        <f t="shared" si="2"/>
        <v>850000</v>
      </c>
      <c r="N51" s="25" t="s">
        <v>130</v>
      </c>
      <c r="O51" s="27" t="s">
        <v>131</v>
      </c>
      <c r="P51" s="25" t="s">
        <v>45</v>
      </c>
      <c r="Q51" s="26" t="s">
        <v>45</v>
      </c>
      <c r="R51" s="26" t="s">
        <v>45</v>
      </c>
      <c r="S51" s="27" t="s">
        <v>45</v>
      </c>
      <c r="T51" s="28"/>
      <c r="U51" s="28"/>
      <c r="V51" s="28" t="s">
        <v>45</v>
      </c>
      <c r="W51" s="28"/>
      <c r="X51" s="28"/>
      <c r="Y51" s="25" t="s">
        <v>144</v>
      </c>
      <c r="Z51" s="27" t="s">
        <v>144</v>
      </c>
    </row>
    <row r="52" spans="1:26" s="32" customFormat="1" ht="57" thickBot="1" x14ac:dyDescent="0.25">
      <c r="A52" s="24">
        <v>46</v>
      </c>
      <c r="B52" s="25" t="s">
        <v>126</v>
      </c>
      <c r="C52" s="26" t="s">
        <v>134</v>
      </c>
      <c r="D52" s="26">
        <v>70874930</v>
      </c>
      <c r="E52" s="26">
        <v>102519684</v>
      </c>
      <c r="F52" s="27">
        <v>600118649</v>
      </c>
      <c r="G52" s="28" t="s">
        <v>153</v>
      </c>
      <c r="H52" s="28" t="s">
        <v>35</v>
      </c>
      <c r="I52" s="28" t="s">
        <v>36</v>
      </c>
      <c r="J52" s="28" t="s">
        <v>129</v>
      </c>
      <c r="K52" s="29" t="s">
        <v>153</v>
      </c>
      <c r="L52" s="30">
        <v>40000000</v>
      </c>
      <c r="M52" s="31">
        <f t="shared" si="2"/>
        <v>34000000</v>
      </c>
      <c r="N52" s="25" t="s">
        <v>130</v>
      </c>
      <c r="O52" s="27" t="s">
        <v>131</v>
      </c>
      <c r="P52" s="25" t="s">
        <v>45</v>
      </c>
      <c r="Q52" s="26" t="s">
        <v>45</v>
      </c>
      <c r="R52" s="26" t="s">
        <v>45</v>
      </c>
      <c r="S52" s="27" t="s">
        <v>45</v>
      </c>
      <c r="T52" s="28"/>
      <c r="U52" s="28" t="s">
        <v>45</v>
      </c>
      <c r="V52" s="28" t="s">
        <v>45</v>
      </c>
      <c r="W52" s="28" t="s">
        <v>45</v>
      </c>
      <c r="X52" s="28" t="s">
        <v>45</v>
      </c>
      <c r="Y52" s="25" t="s">
        <v>154</v>
      </c>
      <c r="Z52" s="27" t="s">
        <v>144</v>
      </c>
    </row>
    <row r="53" spans="1:26" s="32" customFormat="1" ht="57" thickBot="1" x14ac:dyDescent="0.25">
      <c r="A53" s="24">
        <v>47</v>
      </c>
      <c r="B53" s="25" t="s">
        <v>126</v>
      </c>
      <c r="C53" s="26" t="s">
        <v>134</v>
      </c>
      <c r="D53" s="26">
        <v>70874930</v>
      </c>
      <c r="E53" s="26">
        <v>102519684</v>
      </c>
      <c r="F53" s="27">
        <v>600118649</v>
      </c>
      <c r="G53" s="28" t="s">
        <v>155</v>
      </c>
      <c r="H53" s="28" t="s">
        <v>35</v>
      </c>
      <c r="I53" s="28" t="s">
        <v>36</v>
      </c>
      <c r="J53" s="28" t="s">
        <v>129</v>
      </c>
      <c r="K53" s="29" t="s">
        <v>156</v>
      </c>
      <c r="L53" s="30">
        <v>1500000</v>
      </c>
      <c r="M53" s="31">
        <f t="shared" si="2"/>
        <v>1275000</v>
      </c>
      <c r="N53" s="25" t="s">
        <v>130</v>
      </c>
      <c r="O53" s="27" t="s">
        <v>131</v>
      </c>
      <c r="P53" s="25"/>
      <c r="Q53" s="26"/>
      <c r="R53" s="26" t="s">
        <v>45</v>
      </c>
      <c r="S53" s="27" t="s">
        <v>45</v>
      </c>
      <c r="T53" s="28"/>
      <c r="U53" s="28"/>
      <c r="V53" s="28" t="s">
        <v>45</v>
      </c>
      <c r="W53" s="28"/>
      <c r="X53" s="28" t="s">
        <v>45</v>
      </c>
      <c r="Y53" s="25" t="s">
        <v>144</v>
      </c>
      <c r="Z53" s="27" t="s">
        <v>144</v>
      </c>
    </row>
    <row r="54" spans="1:26" s="32" customFormat="1" ht="57" thickBot="1" x14ac:dyDescent="0.25">
      <c r="A54" s="24">
        <v>48</v>
      </c>
      <c r="B54" s="25" t="s">
        <v>126</v>
      </c>
      <c r="C54" s="26" t="s">
        <v>134</v>
      </c>
      <c r="D54" s="26">
        <v>70874930</v>
      </c>
      <c r="E54" s="26">
        <v>102519684</v>
      </c>
      <c r="F54" s="27">
        <v>600118649</v>
      </c>
      <c r="G54" s="28" t="s">
        <v>157</v>
      </c>
      <c r="H54" s="28" t="s">
        <v>35</v>
      </c>
      <c r="I54" s="28" t="s">
        <v>36</v>
      </c>
      <c r="J54" s="28" t="s">
        <v>129</v>
      </c>
      <c r="K54" s="29" t="s">
        <v>157</v>
      </c>
      <c r="L54" s="30">
        <v>2000000</v>
      </c>
      <c r="M54" s="31">
        <f t="shared" si="2"/>
        <v>1700000</v>
      </c>
      <c r="N54" s="25" t="s">
        <v>130</v>
      </c>
      <c r="O54" s="27" t="s">
        <v>131</v>
      </c>
      <c r="P54" s="25"/>
      <c r="Q54" s="26"/>
      <c r="R54" s="26"/>
      <c r="S54" s="27"/>
      <c r="T54" s="28"/>
      <c r="U54" s="28"/>
      <c r="V54" s="28" t="s">
        <v>45</v>
      </c>
      <c r="W54" s="28"/>
      <c r="X54" s="28" t="s">
        <v>45</v>
      </c>
      <c r="Y54" s="25" t="s">
        <v>144</v>
      </c>
      <c r="Z54" s="27" t="s">
        <v>144</v>
      </c>
    </row>
    <row r="55" spans="1:26" s="32" customFormat="1" ht="57" thickBot="1" x14ac:dyDescent="0.25">
      <c r="A55" s="24">
        <v>49</v>
      </c>
      <c r="B55" s="25" t="s">
        <v>126</v>
      </c>
      <c r="C55" s="26" t="s">
        <v>134</v>
      </c>
      <c r="D55" s="26">
        <v>70874930</v>
      </c>
      <c r="E55" s="26">
        <v>102519684</v>
      </c>
      <c r="F55" s="27">
        <v>600118649</v>
      </c>
      <c r="G55" s="28" t="s">
        <v>158</v>
      </c>
      <c r="H55" s="28" t="s">
        <v>35</v>
      </c>
      <c r="I55" s="28" t="s">
        <v>36</v>
      </c>
      <c r="J55" s="28" t="s">
        <v>129</v>
      </c>
      <c r="K55" s="29" t="s">
        <v>159</v>
      </c>
      <c r="L55" s="30">
        <v>500000</v>
      </c>
      <c r="M55" s="31">
        <f t="shared" si="2"/>
        <v>425000</v>
      </c>
      <c r="N55" s="25" t="s">
        <v>130</v>
      </c>
      <c r="O55" s="27" t="s">
        <v>131</v>
      </c>
      <c r="P55" s="25" t="s">
        <v>45</v>
      </c>
      <c r="Q55" s="26" t="s">
        <v>45</v>
      </c>
      <c r="R55" s="26" t="s">
        <v>45</v>
      </c>
      <c r="S55" s="27" t="s">
        <v>45</v>
      </c>
      <c r="T55" s="28"/>
      <c r="U55" s="28"/>
      <c r="V55" s="28" t="s">
        <v>45</v>
      </c>
      <c r="W55" s="28" t="s">
        <v>45</v>
      </c>
      <c r="X55" s="28"/>
      <c r="Y55" s="25" t="s">
        <v>144</v>
      </c>
      <c r="Z55" s="27" t="s">
        <v>144</v>
      </c>
    </row>
    <row r="56" spans="1:26" s="32" customFormat="1" ht="57" thickBot="1" x14ac:dyDescent="0.25">
      <c r="A56" s="24">
        <v>50</v>
      </c>
      <c r="B56" s="25" t="s">
        <v>126</v>
      </c>
      <c r="C56" s="26" t="s">
        <v>134</v>
      </c>
      <c r="D56" s="26">
        <v>70874930</v>
      </c>
      <c r="E56" s="26">
        <v>102519684</v>
      </c>
      <c r="F56" s="27">
        <v>600118649</v>
      </c>
      <c r="G56" s="28" t="s">
        <v>160</v>
      </c>
      <c r="H56" s="28" t="s">
        <v>35</v>
      </c>
      <c r="I56" s="28" t="s">
        <v>36</v>
      </c>
      <c r="J56" s="28" t="s">
        <v>129</v>
      </c>
      <c r="K56" s="29" t="s">
        <v>161</v>
      </c>
      <c r="L56" s="30">
        <v>10000000</v>
      </c>
      <c r="M56" s="31">
        <f t="shared" si="2"/>
        <v>8500000</v>
      </c>
      <c r="N56" s="25" t="s">
        <v>130</v>
      </c>
      <c r="O56" s="27" t="s">
        <v>131</v>
      </c>
      <c r="P56" s="25" t="s">
        <v>45</v>
      </c>
      <c r="Q56" s="26" t="s">
        <v>45</v>
      </c>
      <c r="R56" s="26" t="s">
        <v>45</v>
      </c>
      <c r="S56" s="27" t="s">
        <v>45</v>
      </c>
      <c r="T56" s="28"/>
      <c r="U56" s="28"/>
      <c r="V56" s="28" t="s">
        <v>45</v>
      </c>
      <c r="W56" s="28"/>
      <c r="X56" s="28" t="s">
        <v>42</v>
      </c>
      <c r="Y56" s="25" t="s">
        <v>144</v>
      </c>
      <c r="Z56" s="27" t="s">
        <v>144</v>
      </c>
    </row>
    <row r="57" spans="1:26" s="32" customFormat="1" ht="57" thickBot="1" x14ac:dyDescent="0.25">
      <c r="A57" s="24">
        <v>51</v>
      </c>
      <c r="B57" s="25" t="s">
        <v>126</v>
      </c>
      <c r="C57" s="26" t="s">
        <v>134</v>
      </c>
      <c r="D57" s="26">
        <v>70874930</v>
      </c>
      <c r="E57" s="26">
        <v>102519684</v>
      </c>
      <c r="F57" s="27">
        <v>600118649</v>
      </c>
      <c r="G57" s="28" t="s">
        <v>162</v>
      </c>
      <c r="H57" s="28" t="s">
        <v>35</v>
      </c>
      <c r="I57" s="28" t="s">
        <v>36</v>
      </c>
      <c r="J57" s="28" t="s">
        <v>129</v>
      </c>
      <c r="K57" s="29" t="s">
        <v>162</v>
      </c>
      <c r="L57" s="30">
        <v>10000000</v>
      </c>
      <c r="M57" s="31">
        <f t="shared" si="2"/>
        <v>8500000</v>
      </c>
      <c r="N57" s="25" t="s">
        <v>130</v>
      </c>
      <c r="O57" s="27" t="s">
        <v>131</v>
      </c>
      <c r="P57" s="25"/>
      <c r="Q57" s="26"/>
      <c r="R57" s="26"/>
      <c r="S57" s="27"/>
      <c r="T57" s="28"/>
      <c r="U57" s="28"/>
      <c r="V57" s="28"/>
      <c r="W57" s="28"/>
      <c r="X57" s="28"/>
      <c r="Y57" s="25" t="s">
        <v>163</v>
      </c>
      <c r="Z57" s="27" t="s">
        <v>144</v>
      </c>
    </row>
    <row r="58" spans="1:26" s="32" customFormat="1" ht="57" thickBot="1" x14ac:dyDescent="0.25">
      <c r="A58" s="24">
        <v>52</v>
      </c>
      <c r="B58" s="25" t="s">
        <v>126</v>
      </c>
      <c r="C58" s="26" t="s">
        <v>134</v>
      </c>
      <c r="D58" s="26">
        <v>70874930</v>
      </c>
      <c r="E58" s="26">
        <v>102519684</v>
      </c>
      <c r="F58" s="27">
        <v>600118649</v>
      </c>
      <c r="G58" s="28" t="s">
        <v>164</v>
      </c>
      <c r="H58" s="28" t="s">
        <v>35</v>
      </c>
      <c r="I58" s="28" t="s">
        <v>36</v>
      </c>
      <c r="J58" s="28" t="s">
        <v>129</v>
      </c>
      <c r="K58" s="29" t="s">
        <v>165</v>
      </c>
      <c r="L58" s="30">
        <v>2000000</v>
      </c>
      <c r="M58" s="31">
        <f t="shared" si="2"/>
        <v>1700000</v>
      </c>
      <c r="N58" s="25" t="s">
        <v>130</v>
      </c>
      <c r="O58" s="27" t="s">
        <v>131</v>
      </c>
      <c r="P58" s="25"/>
      <c r="Q58" s="26"/>
      <c r="R58" s="26"/>
      <c r="S58" s="27"/>
      <c r="T58" s="28"/>
      <c r="U58" s="28"/>
      <c r="V58" s="28"/>
      <c r="W58" s="28"/>
      <c r="X58" s="28"/>
      <c r="Y58" s="25" t="s">
        <v>144</v>
      </c>
      <c r="Z58" s="27" t="s">
        <v>144</v>
      </c>
    </row>
    <row r="59" spans="1:26" s="32" customFormat="1" ht="57" thickBot="1" x14ac:dyDescent="0.25">
      <c r="A59" s="24">
        <v>53</v>
      </c>
      <c r="B59" s="25" t="s">
        <v>126</v>
      </c>
      <c r="C59" s="26" t="s">
        <v>134</v>
      </c>
      <c r="D59" s="26">
        <v>70874930</v>
      </c>
      <c r="E59" s="26">
        <v>102519684</v>
      </c>
      <c r="F59" s="27">
        <v>600118649</v>
      </c>
      <c r="G59" s="28" t="s">
        <v>166</v>
      </c>
      <c r="H59" s="28" t="s">
        <v>35</v>
      </c>
      <c r="I59" s="28" t="s">
        <v>36</v>
      </c>
      <c r="J59" s="28" t="s">
        <v>129</v>
      </c>
      <c r="K59" s="29" t="s">
        <v>167</v>
      </c>
      <c r="L59" s="30">
        <v>1000000</v>
      </c>
      <c r="M59" s="31">
        <f t="shared" si="2"/>
        <v>850000</v>
      </c>
      <c r="N59" s="25" t="s">
        <v>130</v>
      </c>
      <c r="O59" s="27" t="s">
        <v>131</v>
      </c>
      <c r="P59" s="25"/>
      <c r="Q59" s="26" t="s">
        <v>45</v>
      </c>
      <c r="R59" s="26" t="s">
        <v>45</v>
      </c>
      <c r="S59" s="27"/>
      <c r="T59" s="28"/>
      <c r="U59" s="28"/>
      <c r="V59" s="28" t="s">
        <v>45</v>
      </c>
      <c r="W59" s="28" t="s">
        <v>45</v>
      </c>
      <c r="X59" s="28"/>
      <c r="Y59" s="25" t="s">
        <v>146</v>
      </c>
      <c r="Z59" s="27" t="s">
        <v>144</v>
      </c>
    </row>
    <row r="60" spans="1:26" s="32" customFormat="1" ht="57" thickBot="1" x14ac:dyDescent="0.25">
      <c r="A60" s="24">
        <v>54</v>
      </c>
      <c r="B60" s="25" t="s">
        <v>126</v>
      </c>
      <c r="C60" s="26" t="s">
        <v>134</v>
      </c>
      <c r="D60" s="26">
        <v>70874930</v>
      </c>
      <c r="E60" s="26">
        <v>102519684</v>
      </c>
      <c r="F60" s="27">
        <v>600118649</v>
      </c>
      <c r="G60" s="28" t="s">
        <v>168</v>
      </c>
      <c r="H60" s="28" t="s">
        <v>35</v>
      </c>
      <c r="I60" s="28" t="s">
        <v>36</v>
      </c>
      <c r="J60" s="28" t="s">
        <v>129</v>
      </c>
      <c r="K60" s="29" t="s">
        <v>168</v>
      </c>
      <c r="L60" s="30">
        <v>20000000</v>
      </c>
      <c r="M60" s="31">
        <f t="shared" si="2"/>
        <v>17000000</v>
      </c>
      <c r="N60" s="25" t="s">
        <v>130</v>
      </c>
      <c r="O60" s="27" t="s">
        <v>131</v>
      </c>
      <c r="P60" s="25" t="s">
        <v>38</v>
      </c>
      <c r="Q60" s="26" t="s">
        <v>38</v>
      </c>
      <c r="R60" s="26" t="s">
        <v>38</v>
      </c>
      <c r="S60" s="27" t="s">
        <v>38</v>
      </c>
      <c r="T60" s="28" t="s">
        <v>38</v>
      </c>
      <c r="U60" s="28" t="s">
        <v>38</v>
      </c>
      <c r="V60" s="28" t="s">
        <v>38</v>
      </c>
      <c r="W60" s="28" t="s">
        <v>38</v>
      </c>
      <c r="X60" s="28" t="s">
        <v>38</v>
      </c>
      <c r="Y60" s="25" t="s">
        <v>146</v>
      </c>
      <c r="Z60" s="27" t="s">
        <v>169</v>
      </c>
    </row>
    <row r="61" spans="1:26" s="32" customFormat="1" ht="68.25" thickBot="1" x14ac:dyDescent="0.25">
      <c r="A61" s="24">
        <v>55</v>
      </c>
      <c r="B61" s="25" t="s">
        <v>170</v>
      </c>
      <c r="C61" s="26" t="s">
        <v>171</v>
      </c>
      <c r="D61" s="26">
        <v>70993262</v>
      </c>
      <c r="E61" s="26">
        <v>102519145</v>
      </c>
      <c r="F61" s="27">
        <v>600118371</v>
      </c>
      <c r="G61" s="28" t="s">
        <v>172</v>
      </c>
      <c r="H61" s="28" t="s">
        <v>35</v>
      </c>
      <c r="I61" s="28" t="s">
        <v>36</v>
      </c>
      <c r="J61" s="28" t="s">
        <v>173</v>
      </c>
      <c r="K61" s="29" t="s">
        <v>174</v>
      </c>
      <c r="L61" s="30">
        <v>500000</v>
      </c>
      <c r="M61" s="31">
        <f t="shared" ref="M61:M75" si="3">L61*0.85</f>
        <v>425000</v>
      </c>
      <c r="N61" s="25">
        <v>2023</v>
      </c>
      <c r="O61" s="27">
        <v>2026</v>
      </c>
      <c r="P61" s="25"/>
      <c r="Q61" s="26"/>
      <c r="R61" s="26"/>
      <c r="S61" s="27"/>
      <c r="T61" s="28"/>
      <c r="U61" s="28"/>
      <c r="V61" s="28"/>
      <c r="W61" s="28"/>
      <c r="X61" s="28"/>
      <c r="Y61" s="25"/>
      <c r="Z61" s="27"/>
    </row>
    <row r="62" spans="1:26" s="32" customFormat="1" ht="68.25" thickBot="1" x14ac:dyDescent="0.25">
      <c r="A62" s="24">
        <v>56</v>
      </c>
      <c r="B62" s="25" t="s">
        <v>170</v>
      </c>
      <c r="C62" s="26" t="s">
        <v>171</v>
      </c>
      <c r="D62" s="26">
        <v>70993262</v>
      </c>
      <c r="E62" s="26">
        <v>102519145</v>
      </c>
      <c r="F62" s="27">
        <v>600118371</v>
      </c>
      <c r="G62" s="28" t="s">
        <v>175</v>
      </c>
      <c r="H62" s="28" t="s">
        <v>35</v>
      </c>
      <c r="I62" s="28" t="s">
        <v>36</v>
      </c>
      <c r="J62" s="28" t="s">
        <v>173</v>
      </c>
      <c r="K62" s="29" t="s">
        <v>176</v>
      </c>
      <c r="L62" s="30">
        <v>2000000</v>
      </c>
      <c r="M62" s="31">
        <f t="shared" si="3"/>
        <v>1700000</v>
      </c>
      <c r="N62" s="25">
        <v>2023</v>
      </c>
      <c r="O62" s="27">
        <v>2027</v>
      </c>
      <c r="P62" s="25"/>
      <c r="Q62" s="26"/>
      <c r="R62" s="26"/>
      <c r="S62" s="27"/>
      <c r="T62" s="28"/>
      <c r="U62" s="28"/>
      <c r="V62" s="28"/>
      <c r="W62" s="28"/>
      <c r="X62" s="28"/>
      <c r="Y62" s="25" t="s">
        <v>177</v>
      </c>
      <c r="Z62" s="27" t="s">
        <v>177</v>
      </c>
    </row>
    <row r="63" spans="1:26" s="32" customFormat="1" ht="68.25" thickBot="1" x14ac:dyDescent="0.25">
      <c r="A63" s="24">
        <v>57</v>
      </c>
      <c r="B63" s="25" t="s">
        <v>170</v>
      </c>
      <c r="C63" s="26" t="s">
        <v>171</v>
      </c>
      <c r="D63" s="26">
        <v>70993262</v>
      </c>
      <c r="E63" s="26">
        <v>102519145</v>
      </c>
      <c r="F63" s="27">
        <v>600118371</v>
      </c>
      <c r="G63" s="28" t="s">
        <v>178</v>
      </c>
      <c r="H63" s="28" t="s">
        <v>35</v>
      </c>
      <c r="I63" s="28" t="s">
        <v>36</v>
      </c>
      <c r="J63" s="28" t="s">
        <v>173</v>
      </c>
      <c r="K63" s="29" t="s">
        <v>179</v>
      </c>
      <c r="L63" s="30">
        <v>10000000</v>
      </c>
      <c r="M63" s="31">
        <f t="shared" si="3"/>
        <v>8500000</v>
      </c>
      <c r="N63" s="25">
        <v>2023</v>
      </c>
      <c r="O63" s="27">
        <v>2027</v>
      </c>
      <c r="P63" s="25"/>
      <c r="Q63" s="26" t="s">
        <v>45</v>
      </c>
      <c r="R63" s="26" t="s">
        <v>45</v>
      </c>
      <c r="S63" s="27"/>
      <c r="T63" s="28" t="s">
        <v>45</v>
      </c>
      <c r="U63" s="28"/>
      <c r="V63" s="28"/>
      <c r="W63" s="28"/>
      <c r="X63" s="28"/>
      <c r="Y63" s="25" t="s">
        <v>177</v>
      </c>
      <c r="Z63" s="27" t="s">
        <v>177</v>
      </c>
    </row>
    <row r="64" spans="1:26" s="32" customFormat="1" ht="68.25" thickBot="1" x14ac:dyDescent="0.25">
      <c r="A64" s="24">
        <v>58</v>
      </c>
      <c r="B64" s="25" t="s">
        <v>170</v>
      </c>
      <c r="C64" s="26" t="s">
        <v>171</v>
      </c>
      <c r="D64" s="26">
        <v>70993262</v>
      </c>
      <c r="E64" s="26">
        <v>102519145</v>
      </c>
      <c r="F64" s="27">
        <v>600118371</v>
      </c>
      <c r="G64" s="28" t="s">
        <v>180</v>
      </c>
      <c r="H64" s="28" t="s">
        <v>35</v>
      </c>
      <c r="I64" s="28" t="s">
        <v>36</v>
      </c>
      <c r="J64" s="28" t="s">
        <v>181</v>
      </c>
      <c r="K64" s="29" t="s">
        <v>182</v>
      </c>
      <c r="L64" s="30">
        <v>2000000</v>
      </c>
      <c r="M64" s="31">
        <f t="shared" si="3"/>
        <v>1700000</v>
      </c>
      <c r="N64" s="25">
        <v>2022</v>
      </c>
      <c r="O64" s="27">
        <v>2026</v>
      </c>
      <c r="P64" s="25"/>
      <c r="Q64" s="26" t="s">
        <v>45</v>
      </c>
      <c r="R64" s="26" t="s">
        <v>45</v>
      </c>
      <c r="S64" s="27"/>
      <c r="T64" s="28"/>
      <c r="U64" s="28"/>
      <c r="V64" s="28"/>
      <c r="W64" s="28" t="s">
        <v>45</v>
      </c>
      <c r="X64" s="28"/>
      <c r="Y64" s="25" t="s">
        <v>177</v>
      </c>
      <c r="Z64" s="27" t="s">
        <v>177</v>
      </c>
    </row>
    <row r="65" spans="1:26" s="32" customFormat="1" ht="68.25" thickBot="1" x14ac:dyDescent="0.25">
      <c r="A65" s="24">
        <v>59</v>
      </c>
      <c r="B65" s="25" t="s">
        <v>170</v>
      </c>
      <c r="C65" s="26" t="s">
        <v>171</v>
      </c>
      <c r="D65" s="26">
        <v>70993262</v>
      </c>
      <c r="E65" s="26">
        <v>102519145</v>
      </c>
      <c r="F65" s="27">
        <v>600118371</v>
      </c>
      <c r="G65" s="28" t="s">
        <v>183</v>
      </c>
      <c r="H65" s="28" t="s">
        <v>35</v>
      </c>
      <c r="I65" s="28" t="s">
        <v>36</v>
      </c>
      <c r="J65" s="28" t="s">
        <v>173</v>
      </c>
      <c r="K65" s="29" t="s">
        <v>184</v>
      </c>
      <c r="L65" s="30">
        <v>300000</v>
      </c>
      <c r="M65" s="31">
        <f t="shared" si="3"/>
        <v>255000</v>
      </c>
      <c r="N65" s="25">
        <v>2023</v>
      </c>
      <c r="O65" s="27">
        <v>2024</v>
      </c>
      <c r="P65" s="25" t="s">
        <v>45</v>
      </c>
      <c r="Q65" s="26"/>
      <c r="R65" s="26" t="s">
        <v>45</v>
      </c>
      <c r="S65" s="27" t="s">
        <v>45</v>
      </c>
      <c r="T65" s="28"/>
      <c r="U65" s="28"/>
      <c r="V65" s="28"/>
      <c r="W65" s="28"/>
      <c r="X65" s="28" t="s">
        <v>45</v>
      </c>
      <c r="Y65" s="25" t="s">
        <v>177</v>
      </c>
      <c r="Z65" s="27" t="s">
        <v>177</v>
      </c>
    </row>
    <row r="66" spans="1:26" s="32" customFormat="1" ht="68.25" thickBot="1" x14ac:dyDescent="0.25">
      <c r="A66" s="24">
        <v>60</v>
      </c>
      <c r="B66" s="25" t="s">
        <v>170</v>
      </c>
      <c r="C66" s="26" t="s">
        <v>171</v>
      </c>
      <c r="D66" s="26">
        <v>70993262</v>
      </c>
      <c r="E66" s="26">
        <v>102519145</v>
      </c>
      <c r="F66" s="27">
        <v>600118371</v>
      </c>
      <c r="G66" s="28" t="s">
        <v>185</v>
      </c>
      <c r="H66" s="28" t="s">
        <v>35</v>
      </c>
      <c r="I66" s="28" t="s">
        <v>36</v>
      </c>
      <c r="J66" s="28" t="s">
        <v>186</v>
      </c>
      <c r="K66" s="29" t="s">
        <v>187</v>
      </c>
      <c r="L66" s="30">
        <v>10000000</v>
      </c>
      <c r="M66" s="31">
        <f t="shared" si="3"/>
        <v>8500000</v>
      </c>
      <c r="N66" s="25">
        <v>2022</v>
      </c>
      <c r="O66" s="27">
        <v>2027</v>
      </c>
      <c r="P66" s="25"/>
      <c r="Q66" s="26"/>
      <c r="R66" s="26"/>
      <c r="S66" s="27"/>
      <c r="T66" s="28"/>
      <c r="U66" s="28"/>
      <c r="V66" s="28"/>
      <c r="W66" s="28"/>
      <c r="X66" s="28"/>
      <c r="Y66" s="25" t="s">
        <v>177</v>
      </c>
      <c r="Z66" s="27" t="s">
        <v>177</v>
      </c>
    </row>
    <row r="67" spans="1:26" s="32" customFormat="1" ht="68.25" thickBot="1" x14ac:dyDescent="0.25">
      <c r="A67" s="24">
        <v>61</v>
      </c>
      <c r="B67" s="25" t="s">
        <v>170</v>
      </c>
      <c r="C67" s="26" t="s">
        <v>171</v>
      </c>
      <c r="D67" s="26">
        <v>70993262</v>
      </c>
      <c r="E67" s="26">
        <v>102519145</v>
      </c>
      <c r="F67" s="27">
        <v>600118371</v>
      </c>
      <c r="G67" s="28" t="s">
        <v>188</v>
      </c>
      <c r="H67" s="28" t="s">
        <v>35</v>
      </c>
      <c r="I67" s="28" t="s">
        <v>36</v>
      </c>
      <c r="J67" s="28" t="s">
        <v>186</v>
      </c>
      <c r="K67" s="29" t="s">
        <v>189</v>
      </c>
      <c r="L67" s="30">
        <v>5000000</v>
      </c>
      <c r="M67" s="31">
        <f t="shared" si="3"/>
        <v>4250000</v>
      </c>
      <c r="N67" s="25">
        <v>2022</v>
      </c>
      <c r="O67" s="27">
        <v>2027</v>
      </c>
      <c r="P67" s="25"/>
      <c r="Q67" s="26"/>
      <c r="R67" s="26"/>
      <c r="S67" s="27"/>
      <c r="T67" s="28"/>
      <c r="U67" s="28"/>
      <c r="V67" s="28"/>
      <c r="W67" s="28"/>
      <c r="X67" s="28"/>
      <c r="Y67" s="25" t="s">
        <v>177</v>
      </c>
      <c r="Z67" s="27" t="s">
        <v>177</v>
      </c>
    </row>
    <row r="68" spans="1:26" s="32" customFormat="1" ht="79.5" thickBot="1" x14ac:dyDescent="0.25">
      <c r="A68" s="24">
        <v>62</v>
      </c>
      <c r="B68" s="25" t="s">
        <v>190</v>
      </c>
      <c r="C68" s="26" t="s">
        <v>191</v>
      </c>
      <c r="D68" s="26">
        <v>70980489</v>
      </c>
      <c r="E68" s="26">
        <v>173101925</v>
      </c>
      <c r="F68" s="27">
        <v>600118657</v>
      </c>
      <c r="G68" s="28" t="s">
        <v>192</v>
      </c>
      <c r="H68" s="28" t="s">
        <v>35</v>
      </c>
      <c r="I68" s="28" t="s">
        <v>36</v>
      </c>
      <c r="J68" s="28" t="s">
        <v>193</v>
      </c>
      <c r="K68" s="29" t="s">
        <v>194</v>
      </c>
      <c r="L68" s="30">
        <v>4000000</v>
      </c>
      <c r="M68" s="31">
        <f t="shared" si="3"/>
        <v>3400000</v>
      </c>
      <c r="N68" s="25">
        <v>2025</v>
      </c>
      <c r="O68" s="27">
        <v>2027</v>
      </c>
      <c r="P68" s="25"/>
      <c r="Q68" s="26"/>
      <c r="R68" s="26"/>
      <c r="S68" s="27"/>
      <c r="T68" s="28"/>
      <c r="U68" s="28"/>
      <c r="V68" s="28"/>
      <c r="W68" s="28"/>
      <c r="X68" s="28"/>
      <c r="Y68" s="25" t="s">
        <v>195</v>
      </c>
      <c r="Z68" s="27" t="s">
        <v>196</v>
      </c>
    </row>
    <row r="69" spans="1:26" s="32" customFormat="1" ht="79.5" thickBot="1" x14ac:dyDescent="0.25">
      <c r="A69" s="24">
        <v>63</v>
      </c>
      <c r="B69" s="25" t="s">
        <v>190</v>
      </c>
      <c r="C69" s="26" t="s">
        <v>191</v>
      </c>
      <c r="D69" s="26">
        <v>70980489</v>
      </c>
      <c r="E69" s="26">
        <v>173101925</v>
      </c>
      <c r="F69" s="27">
        <v>600118657</v>
      </c>
      <c r="G69" s="28" t="s">
        <v>197</v>
      </c>
      <c r="H69" s="28" t="s">
        <v>35</v>
      </c>
      <c r="I69" s="28" t="s">
        <v>36</v>
      </c>
      <c r="J69" s="28" t="s">
        <v>193</v>
      </c>
      <c r="K69" s="29" t="s">
        <v>198</v>
      </c>
      <c r="L69" s="30">
        <v>12000000</v>
      </c>
      <c r="M69" s="31">
        <f t="shared" si="3"/>
        <v>10200000</v>
      </c>
      <c r="N69" s="25">
        <v>2022</v>
      </c>
      <c r="O69" s="27">
        <v>2027</v>
      </c>
      <c r="P69" s="25"/>
      <c r="Q69" s="26"/>
      <c r="R69" s="26"/>
      <c r="S69" s="27"/>
      <c r="T69" s="28"/>
      <c r="U69" s="28"/>
      <c r="V69" s="28"/>
      <c r="W69" s="28"/>
      <c r="X69" s="28"/>
      <c r="Y69" s="25" t="s">
        <v>107</v>
      </c>
      <c r="Z69" s="27" t="s">
        <v>196</v>
      </c>
    </row>
    <row r="70" spans="1:26" s="32" customFormat="1" ht="79.5" thickBot="1" x14ac:dyDescent="0.25">
      <c r="A70" s="24">
        <v>64</v>
      </c>
      <c r="B70" s="25" t="s">
        <v>190</v>
      </c>
      <c r="C70" s="26" t="s">
        <v>191</v>
      </c>
      <c r="D70" s="26">
        <v>70980489</v>
      </c>
      <c r="E70" s="26">
        <v>173101925</v>
      </c>
      <c r="F70" s="27">
        <v>600118657</v>
      </c>
      <c r="G70" s="28" t="s">
        <v>199</v>
      </c>
      <c r="H70" s="28" t="s">
        <v>35</v>
      </c>
      <c r="I70" s="28" t="s">
        <v>36</v>
      </c>
      <c r="J70" s="28" t="s">
        <v>193</v>
      </c>
      <c r="K70" s="29" t="s">
        <v>200</v>
      </c>
      <c r="L70" s="30">
        <v>6000000</v>
      </c>
      <c r="M70" s="31">
        <f t="shared" si="3"/>
        <v>5100000</v>
      </c>
      <c r="N70" s="25">
        <v>2025</v>
      </c>
      <c r="O70" s="27">
        <v>2027</v>
      </c>
      <c r="P70" s="25"/>
      <c r="Q70" s="26"/>
      <c r="R70" s="26"/>
      <c r="S70" s="27"/>
      <c r="T70" s="28"/>
      <c r="U70" s="28"/>
      <c r="V70" s="28"/>
      <c r="W70" s="28"/>
      <c r="X70" s="28"/>
      <c r="Y70" s="25" t="s">
        <v>107</v>
      </c>
      <c r="Z70" s="27" t="s">
        <v>196</v>
      </c>
    </row>
    <row r="71" spans="1:26" s="32" customFormat="1" ht="79.5" thickBot="1" x14ac:dyDescent="0.25">
      <c r="A71" s="24">
        <v>65</v>
      </c>
      <c r="B71" s="25" t="s">
        <v>190</v>
      </c>
      <c r="C71" s="26" t="s">
        <v>191</v>
      </c>
      <c r="D71" s="26">
        <v>70980489</v>
      </c>
      <c r="E71" s="26">
        <v>173101925</v>
      </c>
      <c r="F71" s="27">
        <v>600118657</v>
      </c>
      <c r="G71" s="28" t="s">
        <v>201</v>
      </c>
      <c r="H71" s="28" t="s">
        <v>35</v>
      </c>
      <c r="I71" s="28" t="s">
        <v>36</v>
      </c>
      <c r="J71" s="28" t="s">
        <v>193</v>
      </c>
      <c r="K71" s="29" t="s">
        <v>202</v>
      </c>
      <c r="L71" s="30">
        <v>2000000</v>
      </c>
      <c r="M71" s="31">
        <f t="shared" si="3"/>
        <v>1700000</v>
      </c>
      <c r="N71" s="25">
        <v>2022</v>
      </c>
      <c r="O71" s="27">
        <v>2027</v>
      </c>
      <c r="P71" s="25"/>
      <c r="Q71" s="26"/>
      <c r="R71" s="26"/>
      <c r="S71" s="27"/>
      <c r="T71" s="28"/>
      <c r="U71" s="28"/>
      <c r="V71" s="28"/>
      <c r="W71" s="28" t="s">
        <v>45</v>
      </c>
      <c r="X71" s="28"/>
      <c r="Y71" s="25" t="s">
        <v>107</v>
      </c>
      <c r="Z71" s="27" t="s">
        <v>196</v>
      </c>
    </row>
    <row r="72" spans="1:26" s="32" customFormat="1" ht="79.5" thickBot="1" x14ac:dyDescent="0.25">
      <c r="A72" s="24">
        <v>66</v>
      </c>
      <c r="B72" s="25" t="s">
        <v>190</v>
      </c>
      <c r="C72" s="26" t="s">
        <v>191</v>
      </c>
      <c r="D72" s="26">
        <v>70980489</v>
      </c>
      <c r="E72" s="26">
        <v>173101925</v>
      </c>
      <c r="F72" s="27">
        <v>600118657</v>
      </c>
      <c r="G72" s="28" t="s">
        <v>203</v>
      </c>
      <c r="H72" s="28" t="s">
        <v>35</v>
      </c>
      <c r="I72" s="28" t="s">
        <v>36</v>
      </c>
      <c r="J72" s="28" t="s">
        <v>193</v>
      </c>
      <c r="K72" s="29" t="s">
        <v>203</v>
      </c>
      <c r="L72" s="30">
        <v>1500000</v>
      </c>
      <c r="M72" s="31">
        <f t="shared" si="3"/>
        <v>1275000</v>
      </c>
      <c r="N72" s="25">
        <v>2024</v>
      </c>
      <c r="O72" s="27">
        <v>2027</v>
      </c>
      <c r="P72" s="25"/>
      <c r="Q72" s="26"/>
      <c r="R72" s="26"/>
      <c r="S72" s="27"/>
      <c r="T72" s="28"/>
      <c r="U72" s="28"/>
      <c r="V72" s="28"/>
      <c r="W72" s="28"/>
      <c r="X72" s="28"/>
      <c r="Y72" s="25"/>
      <c r="Z72" s="27"/>
    </row>
    <row r="73" spans="1:26" s="32" customFormat="1" ht="79.5" thickBot="1" x14ac:dyDescent="0.25">
      <c r="A73" s="24">
        <v>67</v>
      </c>
      <c r="B73" s="25" t="s">
        <v>190</v>
      </c>
      <c r="C73" s="26" t="s">
        <v>191</v>
      </c>
      <c r="D73" s="26">
        <v>70980489</v>
      </c>
      <c r="E73" s="26">
        <v>173101925</v>
      </c>
      <c r="F73" s="27">
        <v>600118657</v>
      </c>
      <c r="G73" s="28" t="s">
        <v>204</v>
      </c>
      <c r="H73" s="28" t="s">
        <v>35</v>
      </c>
      <c r="I73" s="28" t="s">
        <v>36</v>
      </c>
      <c r="J73" s="28" t="s">
        <v>193</v>
      </c>
      <c r="K73" s="29" t="s">
        <v>205</v>
      </c>
      <c r="L73" s="30">
        <v>2000000</v>
      </c>
      <c r="M73" s="31">
        <f t="shared" si="3"/>
        <v>1700000</v>
      </c>
      <c r="N73" s="25">
        <v>2023</v>
      </c>
      <c r="O73" s="27">
        <v>2027</v>
      </c>
      <c r="P73" s="25"/>
      <c r="Q73" s="26"/>
      <c r="R73" s="26"/>
      <c r="S73" s="27"/>
      <c r="T73" s="28"/>
      <c r="U73" s="28"/>
      <c r="V73" s="28"/>
      <c r="W73" s="28" t="s">
        <v>45</v>
      </c>
      <c r="X73" s="28"/>
      <c r="Y73" s="25" t="s">
        <v>107</v>
      </c>
      <c r="Z73" s="27" t="s">
        <v>196</v>
      </c>
    </row>
    <row r="74" spans="1:26" s="32" customFormat="1" ht="79.5" thickBot="1" x14ac:dyDescent="0.25">
      <c r="A74" s="24">
        <v>68</v>
      </c>
      <c r="B74" s="25" t="s">
        <v>190</v>
      </c>
      <c r="C74" s="26" t="s">
        <v>191</v>
      </c>
      <c r="D74" s="26">
        <v>70980489</v>
      </c>
      <c r="E74" s="26">
        <v>173101925</v>
      </c>
      <c r="F74" s="27">
        <v>600118657</v>
      </c>
      <c r="G74" s="28" t="s">
        <v>206</v>
      </c>
      <c r="H74" s="28" t="s">
        <v>35</v>
      </c>
      <c r="I74" s="28" t="s">
        <v>36</v>
      </c>
      <c r="J74" s="28" t="s">
        <v>193</v>
      </c>
      <c r="K74" s="29" t="s">
        <v>207</v>
      </c>
      <c r="L74" s="30">
        <v>5000000</v>
      </c>
      <c r="M74" s="31">
        <f t="shared" si="3"/>
        <v>4250000</v>
      </c>
      <c r="N74" s="25">
        <v>2023</v>
      </c>
      <c r="O74" s="27">
        <v>2027</v>
      </c>
      <c r="P74" s="25"/>
      <c r="Q74" s="26"/>
      <c r="R74" s="26"/>
      <c r="S74" s="27" t="s">
        <v>45</v>
      </c>
      <c r="T74" s="28" t="s">
        <v>45</v>
      </c>
      <c r="U74" s="28"/>
      <c r="V74" s="28"/>
      <c r="W74" s="28"/>
      <c r="X74" s="28"/>
      <c r="Y74" s="25" t="s">
        <v>107</v>
      </c>
      <c r="Z74" s="27" t="s">
        <v>196</v>
      </c>
    </row>
    <row r="75" spans="1:26" s="32" customFormat="1" ht="79.5" thickBot="1" x14ac:dyDescent="0.25">
      <c r="A75" s="24">
        <v>69</v>
      </c>
      <c r="B75" s="25" t="s">
        <v>190</v>
      </c>
      <c r="C75" s="26" t="s">
        <v>191</v>
      </c>
      <c r="D75" s="26">
        <v>70980489</v>
      </c>
      <c r="E75" s="26">
        <v>173101925</v>
      </c>
      <c r="F75" s="27">
        <v>600118657</v>
      </c>
      <c r="G75" s="28" t="s">
        <v>208</v>
      </c>
      <c r="H75" s="28" t="s">
        <v>35</v>
      </c>
      <c r="I75" s="28" t="s">
        <v>36</v>
      </c>
      <c r="J75" s="28" t="s">
        <v>193</v>
      </c>
      <c r="K75" s="29" t="s">
        <v>209</v>
      </c>
      <c r="L75" s="30">
        <v>15000000</v>
      </c>
      <c r="M75" s="31">
        <f t="shared" si="3"/>
        <v>12750000</v>
      </c>
      <c r="N75" s="25">
        <v>2025</v>
      </c>
      <c r="O75" s="27">
        <v>2027</v>
      </c>
      <c r="P75" s="25" t="s">
        <v>45</v>
      </c>
      <c r="Q75" s="26" t="s">
        <v>45</v>
      </c>
      <c r="R75" s="26" t="s">
        <v>45</v>
      </c>
      <c r="S75" s="27" t="s">
        <v>45</v>
      </c>
      <c r="T75" s="28"/>
      <c r="U75" s="28"/>
      <c r="V75" s="28"/>
      <c r="W75" s="28"/>
      <c r="X75" s="28"/>
      <c r="Y75" s="25" t="s">
        <v>107</v>
      </c>
      <c r="Z75" s="27" t="s">
        <v>196</v>
      </c>
    </row>
    <row r="76" spans="1:26" s="32" customFormat="1" ht="57" thickBot="1" x14ac:dyDescent="0.25">
      <c r="A76" s="24">
        <v>70</v>
      </c>
      <c r="B76" s="25" t="s">
        <v>210</v>
      </c>
      <c r="C76" s="26" t="s">
        <v>211</v>
      </c>
      <c r="D76" s="26">
        <v>47935391</v>
      </c>
      <c r="E76" s="26">
        <v>102519498</v>
      </c>
      <c r="F76" s="27">
        <v>600118550</v>
      </c>
      <c r="G76" s="28" t="s">
        <v>212</v>
      </c>
      <c r="H76" s="28" t="s">
        <v>35</v>
      </c>
      <c r="I76" s="28" t="s">
        <v>36</v>
      </c>
      <c r="J76" s="28" t="s">
        <v>213</v>
      </c>
      <c r="K76" s="29" t="s">
        <v>212</v>
      </c>
      <c r="L76" s="30">
        <v>14000000</v>
      </c>
      <c r="M76" s="31">
        <v>11900000</v>
      </c>
      <c r="N76" s="25" t="s">
        <v>214</v>
      </c>
      <c r="O76" s="27" t="s">
        <v>215</v>
      </c>
      <c r="P76" s="25" t="s">
        <v>216</v>
      </c>
      <c r="Q76" s="26" t="s">
        <v>216</v>
      </c>
      <c r="R76" s="26" t="s">
        <v>216</v>
      </c>
      <c r="S76" s="27" t="s">
        <v>216</v>
      </c>
      <c r="T76" s="28" t="s">
        <v>216</v>
      </c>
      <c r="U76" s="28" t="s">
        <v>216</v>
      </c>
      <c r="V76" s="28" t="s">
        <v>45</v>
      </c>
      <c r="W76" s="28" t="s">
        <v>45</v>
      </c>
      <c r="X76" s="28" t="s">
        <v>216</v>
      </c>
      <c r="Y76" s="25" t="s">
        <v>217</v>
      </c>
      <c r="Z76" s="27" t="s">
        <v>38</v>
      </c>
    </row>
    <row r="77" spans="1:26" s="32" customFormat="1" ht="57" thickBot="1" x14ac:dyDescent="0.25">
      <c r="A77" s="24">
        <v>71</v>
      </c>
      <c r="B77" s="25" t="s">
        <v>210</v>
      </c>
      <c r="C77" s="26" t="s">
        <v>211</v>
      </c>
      <c r="D77" s="26">
        <v>47935391</v>
      </c>
      <c r="E77" s="26">
        <v>102519498</v>
      </c>
      <c r="F77" s="27">
        <v>600118550</v>
      </c>
      <c r="G77" s="28" t="s">
        <v>218</v>
      </c>
      <c r="H77" s="28" t="s">
        <v>35</v>
      </c>
      <c r="I77" s="28" t="s">
        <v>36</v>
      </c>
      <c r="J77" s="28" t="s">
        <v>213</v>
      </c>
      <c r="K77" s="29" t="s">
        <v>219</v>
      </c>
      <c r="L77" s="30">
        <v>3000000</v>
      </c>
      <c r="M77" s="31">
        <v>2550000</v>
      </c>
      <c r="N77" s="25" t="s">
        <v>220</v>
      </c>
      <c r="O77" s="27" t="s">
        <v>221</v>
      </c>
      <c r="P77" s="25" t="s">
        <v>216</v>
      </c>
      <c r="Q77" s="26" t="s">
        <v>216</v>
      </c>
      <c r="R77" s="26" t="s">
        <v>216</v>
      </c>
      <c r="S77" s="27" t="s">
        <v>216</v>
      </c>
      <c r="T77" s="28" t="s">
        <v>216</v>
      </c>
      <c r="U77" s="28" t="s">
        <v>216</v>
      </c>
      <c r="V77" s="28" t="s">
        <v>216</v>
      </c>
      <c r="W77" s="28" t="s">
        <v>216</v>
      </c>
      <c r="X77" s="28" t="s">
        <v>216</v>
      </c>
      <c r="Y77" s="25" t="s">
        <v>217</v>
      </c>
      <c r="Z77" s="27" t="s">
        <v>38</v>
      </c>
    </row>
    <row r="78" spans="1:26" s="32" customFormat="1" ht="57" thickBot="1" x14ac:dyDescent="0.25">
      <c r="A78" s="24">
        <v>72</v>
      </c>
      <c r="B78" s="25" t="s">
        <v>210</v>
      </c>
      <c r="C78" s="26" t="s">
        <v>211</v>
      </c>
      <c r="D78" s="26">
        <v>47935391</v>
      </c>
      <c r="E78" s="26">
        <v>102519498</v>
      </c>
      <c r="F78" s="27">
        <v>600118550</v>
      </c>
      <c r="G78" s="28" t="s">
        <v>222</v>
      </c>
      <c r="H78" s="28" t="s">
        <v>35</v>
      </c>
      <c r="I78" s="28" t="s">
        <v>36</v>
      </c>
      <c r="J78" s="28" t="s">
        <v>213</v>
      </c>
      <c r="K78" s="29" t="s">
        <v>223</v>
      </c>
      <c r="L78" s="30">
        <v>6000000</v>
      </c>
      <c r="M78" s="31">
        <v>5100000</v>
      </c>
      <c r="N78" s="25" t="s">
        <v>220</v>
      </c>
      <c r="O78" s="27" t="s">
        <v>214</v>
      </c>
      <c r="P78" s="25" t="s">
        <v>216</v>
      </c>
      <c r="Q78" s="26" t="s">
        <v>216</v>
      </c>
      <c r="R78" s="26" t="s">
        <v>216</v>
      </c>
      <c r="S78" s="27" t="s">
        <v>216</v>
      </c>
      <c r="T78" s="28" t="s">
        <v>216</v>
      </c>
      <c r="U78" s="28" t="s">
        <v>216</v>
      </c>
      <c r="V78" s="28" t="s">
        <v>216</v>
      </c>
      <c r="W78" s="28" t="s">
        <v>216</v>
      </c>
      <c r="X78" s="28" t="s">
        <v>216</v>
      </c>
      <c r="Y78" s="25" t="s">
        <v>224</v>
      </c>
      <c r="Z78" s="27" t="s">
        <v>38</v>
      </c>
    </row>
    <row r="79" spans="1:26" s="32" customFormat="1" ht="57" thickBot="1" x14ac:dyDescent="0.25">
      <c r="A79" s="24">
        <v>73</v>
      </c>
      <c r="B79" s="25" t="s">
        <v>210</v>
      </c>
      <c r="C79" s="26" t="s">
        <v>211</v>
      </c>
      <c r="D79" s="26">
        <v>47935391</v>
      </c>
      <c r="E79" s="26">
        <v>102519498</v>
      </c>
      <c r="F79" s="27">
        <v>600118550</v>
      </c>
      <c r="G79" s="28" t="s">
        <v>225</v>
      </c>
      <c r="H79" s="28" t="s">
        <v>35</v>
      </c>
      <c r="I79" s="28" t="s">
        <v>36</v>
      </c>
      <c r="J79" s="28" t="s">
        <v>213</v>
      </c>
      <c r="K79" s="29" t="s">
        <v>226</v>
      </c>
      <c r="L79" s="30">
        <v>3000000</v>
      </c>
      <c r="M79" s="31">
        <v>2550000</v>
      </c>
      <c r="N79" s="25" t="s">
        <v>227</v>
      </c>
      <c r="O79" s="27" t="s">
        <v>228</v>
      </c>
      <c r="P79" s="25" t="s">
        <v>45</v>
      </c>
      <c r="Q79" s="26" t="s">
        <v>45</v>
      </c>
      <c r="R79" s="26" t="s">
        <v>216</v>
      </c>
      <c r="S79" s="27" t="s">
        <v>45</v>
      </c>
      <c r="T79" s="28" t="s">
        <v>216</v>
      </c>
      <c r="U79" s="28" t="s">
        <v>45</v>
      </c>
      <c r="V79" s="28" t="s">
        <v>45</v>
      </c>
      <c r="W79" s="28" t="s">
        <v>45</v>
      </c>
      <c r="X79" s="28" t="s">
        <v>45</v>
      </c>
      <c r="Y79" s="25" t="s">
        <v>229</v>
      </c>
      <c r="Z79" s="27" t="s">
        <v>38</v>
      </c>
    </row>
    <row r="80" spans="1:26" s="32" customFormat="1" ht="57" thickBot="1" x14ac:dyDescent="0.25">
      <c r="A80" s="24">
        <v>74</v>
      </c>
      <c r="B80" s="25" t="s">
        <v>210</v>
      </c>
      <c r="C80" s="26" t="s">
        <v>211</v>
      </c>
      <c r="D80" s="26">
        <v>47935391</v>
      </c>
      <c r="E80" s="26">
        <v>102519498</v>
      </c>
      <c r="F80" s="27">
        <v>600118550</v>
      </c>
      <c r="G80" s="28" t="s">
        <v>230</v>
      </c>
      <c r="H80" s="28" t="s">
        <v>35</v>
      </c>
      <c r="I80" s="28" t="s">
        <v>36</v>
      </c>
      <c r="J80" s="28" t="s">
        <v>213</v>
      </c>
      <c r="K80" s="29" t="s">
        <v>231</v>
      </c>
      <c r="L80" s="30">
        <v>3000000</v>
      </c>
      <c r="M80" s="31">
        <v>2550000</v>
      </c>
      <c r="N80" s="25" t="s">
        <v>227</v>
      </c>
      <c r="O80" s="27" t="s">
        <v>214</v>
      </c>
      <c r="P80" s="25" t="s">
        <v>216</v>
      </c>
      <c r="Q80" s="26" t="s">
        <v>45</v>
      </c>
      <c r="R80" s="26" t="s">
        <v>45</v>
      </c>
      <c r="S80" s="27" t="s">
        <v>45</v>
      </c>
      <c r="T80" s="28" t="s">
        <v>216</v>
      </c>
      <c r="U80" s="28" t="s">
        <v>216</v>
      </c>
      <c r="V80" s="28" t="s">
        <v>45</v>
      </c>
      <c r="W80" s="28" t="s">
        <v>45</v>
      </c>
      <c r="X80" s="28" t="s">
        <v>216</v>
      </c>
      <c r="Y80" s="25" t="s">
        <v>229</v>
      </c>
      <c r="Z80" s="27" t="s">
        <v>38</v>
      </c>
    </row>
    <row r="81" spans="1:26" s="32" customFormat="1" ht="57" thickBot="1" x14ac:dyDescent="0.25">
      <c r="A81" s="24">
        <v>75</v>
      </c>
      <c r="B81" s="25" t="s">
        <v>232</v>
      </c>
      <c r="C81" s="26" t="s">
        <v>233</v>
      </c>
      <c r="D81" s="26">
        <v>70923329</v>
      </c>
      <c r="E81" s="26">
        <v>102519668</v>
      </c>
      <c r="F81" s="27">
        <v>600118622</v>
      </c>
      <c r="G81" s="28" t="s">
        <v>234</v>
      </c>
      <c r="H81" s="28" t="s">
        <v>35</v>
      </c>
      <c r="I81" s="28" t="s">
        <v>36</v>
      </c>
      <c r="J81" s="28" t="s">
        <v>235</v>
      </c>
      <c r="K81" s="29" t="s">
        <v>236</v>
      </c>
      <c r="L81" s="30">
        <v>1000000</v>
      </c>
      <c r="M81" s="31">
        <f>SUM(L81*0.85)</f>
        <v>850000</v>
      </c>
      <c r="N81" s="25">
        <v>2022</v>
      </c>
      <c r="O81" s="27">
        <v>2023</v>
      </c>
      <c r="P81" s="25"/>
      <c r="Q81" s="26" t="s">
        <v>107</v>
      </c>
      <c r="R81" s="26"/>
      <c r="S81" s="27"/>
      <c r="T81" s="28"/>
      <c r="U81" s="28"/>
      <c r="V81" s="28"/>
      <c r="W81" s="28"/>
      <c r="X81" s="28"/>
      <c r="Y81" s="25">
        <f>---Y82</f>
        <v>0</v>
      </c>
      <c r="Z81" s="27" t="s">
        <v>38</v>
      </c>
    </row>
    <row r="82" spans="1:26" s="32" customFormat="1" ht="57" thickBot="1" x14ac:dyDescent="0.25">
      <c r="A82" s="24">
        <v>76</v>
      </c>
      <c r="B82" s="25" t="s">
        <v>232</v>
      </c>
      <c r="C82" s="26" t="s">
        <v>233</v>
      </c>
      <c r="D82" s="26">
        <v>70923329</v>
      </c>
      <c r="E82" s="26">
        <v>102519668</v>
      </c>
      <c r="F82" s="27">
        <v>600118622</v>
      </c>
      <c r="G82" s="28" t="s">
        <v>237</v>
      </c>
      <c r="H82" s="28" t="s">
        <v>35</v>
      </c>
      <c r="I82" s="28" t="s">
        <v>36</v>
      </c>
      <c r="J82" s="28" t="s">
        <v>235</v>
      </c>
      <c r="K82" s="29" t="s">
        <v>238</v>
      </c>
      <c r="L82" s="30">
        <v>800000</v>
      </c>
      <c r="M82" s="31">
        <f>SUM(L82*0.85)</f>
        <v>680000</v>
      </c>
      <c r="N82" s="25">
        <v>2023</v>
      </c>
      <c r="O82" s="27">
        <v>2024</v>
      </c>
      <c r="P82" s="25"/>
      <c r="Q82" s="26"/>
      <c r="R82" s="26"/>
      <c r="S82" s="27"/>
      <c r="T82" s="28"/>
      <c r="U82" s="28"/>
      <c r="V82" s="28"/>
      <c r="W82" s="28" t="s">
        <v>107</v>
      </c>
      <c r="X82" s="28" t="s">
        <v>107</v>
      </c>
      <c r="Y82" s="25">
        <v>0</v>
      </c>
      <c r="Z82" s="27" t="s">
        <v>38</v>
      </c>
    </row>
    <row r="83" spans="1:26" s="32" customFormat="1" ht="57" thickBot="1" x14ac:dyDescent="0.25">
      <c r="A83" s="24">
        <v>77</v>
      </c>
      <c r="B83" s="25" t="s">
        <v>232</v>
      </c>
      <c r="C83" s="26" t="s">
        <v>233</v>
      </c>
      <c r="D83" s="26">
        <v>70923329</v>
      </c>
      <c r="E83" s="26">
        <v>102519668</v>
      </c>
      <c r="F83" s="27">
        <v>600118622</v>
      </c>
      <c r="G83" s="28" t="s">
        <v>239</v>
      </c>
      <c r="H83" s="28" t="s">
        <v>35</v>
      </c>
      <c r="I83" s="28" t="s">
        <v>36</v>
      </c>
      <c r="J83" s="28" t="s">
        <v>235</v>
      </c>
      <c r="K83" s="29" t="s">
        <v>240</v>
      </c>
      <c r="L83" s="30">
        <v>1500000</v>
      </c>
      <c r="M83" s="31">
        <f>SUM(L83*0.85)</f>
        <v>1275000</v>
      </c>
      <c r="N83" s="25">
        <v>2024</v>
      </c>
      <c r="O83" s="27">
        <v>2025</v>
      </c>
      <c r="P83" s="25"/>
      <c r="Q83" s="26" t="s">
        <v>107</v>
      </c>
      <c r="R83" s="26"/>
      <c r="S83" s="27"/>
      <c r="T83" s="28"/>
      <c r="U83" s="28"/>
      <c r="V83" s="28"/>
      <c r="W83" s="28"/>
      <c r="X83" s="28" t="s">
        <v>107</v>
      </c>
      <c r="Y83" s="25">
        <v>0</v>
      </c>
      <c r="Z83" s="27" t="s">
        <v>38</v>
      </c>
    </row>
    <row r="84" spans="1:26" s="32" customFormat="1" ht="79.5" thickBot="1" x14ac:dyDescent="0.25">
      <c r="A84" s="24">
        <v>78</v>
      </c>
      <c r="B84" s="25" t="s">
        <v>232</v>
      </c>
      <c r="C84" s="26" t="s">
        <v>233</v>
      </c>
      <c r="D84" s="26">
        <v>70923329</v>
      </c>
      <c r="E84" s="26">
        <v>102519668</v>
      </c>
      <c r="F84" s="27">
        <v>600118622</v>
      </c>
      <c r="G84" s="28" t="s">
        <v>241</v>
      </c>
      <c r="H84" s="28" t="s">
        <v>35</v>
      </c>
      <c r="I84" s="28" t="s">
        <v>36</v>
      </c>
      <c r="J84" s="28" t="s">
        <v>235</v>
      </c>
      <c r="K84" s="29" t="s">
        <v>242</v>
      </c>
      <c r="L84" s="30">
        <v>1500000</v>
      </c>
      <c r="M84" s="31">
        <f>SUM(L84*0.85)</f>
        <v>1275000</v>
      </c>
      <c r="N84" s="25">
        <v>2025</v>
      </c>
      <c r="O84" s="27">
        <v>2026</v>
      </c>
      <c r="P84" s="25"/>
      <c r="Q84" s="26"/>
      <c r="R84" s="26" t="s">
        <v>107</v>
      </c>
      <c r="S84" s="27" t="s">
        <v>107</v>
      </c>
      <c r="T84" s="28"/>
      <c r="U84" s="28"/>
      <c r="V84" s="28"/>
      <c r="W84" s="28"/>
      <c r="X84" s="28" t="s">
        <v>107</v>
      </c>
      <c r="Y84" s="25">
        <v>0</v>
      </c>
      <c r="Z84" s="27" t="s">
        <v>38</v>
      </c>
    </row>
    <row r="85" spans="1:26" s="32" customFormat="1" ht="135.75" thickBot="1" x14ac:dyDescent="0.25">
      <c r="A85" s="24">
        <v>79</v>
      </c>
      <c r="B85" s="25" t="s">
        <v>243</v>
      </c>
      <c r="C85" s="26" t="s">
        <v>244</v>
      </c>
      <c r="D85" s="26">
        <v>70943923</v>
      </c>
      <c r="E85" s="26">
        <v>102519463</v>
      </c>
      <c r="F85" s="27">
        <v>600118541</v>
      </c>
      <c r="G85" s="28" t="s">
        <v>167</v>
      </c>
      <c r="H85" s="28" t="s">
        <v>35</v>
      </c>
      <c r="I85" s="28" t="s">
        <v>36</v>
      </c>
      <c r="J85" s="28" t="s">
        <v>245</v>
      </c>
      <c r="K85" s="29" t="s">
        <v>246</v>
      </c>
      <c r="L85" s="30">
        <v>3000000</v>
      </c>
      <c r="M85" s="31">
        <f>SUM(L85*0.85)</f>
        <v>2550000</v>
      </c>
      <c r="N85" s="25">
        <v>2023</v>
      </c>
      <c r="O85" s="27">
        <v>2023</v>
      </c>
      <c r="P85" s="25"/>
      <c r="Q85" s="26" t="s">
        <v>107</v>
      </c>
      <c r="R85" s="26"/>
      <c r="S85" s="27"/>
      <c r="T85" s="28"/>
      <c r="U85" s="28"/>
      <c r="V85" s="28" t="s">
        <v>107</v>
      </c>
      <c r="W85" s="28"/>
      <c r="X85" s="28"/>
      <c r="Y85" s="25" t="s">
        <v>177</v>
      </c>
      <c r="Z85" s="27" t="s">
        <v>177</v>
      </c>
    </row>
    <row r="86" spans="1:26" s="32" customFormat="1" ht="45.75" thickBot="1" x14ac:dyDescent="0.25">
      <c r="A86" s="24">
        <v>80</v>
      </c>
      <c r="B86" s="25" t="s">
        <v>247</v>
      </c>
      <c r="C86" s="26" t="s">
        <v>248</v>
      </c>
      <c r="D86" s="26">
        <v>70880263</v>
      </c>
      <c r="E86" s="26">
        <v>102519439</v>
      </c>
      <c r="F86" s="27">
        <v>600118533</v>
      </c>
      <c r="G86" s="28" t="s">
        <v>249</v>
      </c>
      <c r="H86" s="28" t="s">
        <v>35</v>
      </c>
      <c r="I86" s="28" t="s">
        <v>36</v>
      </c>
      <c r="J86" s="28" t="s">
        <v>250</v>
      </c>
      <c r="K86" s="29" t="s">
        <v>251</v>
      </c>
      <c r="L86" s="30">
        <v>1500000</v>
      </c>
      <c r="M86" s="31">
        <f t="shared" ref="M86:M91" si="4">L86/100*85</f>
        <v>1275000</v>
      </c>
      <c r="N86" s="25" t="s">
        <v>252</v>
      </c>
      <c r="O86" s="27" t="s">
        <v>253</v>
      </c>
      <c r="P86" s="25"/>
      <c r="Q86" s="26"/>
      <c r="R86" s="26"/>
      <c r="S86" s="27"/>
      <c r="T86" s="28"/>
      <c r="U86" s="28"/>
      <c r="V86" s="28"/>
      <c r="W86" s="28"/>
      <c r="X86" s="28"/>
      <c r="Y86" s="25" t="s">
        <v>41</v>
      </c>
      <c r="Z86" s="27"/>
    </row>
    <row r="87" spans="1:26" s="32" customFormat="1" ht="45.75" thickBot="1" x14ac:dyDescent="0.25">
      <c r="A87" s="24">
        <v>81</v>
      </c>
      <c r="B87" s="25" t="s">
        <v>247</v>
      </c>
      <c r="C87" s="26" t="s">
        <v>248</v>
      </c>
      <c r="D87" s="26">
        <v>70880263</v>
      </c>
      <c r="E87" s="26">
        <v>102519439</v>
      </c>
      <c r="F87" s="27">
        <v>600118533</v>
      </c>
      <c r="G87" s="28" t="s">
        <v>254</v>
      </c>
      <c r="H87" s="28" t="s">
        <v>35</v>
      </c>
      <c r="I87" s="28" t="s">
        <v>36</v>
      </c>
      <c r="J87" s="28" t="s">
        <v>250</v>
      </c>
      <c r="K87" s="29" t="s">
        <v>255</v>
      </c>
      <c r="L87" s="30">
        <v>1500000</v>
      </c>
      <c r="M87" s="31">
        <f t="shared" si="4"/>
        <v>1275000</v>
      </c>
      <c r="N87" s="25" t="s">
        <v>256</v>
      </c>
      <c r="O87" s="27" t="s">
        <v>257</v>
      </c>
      <c r="P87" s="25"/>
      <c r="Q87" s="26"/>
      <c r="R87" s="26"/>
      <c r="S87" s="27"/>
      <c r="T87" s="28"/>
      <c r="U87" s="28"/>
      <c r="V87" s="28"/>
      <c r="W87" s="28"/>
      <c r="X87" s="28"/>
      <c r="Y87" s="25"/>
      <c r="Z87" s="27"/>
    </row>
    <row r="88" spans="1:26" s="32" customFormat="1" ht="34.5" thickBot="1" x14ac:dyDescent="0.25">
      <c r="A88" s="24">
        <v>82</v>
      </c>
      <c r="B88" s="25" t="s">
        <v>292</v>
      </c>
      <c r="C88" s="26" t="s">
        <v>248</v>
      </c>
      <c r="D88" s="26">
        <v>70880263</v>
      </c>
      <c r="E88" s="26">
        <v>102519439</v>
      </c>
      <c r="F88" s="27">
        <v>600118533</v>
      </c>
      <c r="G88" s="28" t="s">
        <v>258</v>
      </c>
      <c r="H88" s="28" t="s">
        <v>35</v>
      </c>
      <c r="I88" s="28" t="s">
        <v>36</v>
      </c>
      <c r="J88" s="28" t="s">
        <v>250</v>
      </c>
      <c r="K88" s="29" t="s">
        <v>259</v>
      </c>
      <c r="L88" s="30">
        <v>600000</v>
      </c>
      <c r="M88" s="31">
        <f t="shared" si="4"/>
        <v>510000</v>
      </c>
      <c r="N88" s="25" t="s">
        <v>252</v>
      </c>
      <c r="O88" s="27" t="s">
        <v>260</v>
      </c>
      <c r="P88" s="25"/>
      <c r="Q88" s="26" t="s">
        <v>45</v>
      </c>
      <c r="R88" s="26"/>
      <c r="S88" s="27" t="s">
        <v>45</v>
      </c>
      <c r="T88" s="28"/>
      <c r="U88" s="28"/>
      <c r="V88" s="28"/>
      <c r="W88" s="28"/>
      <c r="X88" s="28"/>
      <c r="Y88" s="25"/>
      <c r="Z88" s="27"/>
    </row>
    <row r="89" spans="1:26" s="32" customFormat="1" ht="45.75" thickBot="1" x14ac:dyDescent="0.25">
      <c r="A89" s="24">
        <v>83</v>
      </c>
      <c r="B89" s="25" t="s">
        <v>292</v>
      </c>
      <c r="C89" s="26" t="s">
        <v>248</v>
      </c>
      <c r="D89" s="26">
        <v>70880263</v>
      </c>
      <c r="E89" s="26">
        <v>102519439</v>
      </c>
      <c r="F89" s="27">
        <v>600118533</v>
      </c>
      <c r="G89" s="28" t="s">
        <v>261</v>
      </c>
      <c r="H89" s="28" t="s">
        <v>35</v>
      </c>
      <c r="I89" s="28" t="s">
        <v>36</v>
      </c>
      <c r="J89" s="28" t="s">
        <v>250</v>
      </c>
      <c r="K89" s="29" t="s">
        <v>262</v>
      </c>
      <c r="L89" s="30">
        <v>4000000</v>
      </c>
      <c r="M89" s="31">
        <f t="shared" si="4"/>
        <v>3400000</v>
      </c>
      <c r="N89" s="25" t="s">
        <v>252</v>
      </c>
      <c r="O89" s="27" t="s">
        <v>253</v>
      </c>
      <c r="P89" s="25"/>
      <c r="Q89" s="26"/>
      <c r="R89" s="26"/>
      <c r="S89" s="27"/>
      <c r="T89" s="28"/>
      <c r="U89" s="28"/>
      <c r="V89" s="28"/>
      <c r="W89" s="28"/>
      <c r="X89" s="28"/>
      <c r="Y89" s="25"/>
      <c r="Z89" s="27"/>
    </row>
    <row r="90" spans="1:26" s="32" customFormat="1" ht="23.25" thickBot="1" x14ac:dyDescent="0.25">
      <c r="A90" s="24">
        <v>84</v>
      </c>
      <c r="B90" s="25" t="s">
        <v>292</v>
      </c>
      <c r="C90" s="26" t="s">
        <v>248</v>
      </c>
      <c r="D90" s="26">
        <v>70880263</v>
      </c>
      <c r="E90" s="26">
        <v>102519439</v>
      </c>
      <c r="F90" s="27">
        <v>600118533</v>
      </c>
      <c r="G90" s="28" t="s">
        <v>263</v>
      </c>
      <c r="H90" s="28" t="s">
        <v>35</v>
      </c>
      <c r="I90" s="28" t="s">
        <v>36</v>
      </c>
      <c r="J90" s="28" t="s">
        <v>250</v>
      </c>
      <c r="K90" s="29" t="s">
        <v>264</v>
      </c>
      <c r="L90" s="30">
        <v>1500000</v>
      </c>
      <c r="M90" s="31">
        <f t="shared" si="4"/>
        <v>1275000</v>
      </c>
      <c r="N90" s="25" t="s">
        <v>252</v>
      </c>
      <c r="O90" s="27" t="s">
        <v>265</v>
      </c>
      <c r="P90" s="25"/>
      <c r="Q90" s="26"/>
      <c r="R90" s="26"/>
      <c r="S90" s="27"/>
      <c r="T90" s="28"/>
      <c r="U90" s="28"/>
      <c r="V90" s="28"/>
      <c r="W90" s="28"/>
      <c r="X90" s="28"/>
      <c r="Y90" s="25"/>
      <c r="Z90" s="27"/>
    </row>
    <row r="91" spans="1:26" s="32" customFormat="1" ht="23.25" thickBot="1" x14ac:dyDescent="0.25">
      <c r="A91" s="24">
        <v>85</v>
      </c>
      <c r="B91" s="25" t="s">
        <v>292</v>
      </c>
      <c r="C91" s="26" t="s">
        <v>248</v>
      </c>
      <c r="D91" s="26">
        <v>70880263</v>
      </c>
      <c r="E91" s="26">
        <v>102519439</v>
      </c>
      <c r="F91" s="27">
        <v>600118533</v>
      </c>
      <c r="G91" s="28" t="s">
        <v>266</v>
      </c>
      <c r="H91" s="28" t="s">
        <v>35</v>
      </c>
      <c r="I91" s="28" t="s">
        <v>36</v>
      </c>
      <c r="J91" s="28" t="s">
        <v>250</v>
      </c>
      <c r="K91" s="29" t="s">
        <v>267</v>
      </c>
      <c r="L91" s="30">
        <v>1000000</v>
      </c>
      <c r="M91" s="31">
        <f t="shared" si="4"/>
        <v>850000</v>
      </c>
      <c r="N91" s="25" t="s">
        <v>268</v>
      </c>
      <c r="O91" s="27" t="s">
        <v>269</v>
      </c>
      <c r="P91" s="25"/>
      <c r="Q91" s="26"/>
      <c r="R91" s="26"/>
      <c r="S91" s="27"/>
      <c r="T91" s="28"/>
      <c r="U91" s="28"/>
      <c r="V91" s="28"/>
      <c r="W91" s="28" t="s">
        <v>45</v>
      </c>
      <c r="X91" s="28"/>
      <c r="Y91" s="25"/>
      <c r="Z91" s="27"/>
    </row>
    <row r="92" spans="1:26" s="32" customFormat="1" ht="45.75" thickBot="1" x14ac:dyDescent="0.25">
      <c r="A92" s="24">
        <v>86</v>
      </c>
      <c r="B92" s="25" t="s">
        <v>291</v>
      </c>
      <c r="C92" s="26" t="s">
        <v>270</v>
      </c>
      <c r="D92" s="26">
        <v>70991251</v>
      </c>
      <c r="E92" s="26">
        <v>600118479</v>
      </c>
      <c r="F92" s="27">
        <v>102519293</v>
      </c>
      <c r="G92" s="28" t="s">
        <v>271</v>
      </c>
      <c r="H92" s="28" t="s">
        <v>35</v>
      </c>
      <c r="I92" s="28" t="s">
        <v>36</v>
      </c>
      <c r="J92" s="28" t="s">
        <v>272</v>
      </c>
      <c r="K92" s="29" t="s">
        <v>271</v>
      </c>
      <c r="L92" s="30">
        <v>700000</v>
      </c>
      <c r="M92" s="31">
        <f>SUM(L92*0.85)</f>
        <v>595000</v>
      </c>
      <c r="N92" s="25">
        <v>2022</v>
      </c>
      <c r="O92" s="27">
        <v>2023</v>
      </c>
      <c r="P92" s="25"/>
      <c r="Q92" s="26"/>
      <c r="R92" s="26" t="s">
        <v>107</v>
      </c>
      <c r="S92" s="27"/>
      <c r="T92" s="28"/>
      <c r="U92" s="28"/>
      <c r="V92" s="28"/>
      <c r="W92" s="28"/>
      <c r="X92" s="28"/>
      <c r="Y92" s="25"/>
      <c r="Z92" s="27"/>
    </row>
    <row r="93" spans="1:26" s="32" customFormat="1" ht="22.5" x14ac:dyDescent="0.2">
      <c r="A93" s="24">
        <v>87</v>
      </c>
      <c r="B93" s="25" t="s">
        <v>291</v>
      </c>
      <c r="C93" s="26" t="s">
        <v>270</v>
      </c>
      <c r="D93" s="26">
        <v>70991251</v>
      </c>
      <c r="E93" s="26">
        <v>600118479</v>
      </c>
      <c r="F93" s="27">
        <v>102519293</v>
      </c>
      <c r="G93" s="28" t="s">
        <v>273</v>
      </c>
      <c r="H93" s="28" t="s">
        <v>35</v>
      </c>
      <c r="I93" s="28" t="s">
        <v>36</v>
      </c>
      <c r="J93" s="28" t="s">
        <v>272</v>
      </c>
      <c r="K93" s="29" t="s">
        <v>274</v>
      </c>
      <c r="L93" s="30">
        <v>10000000</v>
      </c>
      <c r="M93" s="31">
        <f>SUM(L93*0.85)</f>
        <v>8500000</v>
      </c>
      <c r="N93" s="25">
        <v>2023</v>
      </c>
      <c r="O93" s="27">
        <v>2024</v>
      </c>
      <c r="P93" s="25"/>
      <c r="Q93" s="26"/>
      <c r="R93" s="26"/>
      <c r="S93" s="27"/>
      <c r="T93" s="28"/>
      <c r="U93" s="28"/>
      <c r="V93" s="28"/>
      <c r="W93" s="28"/>
      <c r="X93" s="28"/>
      <c r="Y93" s="25"/>
      <c r="Z93" s="27"/>
    </row>
    <row r="95" spans="1:26" x14ac:dyDescent="0.25">
      <c r="A95" s="1" t="s">
        <v>567</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N3:N4"/>
    <mergeCell ref="O3:O4"/>
    <mergeCell ref="H2:H4"/>
    <mergeCell ref="W3:W4"/>
    <mergeCell ref="I2:I4"/>
  </mergeCells>
  <pageMargins left="0.7" right="0.7" top="0.78740157499999996" bottom="0.78740157499999996" header="0.3" footer="0.3"/>
  <pageSetup paperSize="8"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6"/>
  <sheetViews>
    <sheetView topLeftCell="A76" workbookViewId="0">
      <selection sqref="A1:S87"/>
    </sheetView>
  </sheetViews>
  <sheetFormatPr defaultRowHeight="15" x14ac:dyDescent="0.25"/>
  <cols>
    <col min="11" max="11" width="17.7109375" customWidth="1"/>
  </cols>
  <sheetData>
    <row r="1" spans="1:19" ht="19.5" thickBot="1" x14ac:dyDescent="0.35">
      <c r="A1" s="116" t="s">
        <v>293</v>
      </c>
      <c r="B1" s="117"/>
      <c r="C1" s="117"/>
      <c r="D1" s="117"/>
      <c r="E1" s="117"/>
      <c r="F1" s="117"/>
      <c r="G1" s="117"/>
      <c r="H1" s="117"/>
      <c r="I1" s="117"/>
      <c r="J1" s="117"/>
      <c r="K1" s="117"/>
      <c r="L1" s="117"/>
      <c r="M1" s="117"/>
      <c r="N1" s="117"/>
      <c r="O1" s="117"/>
      <c r="P1" s="117"/>
      <c r="Q1" s="117"/>
      <c r="R1" s="117"/>
      <c r="S1" s="118"/>
    </row>
    <row r="2" spans="1:19" x14ac:dyDescent="0.25">
      <c r="A2" s="119" t="s">
        <v>1</v>
      </c>
      <c r="B2" s="121" t="s">
        <v>2</v>
      </c>
      <c r="C2" s="122"/>
      <c r="D2" s="122"/>
      <c r="E2" s="122"/>
      <c r="F2" s="123"/>
      <c r="G2" s="119" t="s">
        <v>3</v>
      </c>
      <c r="H2" s="124" t="s">
        <v>294</v>
      </c>
      <c r="I2" s="126" t="s">
        <v>5</v>
      </c>
      <c r="J2" s="119" t="s">
        <v>6</v>
      </c>
      <c r="K2" s="128" t="s">
        <v>7</v>
      </c>
      <c r="L2" s="130" t="s">
        <v>295</v>
      </c>
      <c r="M2" s="131"/>
      <c r="N2" s="104" t="s">
        <v>9</v>
      </c>
      <c r="O2" s="105"/>
      <c r="P2" s="114" t="s">
        <v>296</v>
      </c>
      <c r="Q2" s="115"/>
      <c r="R2" s="104" t="s">
        <v>11</v>
      </c>
      <c r="S2" s="105"/>
    </row>
    <row r="3" spans="1:19" ht="143.25" thickBot="1" x14ac:dyDescent="0.3">
      <c r="A3" s="120"/>
      <c r="B3" s="35" t="s">
        <v>12</v>
      </c>
      <c r="C3" s="36" t="s">
        <v>13</v>
      </c>
      <c r="D3" s="36" t="s">
        <v>14</v>
      </c>
      <c r="E3" s="36" t="s">
        <v>15</v>
      </c>
      <c r="F3" s="37" t="s">
        <v>16</v>
      </c>
      <c r="G3" s="120"/>
      <c r="H3" s="125"/>
      <c r="I3" s="127"/>
      <c r="J3" s="120"/>
      <c r="K3" s="129"/>
      <c r="L3" s="38" t="s">
        <v>17</v>
      </c>
      <c r="M3" s="39" t="s">
        <v>297</v>
      </c>
      <c r="N3" s="33" t="s">
        <v>19</v>
      </c>
      <c r="O3" s="34" t="s">
        <v>20</v>
      </c>
      <c r="P3" s="40" t="s">
        <v>298</v>
      </c>
      <c r="Q3" s="41" t="s">
        <v>299</v>
      </c>
      <c r="R3" s="42" t="s">
        <v>27</v>
      </c>
      <c r="S3" s="34" t="s">
        <v>28</v>
      </c>
    </row>
    <row r="4" spans="1:19" s="47" customFormat="1" ht="78.75" customHeight="1" x14ac:dyDescent="0.2">
      <c r="A4" s="187">
        <v>1</v>
      </c>
      <c r="B4" s="183" t="s">
        <v>300</v>
      </c>
      <c r="C4" s="183" t="s">
        <v>33</v>
      </c>
      <c r="D4" s="183">
        <v>70995532</v>
      </c>
      <c r="E4" s="184">
        <v>107609142</v>
      </c>
      <c r="F4" s="183">
        <v>600117651</v>
      </c>
      <c r="G4" s="183" t="s">
        <v>301</v>
      </c>
      <c r="H4" s="183" t="s">
        <v>35</v>
      </c>
      <c r="I4" s="183" t="s">
        <v>36</v>
      </c>
      <c r="J4" s="183" t="s">
        <v>36</v>
      </c>
      <c r="K4" s="183" t="s">
        <v>302</v>
      </c>
      <c r="L4" s="185">
        <v>800000</v>
      </c>
      <c r="M4" s="185">
        <f>L4*0.85</f>
        <v>680000</v>
      </c>
      <c r="N4" s="186">
        <v>45108</v>
      </c>
      <c r="O4" s="186">
        <v>46357</v>
      </c>
      <c r="P4" s="183"/>
      <c r="Q4" s="183"/>
      <c r="R4" s="183"/>
      <c r="S4" s="188"/>
    </row>
    <row r="5" spans="1:19" s="47" customFormat="1" ht="69" customHeight="1" x14ac:dyDescent="0.2">
      <c r="A5" s="189">
        <v>2</v>
      </c>
      <c r="B5" s="48" t="s">
        <v>300</v>
      </c>
      <c r="C5" s="48" t="s">
        <v>33</v>
      </c>
      <c r="D5" s="48">
        <v>70995532</v>
      </c>
      <c r="E5" s="182">
        <v>107609142</v>
      </c>
      <c r="F5" s="48">
        <v>600117651</v>
      </c>
      <c r="G5" s="48" t="s">
        <v>303</v>
      </c>
      <c r="H5" s="48" t="s">
        <v>35</v>
      </c>
      <c r="I5" s="48" t="s">
        <v>36</v>
      </c>
      <c r="J5" s="48" t="s">
        <v>36</v>
      </c>
      <c r="K5" s="48" t="s">
        <v>304</v>
      </c>
      <c r="L5" s="180">
        <v>350000</v>
      </c>
      <c r="M5" s="180">
        <f>L5*0.85</f>
        <v>297500</v>
      </c>
      <c r="N5" s="181">
        <v>45474</v>
      </c>
      <c r="O5" s="181">
        <v>46722</v>
      </c>
      <c r="P5" s="48"/>
      <c r="Q5" s="48"/>
      <c r="R5" s="48"/>
      <c r="S5" s="190"/>
    </row>
    <row r="6" spans="1:19" s="47" customFormat="1" ht="85.5" customHeight="1" x14ac:dyDescent="0.2">
      <c r="A6" s="189">
        <v>3</v>
      </c>
      <c r="B6" s="48" t="s">
        <v>305</v>
      </c>
      <c r="C6" s="48" t="s">
        <v>33</v>
      </c>
      <c r="D6" s="48">
        <v>70995541</v>
      </c>
      <c r="E6" s="182">
        <v>102142343</v>
      </c>
      <c r="F6" s="48">
        <v>600117448</v>
      </c>
      <c r="G6" s="48" t="s">
        <v>306</v>
      </c>
      <c r="H6" s="48" t="s">
        <v>69</v>
      </c>
      <c r="I6" s="48" t="s">
        <v>307</v>
      </c>
      <c r="J6" s="48" t="s">
        <v>36</v>
      </c>
      <c r="K6" s="48" t="s">
        <v>308</v>
      </c>
      <c r="L6" s="180">
        <v>1500000</v>
      </c>
      <c r="M6" s="180">
        <f>L6*0.85</f>
        <v>1275000</v>
      </c>
      <c r="N6" s="181">
        <v>2023</v>
      </c>
      <c r="O6" s="181">
        <v>2027</v>
      </c>
      <c r="P6" s="48" t="s">
        <v>45</v>
      </c>
      <c r="Q6" s="48"/>
      <c r="R6" s="48" t="s">
        <v>38</v>
      </c>
      <c r="S6" s="190" t="s">
        <v>38</v>
      </c>
    </row>
    <row r="7" spans="1:19" s="47" customFormat="1" ht="90.75" customHeight="1" x14ac:dyDescent="0.2">
      <c r="A7" s="191">
        <v>4</v>
      </c>
      <c r="B7" s="48" t="s">
        <v>305</v>
      </c>
      <c r="C7" s="48" t="s">
        <v>33</v>
      </c>
      <c r="D7" s="48">
        <v>70995541</v>
      </c>
      <c r="E7" s="182">
        <v>102142343</v>
      </c>
      <c r="F7" s="48">
        <v>600117448</v>
      </c>
      <c r="G7" s="48" t="s">
        <v>309</v>
      </c>
      <c r="H7" s="48" t="s">
        <v>69</v>
      </c>
      <c r="I7" s="48" t="s">
        <v>307</v>
      </c>
      <c r="J7" s="48" t="s">
        <v>36</v>
      </c>
      <c r="K7" s="48" t="s">
        <v>310</v>
      </c>
      <c r="L7" s="180">
        <v>500000</v>
      </c>
      <c r="M7" s="180">
        <f>L7*0.85</f>
        <v>425000</v>
      </c>
      <c r="N7" s="181">
        <v>2023</v>
      </c>
      <c r="O7" s="181">
        <v>2027</v>
      </c>
      <c r="P7" s="48"/>
      <c r="Q7" s="48"/>
      <c r="R7" s="48" t="s">
        <v>38</v>
      </c>
      <c r="S7" s="190" t="s">
        <v>38</v>
      </c>
    </row>
    <row r="8" spans="1:19" s="47" customFormat="1" ht="85.5" customHeight="1" x14ac:dyDescent="0.2">
      <c r="A8" s="189">
        <v>5</v>
      </c>
      <c r="B8" s="48" t="s">
        <v>305</v>
      </c>
      <c r="C8" s="48" t="s">
        <v>33</v>
      </c>
      <c r="D8" s="48">
        <v>70995541</v>
      </c>
      <c r="E8" s="182">
        <v>102142343</v>
      </c>
      <c r="F8" s="48">
        <v>600117448</v>
      </c>
      <c r="G8" s="48" t="s">
        <v>311</v>
      </c>
      <c r="H8" s="48" t="s">
        <v>69</v>
      </c>
      <c r="I8" s="48" t="s">
        <v>307</v>
      </c>
      <c r="J8" s="48" t="s">
        <v>36</v>
      </c>
      <c r="K8" s="48" t="s">
        <v>312</v>
      </c>
      <c r="L8" s="180">
        <v>650000</v>
      </c>
      <c r="M8" s="180">
        <f>L8*0.85</f>
        <v>552500</v>
      </c>
      <c r="N8" s="181">
        <v>2023</v>
      </c>
      <c r="O8" s="181">
        <v>2027</v>
      </c>
      <c r="P8" s="48"/>
      <c r="Q8" s="48"/>
      <c r="R8" s="48" t="s">
        <v>38</v>
      </c>
      <c r="S8" s="190" t="s">
        <v>38</v>
      </c>
    </row>
    <row r="9" spans="1:19" s="47" customFormat="1" ht="96.75" customHeight="1" x14ac:dyDescent="0.2">
      <c r="A9" s="189">
        <v>6</v>
      </c>
      <c r="B9" s="48" t="s">
        <v>313</v>
      </c>
      <c r="C9" s="48" t="s">
        <v>314</v>
      </c>
      <c r="D9" s="48">
        <v>70995567</v>
      </c>
      <c r="E9" s="182">
        <v>600118240</v>
      </c>
      <c r="F9" s="48">
        <v>108020819</v>
      </c>
      <c r="G9" s="48" t="s">
        <v>315</v>
      </c>
      <c r="H9" s="48" t="s">
        <v>316</v>
      </c>
      <c r="I9" s="48" t="s">
        <v>36</v>
      </c>
      <c r="J9" s="48" t="s">
        <v>36</v>
      </c>
      <c r="K9" s="48" t="s">
        <v>317</v>
      </c>
      <c r="L9" s="180">
        <v>350000</v>
      </c>
      <c r="M9" s="180">
        <v>297500</v>
      </c>
      <c r="N9" s="181">
        <v>2023</v>
      </c>
      <c r="O9" s="181">
        <v>2023</v>
      </c>
      <c r="P9" s="48"/>
      <c r="Q9" s="48"/>
      <c r="R9" s="48"/>
      <c r="S9" s="190"/>
    </row>
    <row r="10" spans="1:19" s="47" customFormat="1" ht="132" customHeight="1" x14ac:dyDescent="0.2">
      <c r="A10" s="191">
        <v>7</v>
      </c>
      <c r="B10" s="48" t="s">
        <v>313</v>
      </c>
      <c r="C10" s="48" t="s">
        <v>314</v>
      </c>
      <c r="D10" s="48">
        <v>70995567</v>
      </c>
      <c r="E10" s="182">
        <v>600118240</v>
      </c>
      <c r="F10" s="48">
        <v>108020819</v>
      </c>
      <c r="G10" s="48" t="s">
        <v>318</v>
      </c>
      <c r="H10" s="48" t="s">
        <v>316</v>
      </c>
      <c r="I10" s="48" t="s">
        <v>36</v>
      </c>
      <c r="J10" s="48" t="s">
        <v>36</v>
      </c>
      <c r="K10" s="48" t="s">
        <v>319</v>
      </c>
      <c r="L10" s="180">
        <v>4000000</v>
      </c>
      <c r="M10" s="180">
        <v>3400000</v>
      </c>
      <c r="N10" s="181">
        <v>2026</v>
      </c>
      <c r="O10" s="181">
        <v>2027</v>
      </c>
      <c r="P10" s="48"/>
      <c r="Q10" s="48"/>
      <c r="R10" s="48"/>
      <c r="S10" s="190"/>
    </row>
    <row r="11" spans="1:19" s="47" customFormat="1" ht="99" customHeight="1" x14ac:dyDescent="0.2">
      <c r="A11" s="189">
        <v>8</v>
      </c>
      <c r="B11" s="48" t="s">
        <v>313</v>
      </c>
      <c r="C11" s="48" t="s">
        <v>314</v>
      </c>
      <c r="D11" s="48">
        <v>70995567</v>
      </c>
      <c r="E11" s="182">
        <v>600118240</v>
      </c>
      <c r="F11" s="48">
        <v>108020819</v>
      </c>
      <c r="G11" s="48" t="s">
        <v>320</v>
      </c>
      <c r="H11" s="48" t="s">
        <v>316</v>
      </c>
      <c r="I11" s="48" t="s">
        <v>36</v>
      </c>
      <c r="J11" s="48" t="s">
        <v>36</v>
      </c>
      <c r="K11" s="48" t="s">
        <v>321</v>
      </c>
      <c r="L11" s="180">
        <v>1600000</v>
      </c>
      <c r="M11" s="180">
        <v>1360000</v>
      </c>
      <c r="N11" s="181">
        <v>2024</v>
      </c>
      <c r="O11" s="181">
        <v>2025</v>
      </c>
      <c r="P11" s="48" t="s">
        <v>45</v>
      </c>
      <c r="Q11" s="48"/>
      <c r="R11" s="48"/>
      <c r="S11" s="190"/>
    </row>
    <row r="12" spans="1:19" s="47" customFormat="1" ht="84" customHeight="1" x14ac:dyDescent="0.2">
      <c r="A12" s="189">
        <v>9</v>
      </c>
      <c r="B12" s="48" t="s">
        <v>322</v>
      </c>
      <c r="C12" s="48" t="s">
        <v>33</v>
      </c>
      <c r="D12" s="48">
        <v>70995681</v>
      </c>
      <c r="E12" s="182">
        <v>107609878</v>
      </c>
      <c r="F12" s="48">
        <v>600118223</v>
      </c>
      <c r="G12" s="48" t="s">
        <v>323</v>
      </c>
      <c r="H12" s="48" t="s">
        <v>35</v>
      </c>
      <c r="I12" s="48" t="s">
        <v>36</v>
      </c>
      <c r="J12" s="48" t="s">
        <v>36</v>
      </c>
      <c r="K12" s="48" t="s">
        <v>324</v>
      </c>
      <c r="L12" s="180">
        <v>150000</v>
      </c>
      <c r="M12" s="180">
        <v>127500</v>
      </c>
      <c r="N12" s="181">
        <v>44621</v>
      </c>
      <c r="O12" s="181">
        <v>44866</v>
      </c>
      <c r="P12" s="48"/>
      <c r="Q12" s="48"/>
      <c r="R12" s="48"/>
      <c r="S12" s="190"/>
    </row>
    <row r="13" spans="1:19" s="47" customFormat="1" ht="154.5" customHeight="1" x14ac:dyDescent="0.2">
      <c r="A13" s="191">
        <v>10</v>
      </c>
      <c r="B13" s="48" t="s">
        <v>322</v>
      </c>
      <c r="C13" s="48" t="s">
        <v>33</v>
      </c>
      <c r="D13" s="48">
        <v>70995681</v>
      </c>
      <c r="E13" s="182">
        <v>107609878</v>
      </c>
      <c r="F13" s="48">
        <v>600118223</v>
      </c>
      <c r="G13" s="48" t="s">
        <v>309</v>
      </c>
      <c r="H13" s="48" t="s">
        <v>35</v>
      </c>
      <c r="I13" s="48" t="s">
        <v>36</v>
      </c>
      <c r="J13" s="48" t="s">
        <v>36</v>
      </c>
      <c r="K13" s="48" t="s">
        <v>325</v>
      </c>
      <c r="L13" s="180">
        <v>500000</v>
      </c>
      <c r="M13" s="180">
        <v>425000</v>
      </c>
      <c r="N13" s="181">
        <v>2023</v>
      </c>
      <c r="O13" s="181">
        <v>2025</v>
      </c>
      <c r="P13" s="48"/>
      <c r="Q13" s="48"/>
      <c r="R13" s="48"/>
      <c r="S13" s="190"/>
    </row>
    <row r="14" spans="1:19" s="47" customFormat="1" ht="45" customHeight="1" x14ac:dyDescent="0.2">
      <c r="A14" s="189">
        <v>11</v>
      </c>
      <c r="B14" s="48" t="s">
        <v>326</v>
      </c>
      <c r="C14" s="48" t="s">
        <v>33</v>
      </c>
      <c r="D14" s="48">
        <v>70995591</v>
      </c>
      <c r="E14" s="182">
        <v>107609851</v>
      </c>
      <c r="F14" s="48">
        <v>600118207</v>
      </c>
      <c r="G14" s="48" t="s">
        <v>327</v>
      </c>
      <c r="H14" s="48" t="s">
        <v>35</v>
      </c>
      <c r="I14" s="48" t="s">
        <v>36</v>
      </c>
      <c r="J14" s="48" t="s">
        <v>36</v>
      </c>
      <c r="K14" s="48" t="s">
        <v>328</v>
      </c>
      <c r="L14" s="180">
        <v>250000</v>
      </c>
      <c r="M14" s="180">
        <v>212500</v>
      </c>
      <c r="N14" s="181">
        <v>45383</v>
      </c>
      <c r="O14" s="181">
        <v>45444</v>
      </c>
      <c r="P14" s="48"/>
      <c r="Q14" s="48"/>
      <c r="R14" s="48" t="s">
        <v>329</v>
      </c>
      <c r="S14" s="190" t="s">
        <v>177</v>
      </c>
    </row>
    <row r="15" spans="1:19" s="47" customFormat="1" ht="226.5" customHeight="1" x14ac:dyDescent="0.2">
      <c r="A15" s="189">
        <v>12</v>
      </c>
      <c r="B15" s="48" t="s">
        <v>330</v>
      </c>
      <c r="C15" s="48" t="s">
        <v>33</v>
      </c>
      <c r="D15" s="48">
        <v>70995621</v>
      </c>
      <c r="E15" s="182">
        <v>600118193</v>
      </c>
      <c r="F15" s="48">
        <v>107609801</v>
      </c>
      <c r="G15" s="48" t="s">
        <v>331</v>
      </c>
      <c r="H15" s="48" t="s">
        <v>35</v>
      </c>
      <c r="I15" s="48" t="s">
        <v>36</v>
      </c>
      <c r="J15" s="48" t="s">
        <v>36</v>
      </c>
      <c r="K15" s="48" t="s">
        <v>332</v>
      </c>
      <c r="L15" s="180">
        <v>1000000</v>
      </c>
      <c r="M15" s="180">
        <v>850000</v>
      </c>
      <c r="N15" s="181">
        <v>2024</v>
      </c>
      <c r="O15" s="181">
        <v>2024</v>
      </c>
      <c r="P15" s="48"/>
      <c r="Q15" s="48"/>
      <c r="R15" s="48"/>
      <c r="S15" s="190"/>
    </row>
    <row r="16" spans="1:19" s="47" customFormat="1" ht="82.5" customHeight="1" x14ac:dyDescent="0.2">
      <c r="A16" s="191">
        <v>13</v>
      </c>
      <c r="B16" s="48" t="s">
        <v>333</v>
      </c>
      <c r="C16" s="48" t="s">
        <v>334</v>
      </c>
      <c r="D16" s="48">
        <v>70995672</v>
      </c>
      <c r="E16" s="182">
        <v>600117731</v>
      </c>
      <c r="F16" s="48">
        <v>600117731</v>
      </c>
      <c r="G16" s="48" t="s">
        <v>335</v>
      </c>
      <c r="H16" s="48" t="s">
        <v>69</v>
      </c>
      <c r="I16" s="48" t="s">
        <v>36</v>
      </c>
      <c r="J16" s="48" t="s">
        <v>36</v>
      </c>
      <c r="K16" s="48" t="s">
        <v>336</v>
      </c>
      <c r="L16" s="180">
        <v>350000</v>
      </c>
      <c r="M16" s="180">
        <f>L16*0.85</f>
        <v>297500</v>
      </c>
      <c r="N16" s="181">
        <v>2023</v>
      </c>
      <c r="O16" s="181">
        <v>2025</v>
      </c>
      <c r="P16" s="48"/>
      <c r="Q16" s="48"/>
      <c r="R16" s="48"/>
      <c r="S16" s="190"/>
    </row>
    <row r="17" spans="1:19" s="47" customFormat="1" ht="185.25" customHeight="1" x14ac:dyDescent="0.2">
      <c r="A17" s="189">
        <v>14</v>
      </c>
      <c r="B17" s="48" t="s">
        <v>337</v>
      </c>
      <c r="C17" s="48" t="s">
        <v>33</v>
      </c>
      <c r="D17" s="48">
        <v>70995699</v>
      </c>
      <c r="E17" s="182">
        <v>103279849</v>
      </c>
      <c r="F17" s="48">
        <v>600117464</v>
      </c>
      <c r="G17" s="48" t="s">
        <v>338</v>
      </c>
      <c r="H17" s="48" t="s">
        <v>69</v>
      </c>
      <c r="I17" s="48" t="s">
        <v>36</v>
      </c>
      <c r="J17" s="48" t="s">
        <v>36</v>
      </c>
      <c r="K17" s="48" t="s">
        <v>339</v>
      </c>
      <c r="L17" s="180">
        <v>1000000</v>
      </c>
      <c r="M17" s="180">
        <f>L17*0.85</f>
        <v>850000</v>
      </c>
      <c r="N17" s="181">
        <v>2022</v>
      </c>
      <c r="O17" s="181">
        <v>2027</v>
      </c>
      <c r="P17" s="48" t="s">
        <v>45</v>
      </c>
      <c r="Q17" s="48"/>
      <c r="R17" s="48"/>
      <c r="S17" s="190"/>
    </row>
    <row r="18" spans="1:19" s="47" customFormat="1" ht="202.5" x14ac:dyDescent="0.2">
      <c r="A18" s="189">
        <v>15</v>
      </c>
      <c r="B18" s="48" t="s">
        <v>337</v>
      </c>
      <c r="C18" s="48" t="s">
        <v>33</v>
      </c>
      <c r="D18" s="48">
        <v>70995699</v>
      </c>
      <c r="E18" s="182">
        <v>103279849</v>
      </c>
      <c r="F18" s="48">
        <v>600117464</v>
      </c>
      <c r="G18" s="48" t="s">
        <v>340</v>
      </c>
      <c r="H18" s="48" t="s">
        <v>69</v>
      </c>
      <c r="I18" s="48" t="s">
        <v>36</v>
      </c>
      <c r="J18" s="48" t="s">
        <v>36</v>
      </c>
      <c r="K18" s="48" t="s">
        <v>341</v>
      </c>
      <c r="L18" s="180">
        <v>300000</v>
      </c>
      <c r="M18" s="180">
        <f>L18*0.85</f>
        <v>255000</v>
      </c>
      <c r="N18" s="181">
        <v>2022</v>
      </c>
      <c r="O18" s="181">
        <v>2027</v>
      </c>
      <c r="P18" s="48"/>
      <c r="Q18" s="48"/>
      <c r="R18" s="48"/>
      <c r="S18" s="190"/>
    </row>
    <row r="19" spans="1:19" s="47" customFormat="1" ht="108.75" customHeight="1" x14ac:dyDescent="0.2">
      <c r="A19" s="191">
        <v>16</v>
      </c>
      <c r="B19" s="48" t="s">
        <v>342</v>
      </c>
      <c r="C19" s="48" t="s">
        <v>33</v>
      </c>
      <c r="D19" s="48">
        <v>70995699</v>
      </c>
      <c r="E19" s="182">
        <v>103279849</v>
      </c>
      <c r="F19" s="48">
        <v>600117464</v>
      </c>
      <c r="G19" s="48" t="s">
        <v>343</v>
      </c>
      <c r="H19" s="48" t="s">
        <v>69</v>
      </c>
      <c r="I19" s="48" t="s">
        <v>36</v>
      </c>
      <c r="J19" s="48" t="s">
        <v>344</v>
      </c>
      <c r="K19" s="48" t="s">
        <v>345</v>
      </c>
      <c r="L19" s="180">
        <v>500000</v>
      </c>
      <c r="M19" s="180">
        <f>L19*0.85</f>
        <v>425000</v>
      </c>
      <c r="N19" s="181">
        <v>2022</v>
      </c>
      <c r="O19" s="181">
        <v>2027</v>
      </c>
      <c r="P19" s="48"/>
      <c r="Q19" s="48"/>
      <c r="R19" s="48"/>
      <c r="S19" s="190"/>
    </row>
    <row r="20" spans="1:19" s="47" customFormat="1" ht="264" customHeight="1" x14ac:dyDescent="0.2">
      <c r="A20" s="189">
        <v>17</v>
      </c>
      <c r="B20" s="48" t="s">
        <v>346</v>
      </c>
      <c r="C20" s="48" t="s">
        <v>347</v>
      </c>
      <c r="D20" s="48">
        <v>1753266</v>
      </c>
      <c r="E20" s="182">
        <v>181054582</v>
      </c>
      <c r="F20" s="48">
        <v>691006342</v>
      </c>
      <c r="G20" s="48" t="s">
        <v>348</v>
      </c>
      <c r="H20" s="48" t="s">
        <v>35</v>
      </c>
      <c r="I20" s="48" t="s">
        <v>36</v>
      </c>
      <c r="J20" s="48" t="s">
        <v>36</v>
      </c>
      <c r="K20" s="48" t="s">
        <v>349</v>
      </c>
      <c r="L20" s="180">
        <v>500000</v>
      </c>
      <c r="M20" s="180">
        <v>425000</v>
      </c>
      <c r="N20" s="181">
        <v>2022</v>
      </c>
      <c r="O20" s="181">
        <v>2023</v>
      </c>
      <c r="P20" s="48"/>
      <c r="Q20" s="48"/>
      <c r="R20" s="48" t="s">
        <v>350</v>
      </c>
      <c r="S20" s="190"/>
    </row>
    <row r="21" spans="1:19" s="47" customFormat="1" ht="183.75" customHeight="1" x14ac:dyDescent="0.2">
      <c r="A21" s="189">
        <v>18</v>
      </c>
      <c r="B21" s="48" t="s">
        <v>346</v>
      </c>
      <c r="C21" s="48" t="s">
        <v>347</v>
      </c>
      <c r="D21" s="48">
        <v>1753266</v>
      </c>
      <c r="E21" s="182">
        <v>181054582</v>
      </c>
      <c r="F21" s="48">
        <v>691006342</v>
      </c>
      <c r="G21" s="48" t="s">
        <v>351</v>
      </c>
      <c r="H21" s="48" t="s">
        <v>35</v>
      </c>
      <c r="I21" s="48" t="s">
        <v>36</v>
      </c>
      <c r="J21" s="48" t="s">
        <v>36</v>
      </c>
      <c r="K21" s="48" t="s">
        <v>352</v>
      </c>
      <c r="L21" s="180">
        <v>2500000</v>
      </c>
      <c r="M21" s="180">
        <v>2125000</v>
      </c>
      <c r="N21" s="181">
        <v>2023</v>
      </c>
      <c r="O21" s="181">
        <v>2025</v>
      </c>
      <c r="P21" s="48"/>
      <c r="Q21" s="48" t="s">
        <v>45</v>
      </c>
      <c r="R21" s="48" t="s">
        <v>353</v>
      </c>
      <c r="S21" s="190" t="s">
        <v>38</v>
      </c>
    </row>
    <row r="22" spans="1:19" s="47" customFormat="1" ht="250.5" customHeight="1" x14ac:dyDescent="0.2">
      <c r="A22" s="191">
        <v>19</v>
      </c>
      <c r="B22" s="48" t="s">
        <v>346</v>
      </c>
      <c r="C22" s="48" t="s">
        <v>347</v>
      </c>
      <c r="D22" s="48">
        <v>1753266</v>
      </c>
      <c r="E22" s="182">
        <v>181054582</v>
      </c>
      <c r="F22" s="48">
        <v>691006342</v>
      </c>
      <c r="G22" s="48" t="s">
        <v>354</v>
      </c>
      <c r="H22" s="48" t="s">
        <v>35</v>
      </c>
      <c r="I22" s="48" t="s">
        <v>36</v>
      </c>
      <c r="J22" s="48" t="s">
        <v>36</v>
      </c>
      <c r="K22" s="48" t="s">
        <v>355</v>
      </c>
      <c r="L22" s="180">
        <v>150000</v>
      </c>
      <c r="M22" s="180">
        <v>127500</v>
      </c>
      <c r="N22" s="181">
        <v>2022</v>
      </c>
      <c r="O22" s="181">
        <v>2023</v>
      </c>
      <c r="P22" s="48"/>
      <c r="Q22" s="48"/>
      <c r="R22" s="48" t="s">
        <v>353</v>
      </c>
      <c r="S22" s="190"/>
    </row>
    <row r="23" spans="1:19" s="47" customFormat="1" ht="227.25" customHeight="1" x14ac:dyDescent="0.2">
      <c r="A23" s="189">
        <v>20</v>
      </c>
      <c r="B23" s="48" t="s">
        <v>356</v>
      </c>
      <c r="C23" s="48" t="s">
        <v>357</v>
      </c>
      <c r="D23" s="48">
        <v>75023130</v>
      </c>
      <c r="E23" s="182">
        <v>107609103</v>
      </c>
      <c r="F23" s="48">
        <v>600118100</v>
      </c>
      <c r="G23" s="48" t="s">
        <v>358</v>
      </c>
      <c r="H23" s="48" t="s">
        <v>35</v>
      </c>
      <c r="I23" s="48" t="s">
        <v>36</v>
      </c>
      <c r="J23" s="48" t="s">
        <v>359</v>
      </c>
      <c r="K23" s="48" t="s">
        <v>360</v>
      </c>
      <c r="L23" s="180">
        <v>30000000</v>
      </c>
      <c r="M23" s="180">
        <f>L23*0.85</f>
        <v>25500000</v>
      </c>
      <c r="N23" s="181">
        <v>44835</v>
      </c>
      <c r="O23" s="181">
        <v>45931</v>
      </c>
      <c r="P23" s="48" t="s">
        <v>45</v>
      </c>
      <c r="Q23" s="48"/>
      <c r="R23" s="48" t="s">
        <v>361</v>
      </c>
      <c r="S23" s="190" t="s">
        <v>362</v>
      </c>
    </row>
    <row r="24" spans="1:19" s="47" customFormat="1" ht="78.75" x14ac:dyDescent="0.2">
      <c r="A24" s="189">
        <v>21</v>
      </c>
      <c r="B24" s="48" t="s">
        <v>363</v>
      </c>
      <c r="C24" s="48" t="s">
        <v>364</v>
      </c>
      <c r="D24" s="48">
        <v>70989877</v>
      </c>
      <c r="E24" s="182">
        <v>107609576</v>
      </c>
      <c r="F24" s="48">
        <v>600118002</v>
      </c>
      <c r="G24" s="48" t="s">
        <v>149</v>
      </c>
      <c r="H24" s="48" t="s">
        <v>365</v>
      </c>
      <c r="I24" s="48" t="s">
        <v>36</v>
      </c>
      <c r="J24" s="48" t="s">
        <v>366</v>
      </c>
      <c r="K24" s="48" t="s">
        <v>367</v>
      </c>
      <c r="L24" s="180">
        <v>150000</v>
      </c>
      <c r="M24" s="180">
        <f>L24/100*70</f>
        <v>105000</v>
      </c>
      <c r="N24" s="181">
        <v>44805</v>
      </c>
      <c r="O24" s="181">
        <v>45170</v>
      </c>
      <c r="P24" s="48"/>
      <c r="Q24" s="48"/>
      <c r="R24" s="48"/>
      <c r="S24" s="190"/>
    </row>
    <row r="25" spans="1:19" s="47" customFormat="1" ht="78.75" x14ac:dyDescent="0.2">
      <c r="A25" s="191">
        <v>22</v>
      </c>
      <c r="B25" s="48" t="s">
        <v>363</v>
      </c>
      <c r="C25" s="48" t="s">
        <v>364</v>
      </c>
      <c r="D25" s="48">
        <v>70989877</v>
      </c>
      <c r="E25" s="182">
        <v>107609576</v>
      </c>
      <c r="F25" s="48">
        <v>600118002</v>
      </c>
      <c r="G25" s="48" t="s">
        <v>368</v>
      </c>
      <c r="H25" s="48" t="s">
        <v>365</v>
      </c>
      <c r="I25" s="48" t="s">
        <v>36</v>
      </c>
      <c r="J25" s="48" t="s">
        <v>366</v>
      </c>
      <c r="K25" s="48" t="s">
        <v>369</v>
      </c>
      <c r="L25" s="180">
        <v>100000</v>
      </c>
      <c r="M25" s="180">
        <f>L25/100*85</f>
        <v>85000</v>
      </c>
      <c r="N25" s="181">
        <v>44805</v>
      </c>
      <c r="O25" s="181">
        <v>45170</v>
      </c>
      <c r="P25" s="48"/>
      <c r="Q25" s="48"/>
      <c r="R25" s="48"/>
      <c r="S25" s="190"/>
    </row>
    <row r="26" spans="1:19" s="47" customFormat="1" ht="78.75" x14ac:dyDescent="0.2">
      <c r="A26" s="189">
        <v>23</v>
      </c>
      <c r="B26" s="48" t="s">
        <v>363</v>
      </c>
      <c r="C26" s="48" t="s">
        <v>364</v>
      </c>
      <c r="D26" s="48">
        <v>70989877</v>
      </c>
      <c r="E26" s="182">
        <v>107609576</v>
      </c>
      <c r="F26" s="48">
        <v>600118002</v>
      </c>
      <c r="G26" s="48" t="s">
        <v>370</v>
      </c>
      <c r="H26" s="48" t="s">
        <v>365</v>
      </c>
      <c r="I26" s="48" t="s">
        <v>36</v>
      </c>
      <c r="J26" s="48" t="s">
        <v>366</v>
      </c>
      <c r="K26" s="48" t="s">
        <v>371</v>
      </c>
      <c r="L26" s="180">
        <v>500000</v>
      </c>
      <c r="M26" s="180"/>
      <c r="N26" s="181">
        <v>44805</v>
      </c>
      <c r="O26" s="181">
        <v>45170</v>
      </c>
      <c r="P26" s="48"/>
      <c r="Q26" s="48"/>
      <c r="R26" s="48"/>
      <c r="S26" s="190"/>
    </row>
    <row r="27" spans="1:19" s="47" customFormat="1" ht="78.75" x14ac:dyDescent="0.2">
      <c r="A27" s="189">
        <v>24</v>
      </c>
      <c r="B27" s="48" t="s">
        <v>363</v>
      </c>
      <c r="C27" s="48" t="s">
        <v>364</v>
      </c>
      <c r="D27" s="48">
        <v>70989877</v>
      </c>
      <c r="E27" s="182">
        <v>107609576</v>
      </c>
      <c r="F27" s="48">
        <v>600118002</v>
      </c>
      <c r="G27" s="48" t="s">
        <v>372</v>
      </c>
      <c r="H27" s="48" t="s">
        <v>365</v>
      </c>
      <c r="I27" s="48" t="s">
        <v>36</v>
      </c>
      <c r="J27" s="48" t="s">
        <v>366</v>
      </c>
      <c r="K27" s="48" t="s">
        <v>373</v>
      </c>
      <c r="L27" s="180">
        <v>100000</v>
      </c>
      <c r="M27" s="180"/>
      <c r="N27" s="181">
        <v>44772</v>
      </c>
      <c r="O27" s="181">
        <v>44805</v>
      </c>
      <c r="P27" s="48"/>
      <c r="Q27" s="48"/>
      <c r="R27" s="48"/>
      <c r="S27" s="190"/>
    </row>
    <row r="28" spans="1:19" s="47" customFormat="1" ht="56.25" x14ac:dyDescent="0.2">
      <c r="A28" s="191">
        <v>25</v>
      </c>
      <c r="B28" s="48" t="s">
        <v>374</v>
      </c>
      <c r="C28" s="48" t="s">
        <v>375</v>
      </c>
      <c r="D28" s="48">
        <v>75001675</v>
      </c>
      <c r="E28" s="182">
        <v>107609606</v>
      </c>
      <c r="F28" s="48">
        <v>600118037</v>
      </c>
      <c r="G28" s="48" t="s">
        <v>376</v>
      </c>
      <c r="H28" s="48" t="s">
        <v>35</v>
      </c>
      <c r="I28" s="48" t="s">
        <v>36</v>
      </c>
      <c r="J28" s="48" t="s">
        <v>377</v>
      </c>
      <c r="K28" s="48" t="s">
        <v>378</v>
      </c>
      <c r="L28" s="180">
        <v>400000</v>
      </c>
      <c r="M28" s="180">
        <f t="shared" ref="M28:M33" si="0">L28/100*85</f>
        <v>340000</v>
      </c>
      <c r="N28" s="181">
        <v>44562</v>
      </c>
      <c r="O28" s="181">
        <v>44896</v>
      </c>
      <c r="P28" s="48"/>
      <c r="Q28" s="48"/>
      <c r="R28" s="48" t="s">
        <v>379</v>
      </c>
      <c r="S28" s="190" t="s">
        <v>38</v>
      </c>
    </row>
    <row r="29" spans="1:19" s="47" customFormat="1" ht="45" x14ac:dyDescent="0.2">
      <c r="A29" s="189">
        <v>26</v>
      </c>
      <c r="B29" s="48" t="s">
        <v>374</v>
      </c>
      <c r="C29" s="48" t="s">
        <v>375</v>
      </c>
      <c r="D29" s="48">
        <v>75001675</v>
      </c>
      <c r="E29" s="182">
        <v>107609606</v>
      </c>
      <c r="F29" s="48">
        <v>600118037</v>
      </c>
      <c r="G29" s="48" t="s">
        <v>380</v>
      </c>
      <c r="H29" s="48" t="s">
        <v>35</v>
      </c>
      <c r="I29" s="48" t="s">
        <v>36</v>
      </c>
      <c r="J29" s="48" t="s">
        <v>377</v>
      </c>
      <c r="K29" s="48" t="s">
        <v>381</v>
      </c>
      <c r="L29" s="180">
        <v>300000</v>
      </c>
      <c r="M29" s="180">
        <f t="shared" si="0"/>
        <v>255000</v>
      </c>
      <c r="N29" s="181">
        <v>45108</v>
      </c>
      <c r="O29" s="181">
        <v>45139</v>
      </c>
      <c r="P29" s="48"/>
      <c r="Q29" s="48"/>
      <c r="R29" s="48" t="s">
        <v>379</v>
      </c>
      <c r="S29" s="190" t="s">
        <v>38</v>
      </c>
    </row>
    <row r="30" spans="1:19" s="47" customFormat="1" ht="45" x14ac:dyDescent="0.2">
      <c r="A30" s="189">
        <v>27</v>
      </c>
      <c r="B30" s="48" t="s">
        <v>374</v>
      </c>
      <c r="C30" s="48" t="s">
        <v>375</v>
      </c>
      <c r="D30" s="48">
        <v>75001675</v>
      </c>
      <c r="E30" s="182">
        <v>107609606</v>
      </c>
      <c r="F30" s="48">
        <v>600118037</v>
      </c>
      <c r="G30" s="48" t="s">
        <v>382</v>
      </c>
      <c r="H30" s="48" t="s">
        <v>35</v>
      </c>
      <c r="I30" s="48" t="s">
        <v>36</v>
      </c>
      <c r="J30" s="48" t="s">
        <v>377</v>
      </c>
      <c r="K30" s="48" t="s">
        <v>383</v>
      </c>
      <c r="L30" s="180">
        <v>300000</v>
      </c>
      <c r="M30" s="180">
        <f t="shared" si="0"/>
        <v>255000</v>
      </c>
      <c r="N30" s="181">
        <v>45474</v>
      </c>
      <c r="O30" s="181">
        <v>45505</v>
      </c>
      <c r="P30" s="48"/>
      <c r="Q30" s="48"/>
      <c r="R30" s="48" t="s">
        <v>379</v>
      </c>
      <c r="S30" s="190" t="s">
        <v>38</v>
      </c>
    </row>
    <row r="31" spans="1:19" s="47" customFormat="1" ht="45" x14ac:dyDescent="0.2">
      <c r="A31" s="191">
        <v>28</v>
      </c>
      <c r="B31" s="48" t="s">
        <v>374</v>
      </c>
      <c r="C31" s="48" t="s">
        <v>375</v>
      </c>
      <c r="D31" s="48">
        <v>75001675</v>
      </c>
      <c r="E31" s="182">
        <v>107609606</v>
      </c>
      <c r="F31" s="48">
        <v>600118037</v>
      </c>
      <c r="G31" s="48" t="s">
        <v>384</v>
      </c>
      <c r="H31" s="48" t="s">
        <v>35</v>
      </c>
      <c r="I31" s="48" t="s">
        <v>36</v>
      </c>
      <c r="J31" s="48" t="s">
        <v>377</v>
      </c>
      <c r="K31" s="48" t="s">
        <v>385</v>
      </c>
      <c r="L31" s="180">
        <v>600000</v>
      </c>
      <c r="M31" s="180">
        <f t="shared" si="0"/>
        <v>510000</v>
      </c>
      <c r="N31" s="181">
        <v>44621</v>
      </c>
      <c r="O31" s="181">
        <v>44774</v>
      </c>
      <c r="P31" s="48"/>
      <c r="Q31" s="48"/>
      <c r="R31" s="48" t="s">
        <v>386</v>
      </c>
      <c r="S31" s="190" t="s">
        <v>38</v>
      </c>
    </row>
    <row r="32" spans="1:19" s="47" customFormat="1" ht="56.25" x14ac:dyDescent="0.2">
      <c r="A32" s="189">
        <v>29</v>
      </c>
      <c r="B32" s="48" t="s">
        <v>374</v>
      </c>
      <c r="C32" s="48" t="s">
        <v>375</v>
      </c>
      <c r="D32" s="48">
        <v>75001675</v>
      </c>
      <c r="E32" s="182">
        <v>107609606</v>
      </c>
      <c r="F32" s="48">
        <v>600118037</v>
      </c>
      <c r="G32" s="48" t="s">
        <v>387</v>
      </c>
      <c r="H32" s="48" t="s">
        <v>35</v>
      </c>
      <c r="I32" s="48" t="s">
        <v>36</v>
      </c>
      <c r="J32" s="48" t="s">
        <v>377</v>
      </c>
      <c r="K32" s="48" t="s">
        <v>388</v>
      </c>
      <c r="L32" s="180">
        <v>700000</v>
      </c>
      <c r="M32" s="180">
        <f t="shared" si="0"/>
        <v>595000</v>
      </c>
      <c r="N32" s="181">
        <v>44621</v>
      </c>
      <c r="O32" s="181">
        <v>44774</v>
      </c>
      <c r="P32" s="48"/>
      <c r="Q32" s="48"/>
      <c r="R32" s="48" t="s">
        <v>38</v>
      </c>
      <c r="S32" s="190" t="s">
        <v>38</v>
      </c>
    </row>
    <row r="33" spans="1:19" s="47" customFormat="1" ht="22.5" x14ac:dyDescent="0.2">
      <c r="A33" s="189">
        <v>30</v>
      </c>
      <c r="B33" s="48" t="s">
        <v>374</v>
      </c>
      <c r="C33" s="48" t="s">
        <v>375</v>
      </c>
      <c r="D33" s="48">
        <v>75001675</v>
      </c>
      <c r="E33" s="182">
        <v>107609606</v>
      </c>
      <c r="F33" s="48">
        <v>600118037</v>
      </c>
      <c r="G33" s="48" t="s">
        <v>389</v>
      </c>
      <c r="H33" s="48" t="s">
        <v>35</v>
      </c>
      <c r="I33" s="48" t="s">
        <v>36</v>
      </c>
      <c r="J33" s="48" t="s">
        <v>377</v>
      </c>
      <c r="K33" s="48" t="s">
        <v>390</v>
      </c>
      <c r="L33" s="180">
        <v>500000</v>
      </c>
      <c r="M33" s="180">
        <f t="shared" si="0"/>
        <v>425000</v>
      </c>
      <c r="N33" s="181">
        <v>44743</v>
      </c>
      <c r="O33" s="181">
        <v>44774</v>
      </c>
      <c r="P33" s="48"/>
      <c r="Q33" s="48"/>
      <c r="R33" s="48" t="s">
        <v>38</v>
      </c>
      <c r="S33" s="190" t="s">
        <v>38</v>
      </c>
    </row>
    <row r="34" spans="1:19" s="47" customFormat="1" ht="33.75" x14ac:dyDescent="0.2">
      <c r="A34" s="191">
        <v>31</v>
      </c>
      <c r="B34" s="48" t="s">
        <v>391</v>
      </c>
      <c r="C34" s="48" t="s">
        <v>392</v>
      </c>
      <c r="D34" s="48">
        <v>70992207</v>
      </c>
      <c r="E34" s="182">
        <v>118800892</v>
      </c>
      <c r="F34" s="48">
        <v>600118274</v>
      </c>
      <c r="G34" s="48" t="s">
        <v>393</v>
      </c>
      <c r="H34" s="48" t="s">
        <v>35</v>
      </c>
      <c r="I34" s="48" t="s">
        <v>36</v>
      </c>
      <c r="J34" s="48" t="s">
        <v>394</v>
      </c>
      <c r="K34" s="48" t="s">
        <v>395</v>
      </c>
      <c r="L34" s="180">
        <v>600000</v>
      </c>
      <c r="M34" s="180"/>
      <c r="N34" s="181">
        <v>2022</v>
      </c>
      <c r="O34" s="181">
        <v>2022</v>
      </c>
      <c r="P34" s="48"/>
      <c r="Q34" s="48"/>
      <c r="R34" s="48" t="s">
        <v>107</v>
      </c>
      <c r="S34" s="190" t="s">
        <v>177</v>
      </c>
    </row>
    <row r="35" spans="1:19" s="47" customFormat="1" ht="45" x14ac:dyDescent="0.2">
      <c r="A35" s="189">
        <v>32</v>
      </c>
      <c r="B35" s="48" t="s">
        <v>391</v>
      </c>
      <c r="C35" s="48" t="s">
        <v>392</v>
      </c>
      <c r="D35" s="48">
        <v>70992207</v>
      </c>
      <c r="E35" s="182">
        <v>118800892</v>
      </c>
      <c r="F35" s="48">
        <v>600118274</v>
      </c>
      <c r="G35" s="48" t="s">
        <v>396</v>
      </c>
      <c r="H35" s="48" t="s">
        <v>35</v>
      </c>
      <c r="I35" s="48" t="s">
        <v>36</v>
      </c>
      <c r="J35" s="48" t="s">
        <v>394</v>
      </c>
      <c r="K35" s="48" t="s">
        <v>397</v>
      </c>
      <c r="L35" s="180">
        <v>800000</v>
      </c>
      <c r="M35" s="180"/>
      <c r="N35" s="181">
        <v>2022</v>
      </c>
      <c r="O35" s="181">
        <v>2022</v>
      </c>
      <c r="P35" s="48"/>
      <c r="Q35" s="48"/>
      <c r="R35" s="48" t="s">
        <v>107</v>
      </c>
      <c r="S35" s="190" t="s">
        <v>177</v>
      </c>
    </row>
    <row r="36" spans="1:19" s="47" customFormat="1" ht="45" x14ac:dyDescent="0.2">
      <c r="A36" s="189">
        <v>33</v>
      </c>
      <c r="B36" s="48" t="s">
        <v>391</v>
      </c>
      <c r="C36" s="48" t="s">
        <v>392</v>
      </c>
      <c r="D36" s="48">
        <v>70992207</v>
      </c>
      <c r="E36" s="182">
        <v>118800892</v>
      </c>
      <c r="F36" s="48">
        <v>600118274</v>
      </c>
      <c r="G36" s="48" t="s">
        <v>398</v>
      </c>
      <c r="H36" s="48" t="s">
        <v>35</v>
      </c>
      <c r="I36" s="48" t="s">
        <v>36</v>
      </c>
      <c r="J36" s="48" t="s">
        <v>394</v>
      </c>
      <c r="K36" s="48" t="s">
        <v>399</v>
      </c>
      <c r="L36" s="180">
        <v>60000</v>
      </c>
      <c r="M36" s="180"/>
      <c r="N36" s="181">
        <v>2022</v>
      </c>
      <c r="O36" s="181">
        <v>2022</v>
      </c>
      <c r="P36" s="48"/>
      <c r="Q36" s="48"/>
      <c r="R36" s="48" t="s">
        <v>45</v>
      </c>
      <c r="S36" s="190" t="s">
        <v>177</v>
      </c>
    </row>
    <row r="37" spans="1:19" s="47" customFormat="1" ht="45" x14ac:dyDescent="0.2">
      <c r="A37" s="191">
        <v>34</v>
      </c>
      <c r="B37" s="48" t="s">
        <v>391</v>
      </c>
      <c r="C37" s="48" t="s">
        <v>392</v>
      </c>
      <c r="D37" s="48">
        <v>70992207</v>
      </c>
      <c r="E37" s="182">
        <v>118800892</v>
      </c>
      <c r="F37" s="48">
        <v>600118274</v>
      </c>
      <c r="G37" s="48" t="s">
        <v>400</v>
      </c>
      <c r="H37" s="48" t="s">
        <v>35</v>
      </c>
      <c r="I37" s="48" t="s">
        <v>36</v>
      </c>
      <c r="J37" s="48" t="s">
        <v>394</v>
      </c>
      <c r="K37" s="48" t="s">
        <v>401</v>
      </c>
      <c r="L37" s="180">
        <v>340000</v>
      </c>
      <c r="M37" s="180"/>
      <c r="N37" s="181">
        <v>2022</v>
      </c>
      <c r="O37" s="181">
        <v>2022</v>
      </c>
      <c r="P37" s="48"/>
      <c r="Q37" s="48"/>
      <c r="R37" s="48" t="s">
        <v>45</v>
      </c>
      <c r="S37" s="190" t="s">
        <v>177</v>
      </c>
    </row>
    <row r="38" spans="1:19" s="47" customFormat="1" ht="45" x14ac:dyDescent="0.2">
      <c r="A38" s="189">
        <v>35</v>
      </c>
      <c r="B38" s="48" t="s">
        <v>391</v>
      </c>
      <c r="C38" s="48" t="s">
        <v>392</v>
      </c>
      <c r="D38" s="48">
        <v>70992207</v>
      </c>
      <c r="E38" s="182">
        <v>118800892</v>
      </c>
      <c r="F38" s="48">
        <v>600118274</v>
      </c>
      <c r="G38" s="48" t="s">
        <v>402</v>
      </c>
      <c r="H38" s="48" t="s">
        <v>35</v>
      </c>
      <c r="I38" s="48" t="s">
        <v>36</v>
      </c>
      <c r="J38" s="48" t="s">
        <v>394</v>
      </c>
      <c r="K38" s="48" t="s">
        <v>403</v>
      </c>
      <c r="L38" s="180">
        <v>100000</v>
      </c>
      <c r="M38" s="180"/>
      <c r="N38" s="181">
        <v>2022</v>
      </c>
      <c r="O38" s="181">
        <v>2022</v>
      </c>
      <c r="P38" s="48"/>
      <c r="Q38" s="48"/>
      <c r="R38" s="48" t="s">
        <v>45</v>
      </c>
      <c r="S38" s="190" t="s">
        <v>177</v>
      </c>
    </row>
    <row r="39" spans="1:19" s="47" customFormat="1" ht="33.75" x14ac:dyDescent="0.2">
      <c r="A39" s="189">
        <v>36</v>
      </c>
      <c r="B39" s="48" t="s">
        <v>391</v>
      </c>
      <c r="C39" s="48" t="s">
        <v>392</v>
      </c>
      <c r="D39" s="48">
        <v>70992207</v>
      </c>
      <c r="E39" s="182">
        <v>118800892</v>
      </c>
      <c r="F39" s="48">
        <v>600118274</v>
      </c>
      <c r="G39" s="48" t="s">
        <v>404</v>
      </c>
      <c r="H39" s="48" t="s">
        <v>35</v>
      </c>
      <c r="I39" s="48" t="s">
        <v>36</v>
      </c>
      <c r="J39" s="48" t="s">
        <v>394</v>
      </c>
      <c r="K39" s="48" t="s">
        <v>405</v>
      </c>
      <c r="L39" s="180">
        <v>6000000</v>
      </c>
      <c r="M39" s="180"/>
      <c r="N39" s="181">
        <v>2023</v>
      </c>
      <c r="O39" s="181">
        <v>2023</v>
      </c>
      <c r="P39" s="48"/>
      <c r="Q39" s="48"/>
      <c r="R39" s="48" t="s">
        <v>107</v>
      </c>
      <c r="S39" s="190" t="s">
        <v>177</v>
      </c>
    </row>
    <row r="40" spans="1:19" s="47" customFormat="1" ht="56.25" x14ac:dyDescent="0.2">
      <c r="A40" s="191">
        <v>37</v>
      </c>
      <c r="B40" s="48" t="s">
        <v>391</v>
      </c>
      <c r="C40" s="48" t="s">
        <v>392</v>
      </c>
      <c r="D40" s="48">
        <v>70992207</v>
      </c>
      <c r="E40" s="182">
        <v>118800892</v>
      </c>
      <c r="F40" s="48">
        <v>600118274</v>
      </c>
      <c r="G40" s="48" t="s">
        <v>406</v>
      </c>
      <c r="H40" s="48" t="s">
        <v>35</v>
      </c>
      <c r="I40" s="48" t="s">
        <v>36</v>
      </c>
      <c r="J40" s="48" t="s">
        <v>394</v>
      </c>
      <c r="K40" s="48" t="s">
        <v>407</v>
      </c>
      <c r="L40" s="180">
        <v>9000000</v>
      </c>
      <c r="M40" s="180"/>
      <c r="N40" s="181">
        <v>2023</v>
      </c>
      <c r="O40" s="181">
        <v>2023</v>
      </c>
      <c r="P40" s="48"/>
      <c r="Q40" s="48"/>
      <c r="R40" s="48" t="s">
        <v>107</v>
      </c>
      <c r="S40" s="190" t="s">
        <v>177</v>
      </c>
    </row>
    <row r="41" spans="1:19" s="47" customFormat="1" ht="56.25" x14ac:dyDescent="0.2">
      <c r="A41" s="189">
        <v>38</v>
      </c>
      <c r="B41" s="48" t="s">
        <v>391</v>
      </c>
      <c r="C41" s="48" t="s">
        <v>392</v>
      </c>
      <c r="D41" s="48">
        <v>70992207</v>
      </c>
      <c r="E41" s="182">
        <v>118800892</v>
      </c>
      <c r="F41" s="48">
        <v>600118274</v>
      </c>
      <c r="G41" s="48" t="s">
        <v>408</v>
      </c>
      <c r="H41" s="48" t="s">
        <v>35</v>
      </c>
      <c r="I41" s="48" t="s">
        <v>36</v>
      </c>
      <c r="J41" s="48" t="s">
        <v>394</v>
      </c>
      <c r="K41" s="48" t="s">
        <v>409</v>
      </c>
      <c r="L41" s="180">
        <v>2000000</v>
      </c>
      <c r="M41" s="180"/>
      <c r="N41" s="181">
        <v>2024</v>
      </c>
      <c r="O41" s="181">
        <v>2024</v>
      </c>
      <c r="P41" s="48"/>
      <c r="Q41" s="48"/>
      <c r="R41" s="48" t="s">
        <v>45</v>
      </c>
      <c r="S41" s="190" t="s">
        <v>177</v>
      </c>
    </row>
    <row r="42" spans="1:19" s="47" customFormat="1" ht="33.75" x14ac:dyDescent="0.2">
      <c r="A42" s="189">
        <v>39</v>
      </c>
      <c r="B42" s="48" t="s">
        <v>391</v>
      </c>
      <c r="C42" s="48" t="s">
        <v>392</v>
      </c>
      <c r="D42" s="48">
        <v>70992207</v>
      </c>
      <c r="E42" s="182">
        <v>118800892</v>
      </c>
      <c r="F42" s="48">
        <v>600118274</v>
      </c>
      <c r="G42" s="48" t="s">
        <v>410</v>
      </c>
      <c r="H42" s="48" t="s">
        <v>35</v>
      </c>
      <c r="I42" s="48" t="s">
        <v>36</v>
      </c>
      <c r="J42" s="48" t="s">
        <v>394</v>
      </c>
      <c r="K42" s="48" t="s">
        <v>411</v>
      </c>
      <c r="L42" s="180">
        <v>200000</v>
      </c>
      <c r="M42" s="180"/>
      <c r="N42" s="181">
        <v>2025</v>
      </c>
      <c r="O42" s="181">
        <v>2025</v>
      </c>
      <c r="P42" s="48"/>
      <c r="Q42" s="48"/>
      <c r="R42" s="48" t="s">
        <v>107</v>
      </c>
      <c r="S42" s="190" t="s">
        <v>177</v>
      </c>
    </row>
    <row r="43" spans="1:19" s="47" customFormat="1" ht="45" x14ac:dyDescent="0.2">
      <c r="A43" s="191">
        <v>40</v>
      </c>
      <c r="B43" s="48" t="s">
        <v>391</v>
      </c>
      <c r="C43" s="48" t="s">
        <v>392</v>
      </c>
      <c r="D43" s="48">
        <v>70992207</v>
      </c>
      <c r="E43" s="182">
        <v>118800892</v>
      </c>
      <c r="F43" s="48">
        <v>600118274</v>
      </c>
      <c r="G43" s="48" t="s">
        <v>412</v>
      </c>
      <c r="H43" s="48" t="s">
        <v>35</v>
      </c>
      <c r="I43" s="48" t="s">
        <v>36</v>
      </c>
      <c r="J43" s="48" t="s">
        <v>394</v>
      </c>
      <c r="K43" s="48" t="s">
        <v>413</v>
      </c>
      <c r="L43" s="180">
        <v>5000000</v>
      </c>
      <c r="M43" s="180"/>
      <c r="N43" s="181" t="s">
        <v>414</v>
      </c>
      <c r="O43" s="181" t="s">
        <v>414</v>
      </c>
      <c r="P43" s="48"/>
      <c r="Q43" s="48"/>
      <c r="R43" s="48" t="s">
        <v>45</v>
      </c>
      <c r="S43" s="190" t="s">
        <v>177</v>
      </c>
    </row>
    <row r="44" spans="1:19" s="47" customFormat="1" ht="45" x14ac:dyDescent="0.2">
      <c r="A44" s="189">
        <v>41</v>
      </c>
      <c r="B44" s="48" t="s">
        <v>391</v>
      </c>
      <c r="C44" s="48" t="s">
        <v>392</v>
      </c>
      <c r="D44" s="48">
        <v>70992207</v>
      </c>
      <c r="E44" s="182">
        <v>118800892</v>
      </c>
      <c r="F44" s="48">
        <v>600118274</v>
      </c>
      <c r="G44" s="48" t="s">
        <v>415</v>
      </c>
      <c r="H44" s="48" t="s">
        <v>35</v>
      </c>
      <c r="I44" s="48" t="s">
        <v>36</v>
      </c>
      <c r="J44" s="48" t="s">
        <v>394</v>
      </c>
      <c r="K44" s="48" t="s">
        <v>416</v>
      </c>
      <c r="L44" s="180">
        <v>1000000</v>
      </c>
      <c r="M44" s="180"/>
      <c r="N44" s="181" t="s">
        <v>414</v>
      </c>
      <c r="O44" s="181" t="s">
        <v>414</v>
      </c>
      <c r="P44" s="48"/>
      <c r="Q44" s="48"/>
      <c r="R44" s="48" t="s">
        <v>45</v>
      </c>
      <c r="S44" s="190" t="s">
        <v>177</v>
      </c>
    </row>
    <row r="45" spans="1:19" s="47" customFormat="1" ht="33.75" x14ac:dyDescent="0.2">
      <c r="A45" s="189">
        <v>42</v>
      </c>
      <c r="B45" s="48" t="s">
        <v>391</v>
      </c>
      <c r="C45" s="48" t="s">
        <v>392</v>
      </c>
      <c r="D45" s="48">
        <v>70992207</v>
      </c>
      <c r="E45" s="182">
        <v>118800892</v>
      </c>
      <c r="F45" s="48">
        <v>600118274</v>
      </c>
      <c r="G45" s="48" t="s">
        <v>417</v>
      </c>
      <c r="H45" s="48" t="s">
        <v>35</v>
      </c>
      <c r="I45" s="48" t="s">
        <v>36</v>
      </c>
      <c r="J45" s="48" t="s">
        <v>394</v>
      </c>
      <c r="K45" s="48" t="s">
        <v>418</v>
      </c>
      <c r="L45" s="180">
        <v>300000</v>
      </c>
      <c r="M45" s="180"/>
      <c r="N45" s="181">
        <v>2025</v>
      </c>
      <c r="O45" s="181">
        <v>2025</v>
      </c>
      <c r="P45" s="48"/>
      <c r="Q45" s="48"/>
      <c r="R45" s="48" t="s">
        <v>45</v>
      </c>
      <c r="S45" s="190" t="s">
        <v>177</v>
      </c>
    </row>
    <row r="46" spans="1:19" s="47" customFormat="1" ht="45" x14ac:dyDescent="0.2">
      <c r="A46" s="191">
        <v>43</v>
      </c>
      <c r="B46" s="48" t="s">
        <v>391</v>
      </c>
      <c r="C46" s="48" t="s">
        <v>392</v>
      </c>
      <c r="D46" s="48">
        <v>70992207</v>
      </c>
      <c r="E46" s="182">
        <v>118800892</v>
      </c>
      <c r="F46" s="48">
        <v>600118274</v>
      </c>
      <c r="G46" s="48" t="s">
        <v>419</v>
      </c>
      <c r="H46" s="48" t="s">
        <v>35</v>
      </c>
      <c r="I46" s="48" t="s">
        <v>36</v>
      </c>
      <c r="J46" s="48" t="s">
        <v>394</v>
      </c>
      <c r="K46" s="48" t="s">
        <v>420</v>
      </c>
      <c r="L46" s="180">
        <v>4000000</v>
      </c>
      <c r="M46" s="180"/>
      <c r="N46" s="181">
        <v>2026</v>
      </c>
      <c r="O46" s="181">
        <v>2026</v>
      </c>
      <c r="P46" s="48"/>
      <c r="Q46" s="48"/>
      <c r="R46" s="48" t="s">
        <v>45</v>
      </c>
      <c r="S46" s="190" t="s">
        <v>177</v>
      </c>
    </row>
    <row r="47" spans="1:19" s="47" customFormat="1" ht="67.5" x14ac:dyDescent="0.2">
      <c r="A47" s="189">
        <v>44</v>
      </c>
      <c r="B47" s="48" t="s">
        <v>170</v>
      </c>
      <c r="C47" s="48" t="s">
        <v>171</v>
      </c>
      <c r="D47" s="48">
        <v>70993262</v>
      </c>
      <c r="E47" s="182">
        <v>107609550</v>
      </c>
      <c r="F47" s="48">
        <v>600118371</v>
      </c>
      <c r="G47" s="48" t="s">
        <v>421</v>
      </c>
      <c r="H47" s="48" t="s">
        <v>35</v>
      </c>
      <c r="I47" s="48" t="s">
        <v>36</v>
      </c>
      <c r="J47" s="48" t="s">
        <v>422</v>
      </c>
      <c r="K47" s="48" t="s">
        <v>423</v>
      </c>
      <c r="L47" s="180">
        <v>700000</v>
      </c>
      <c r="M47" s="180"/>
      <c r="N47" s="181">
        <v>2022</v>
      </c>
      <c r="O47" s="181">
        <v>2024</v>
      </c>
      <c r="P47" s="48"/>
      <c r="Q47" s="48"/>
      <c r="R47" s="48">
        <v>0</v>
      </c>
      <c r="S47" s="190">
        <v>0</v>
      </c>
    </row>
    <row r="48" spans="1:19" s="47" customFormat="1" ht="67.5" x14ac:dyDescent="0.2">
      <c r="A48" s="189">
        <v>45</v>
      </c>
      <c r="B48" s="48" t="s">
        <v>170</v>
      </c>
      <c r="C48" s="48" t="s">
        <v>171</v>
      </c>
      <c r="D48" s="48">
        <v>70993262</v>
      </c>
      <c r="E48" s="182">
        <v>107609550</v>
      </c>
      <c r="F48" s="48">
        <v>600118371</v>
      </c>
      <c r="G48" s="48" t="s">
        <v>424</v>
      </c>
      <c r="H48" s="48" t="s">
        <v>35</v>
      </c>
      <c r="I48" s="48" t="s">
        <v>36</v>
      </c>
      <c r="J48" s="48" t="s">
        <v>422</v>
      </c>
      <c r="K48" s="48" t="s">
        <v>425</v>
      </c>
      <c r="L48" s="180">
        <v>500000</v>
      </c>
      <c r="M48" s="180"/>
      <c r="N48" s="181">
        <v>2022</v>
      </c>
      <c r="O48" s="181">
        <v>2024</v>
      </c>
      <c r="P48" s="48"/>
      <c r="Q48" s="48"/>
      <c r="R48" s="48">
        <v>0</v>
      </c>
      <c r="S48" s="190">
        <v>0</v>
      </c>
    </row>
    <row r="49" spans="1:19" s="47" customFormat="1" ht="45" x14ac:dyDescent="0.2">
      <c r="A49" s="191">
        <v>46</v>
      </c>
      <c r="B49" s="48" t="s">
        <v>426</v>
      </c>
      <c r="C49" s="48" t="s">
        <v>193</v>
      </c>
      <c r="D49" s="48">
        <v>70980489</v>
      </c>
      <c r="E49" s="182">
        <v>173101925</v>
      </c>
      <c r="F49" s="48">
        <v>600118657</v>
      </c>
      <c r="G49" s="48" t="s">
        <v>358</v>
      </c>
      <c r="H49" s="48" t="s">
        <v>35</v>
      </c>
      <c r="I49" s="48" t="s">
        <v>36</v>
      </c>
      <c r="J49" s="48" t="s">
        <v>193</v>
      </c>
      <c r="K49" s="48" t="s">
        <v>427</v>
      </c>
      <c r="L49" s="180">
        <v>12000000</v>
      </c>
      <c r="M49" s="180"/>
      <c r="N49" s="181">
        <v>2023</v>
      </c>
      <c r="O49" s="181">
        <v>2024</v>
      </c>
      <c r="P49" s="48"/>
      <c r="Q49" s="48" t="s">
        <v>45</v>
      </c>
      <c r="R49" s="48"/>
      <c r="S49" s="190" t="s">
        <v>38</v>
      </c>
    </row>
    <row r="50" spans="1:19" s="47" customFormat="1" ht="45" x14ac:dyDescent="0.2">
      <c r="A50" s="189">
        <v>47</v>
      </c>
      <c r="B50" s="48" t="s">
        <v>428</v>
      </c>
      <c r="C50" s="48" t="s">
        <v>270</v>
      </c>
      <c r="D50" s="48">
        <v>70991294</v>
      </c>
      <c r="E50" s="182">
        <v>107609614</v>
      </c>
      <c r="F50" s="48">
        <v>600118045</v>
      </c>
      <c r="G50" s="48" t="s">
        <v>429</v>
      </c>
      <c r="H50" s="48" t="s">
        <v>35</v>
      </c>
      <c r="I50" s="48" t="s">
        <v>36</v>
      </c>
      <c r="J50" s="48" t="s">
        <v>272</v>
      </c>
      <c r="K50" s="48" t="s">
        <v>430</v>
      </c>
      <c r="L50" s="180">
        <v>5000000</v>
      </c>
      <c r="M50" s="180">
        <f>L50*0.85</f>
        <v>4250000</v>
      </c>
      <c r="N50" s="181" t="s">
        <v>431</v>
      </c>
      <c r="O50" s="181" t="s">
        <v>432</v>
      </c>
      <c r="P50" s="48" t="s">
        <v>433</v>
      </c>
      <c r="Q50" s="48" t="s">
        <v>433</v>
      </c>
      <c r="R50" s="48" t="s">
        <v>434</v>
      </c>
      <c r="S50" s="190" t="s">
        <v>38</v>
      </c>
    </row>
    <row r="51" spans="1:19" s="47" customFormat="1" ht="45" x14ac:dyDescent="0.2">
      <c r="A51" s="189">
        <v>48</v>
      </c>
      <c r="B51" s="48" t="s">
        <v>428</v>
      </c>
      <c r="C51" s="48" t="s">
        <v>270</v>
      </c>
      <c r="D51" s="48">
        <v>70991294</v>
      </c>
      <c r="E51" s="182">
        <v>107609614</v>
      </c>
      <c r="F51" s="48">
        <v>600118045</v>
      </c>
      <c r="G51" s="48" t="s">
        <v>435</v>
      </c>
      <c r="H51" s="48" t="s">
        <v>35</v>
      </c>
      <c r="I51" s="48" t="s">
        <v>36</v>
      </c>
      <c r="J51" s="48" t="s">
        <v>272</v>
      </c>
      <c r="K51" s="48" t="s">
        <v>436</v>
      </c>
      <c r="L51" s="180">
        <v>2000000</v>
      </c>
      <c r="M51" s="180">
        <f>L51*0.85</f>
        <v>1700000</v>
      </c>
      <c r="N51" s="181" t="s">
        <v>437</v>
      </c>
      <c r="O51" s="181" t="s">
        <v>432</v>
      </c>
      <c r="P51" s="48"/>
      <c r="Q51" s="48"/>
      <c r="R51" s="48"/>
      <c r="S51" s="190"/>
    </row>
    <row r="52" spans="1:19" s="47" customFormat="1" ht="45" x14ac:dyDescent="0.2">
      <c r="A52" s="191">
        <v>49</v>
      </c>
      <c r="B52" s="48" t="s">
        <v>428</v>
      </c>
      <c r="C52" s="48" t="s">
        <v>270</v>
      </c>
      <c r="D52" s="48">
        <v>70991294</v>
      </c>
      <c r="E52" s="182">
        <v>107609614</v>
      </c>
      <c r="F52" s="48">
        <v>600118045</v>
      </c>
      <c r="G52" s="48" t="s">
        <v>438</v>
      </c>
      <c r="H52" s="48" t="s">
        <v>35</v>
      </c>
      <c r="I52" s="48" t="s">
        <v>36</v>
      </c>
      <c r="J52" s="48" t="s">
        <v>272</v>
      </c>
      <c r="K52" s="48" t="s">
        <v>439</v>
      </c>
      <c r="L52" s="180">
        <v>900000</v>
      </c>
      <c r="M52" s="180">
        <f>L52*0.85</f>
        <v>765000</v>
      </c>
      <c r="N52" s="181" t="s">
        <v>440</v>
      </c>
      <c r="O52" s="181" t="s">
        <v>432</v>
      </c>
      <c r="P52" s="48" t="s">
        <v>441</v>
      </c>
      <c r="Q52" s="48" t="s">
        <v>442</v>
      </c>
      <c r="R52" s="48"/>
      <c r="S52" s="190"/>
    </row>
    <row r="53" spans="1:19" s="47" customFormat="1" ht="45" x14ac:dyDescent="0.2">
      <c r="A53" s="189">
        <v>50</v>
      </c>
      <c r="B53" s="48" t="s">
        <v>428</v>
      </c>
      <c r="C53" s="48" t="s">
        <v>270</v>
      </c>
      <c r="D53" s="48">
        <v>70991294</v>
      </c>
      <c r="E53" s="182">
        <v>107609614</v>
      </c>
      <c r="F53" s="48">
        <v>600118045</v>
      </c>
      <c r="G53" s="48" t="s">
        <v>443</v>
      </c>
      <c r="H53" s="48" t="s">
        <v>35</v>
      </c>
      <c r="I53" s="48" t="s">
        <v>36</v>
      </c>
      <c r="J53" s="48" t="s">
        <v>272</v>
      </c>
      <c r="K53" s="48" t="s">
        <v>444</v>
      </c>
      <c r="L53" s="180">
        <v>70000</v>
      </c>
      <c r="M53" s="180">
        <f>L53*0.85</f>
        <v>59500</v>
      </c>
      <c r="N53" s="181" t="s">
        <v>432</v>
      </c>
      <c r="O53" s="181" t="s">
        <v>432</v>
      </c>
      <c r="P53" s="48"/>
      <c r="Q53" s="48"/>
      <c r="R53" s="48"/>
      <c r="S53" s="190"/>
    </row>
    <row r="54" spans="1:19" s="47" customFormat="1" ht="56.25" x14ac:dyDescent="0.2">
      <c r="A54" s="189">
        <v>51</v>
      </c>
      <c r="B54" s="48" t="s">
        <v>428</v>
      </c>
      <c r="C54" s="48" t="s">
        <v>270</v>
      </c>
      <c r="D54" s="48">
        <v>70991294</v>
      </c>
      <c r="E54" s="182">
        <v>107609614</v>
      </c>
      <c r="F54" s="48">
        <v>600118045</v>
      </c>
      <c r="G54" s="48" t="s">
        <v>445</v>
      </c>
      <c r="H54" s="48" t="s">
        <v>35</v>
      </c>
      <c r="I54" s="48" t="s">
        <v>36</v>
      </c>
      <c r="J54" s="48" t="s">
        <v>272</v>
      </c>
      <c r="K54" s="48" t="s">
        <v>446</v>
      </c>
      <c r="L54" s="180">
        <v>180000</v>
      </c>
      <c r="M54" s="180">
        <f>L54*0.85</f>
        <v>153000</v>
      </c>
      <c r="N54" s="181" t="s">
        <v>437</v>
      </c>
      <c r="O54" s="181" t="s">
        <v>432</v>
      </c>
      <c r="P54" s="48"/>
      <c r="Q54" s="48"/>
      <c r="R54" s="48"/>
      <c r="S54" s="190"/>
    </row>
    <row r="55" spans="1:19" s="47" customFormat="1" ht="94.5" customHeight="1" x14ac:dyDescent="0.2">
      <c r="A55" s="191">
        <v>52</v>
      </c>
      <c r="B55" s="48" t="s">
        <v>447</v>
      </c>
      <c r="C55" s="48" t="s">
        <v>248</v>
      </c>
      <c r="D55" s="48">
        <v>70842302</v>
      </c>
      <c r="E55" s="182">
        <v>107609789</v>
      </c>
      <c r="F55" s="48">
        <v>600118177</v>
      </c>
      <c r="G55" s="48" t="s">
        <v>448</v>
      </c>
      <c r="H55" s="48" t="s">
        <v>35</v>
      </c>
      <c r="I55" s="48" t="s">
        <v>36</v>
      </c>
      <c r="J55" s="48" t="s">
        <v>250</v>
      </c>
      <c r="K55" s="48" t="s">
        <v>449</v>
      </c>
      <c r="L55" s="180">
        <v>200000</v>
      </c>
      <c r="M55" s="180">
        <f>L55/100*85</f>
        <v>170000</v>
      </c>
      <c r="N55" s="181" t="s">
        <v>450</v>
      </c>
      <c r="O55" s="181">
        <v>45261</v>
      </c>
      <c r="P55" s="48"/>
      <c r="Q55" s="48"/>
      <c r="R55" s="48"/>
      <c r="S55" s="190"/>
    </row>
    <row r="56" spans="1:19" s="47" customFormat="1" ht="84.75" customHeight="1" x14ac:dyDescent="0.2">
      <c r="A56" s="189">
        <v>53</v>
      </c>
      <c r="B56" s="48" t="s">
        <v>447</v>
      </c>
      <c r="C56" s="48" t="s">
        <v>248</v>
      </c>
      <c r="D56" s="48">
        <v>70842302</v>
      </c>
      <c r="E56" s="182">
        <v>107609789</v>
      </c>
      <c r="F56" s="48">
        <v>600118177</v>
      </c>
      <c r="G56" s="48" t="s">
        <v>451</v>
      </c>
      <c r="H56" s="48" t="s">
        <v>35</v>
      </c>
      <c r="I56" s="48" t="s">
        <v>36</v>
      </c>
      <c r="J56" s="48" t="s">
        <v>250</v>
      </c>
      <c r="K56" s="48" t="s">
        <v>452</v>
      </c>
      <c r="L56" s="180">
        <v>400000</v>
      </c>
      <c r="M56" s="180">
        <f t="shared" ref="M56:M61" si="1">L56/100*85</f>
        <v>340000</v>
      </c>
      <c r="N56" s="181" t="s">
        <v>453</v>
      </c>
      <c r="O56" s="181" t="s">
        <v>454</v>
      </c>
      <c r="P56" s="48"/>
      <c r="Q56" s="48"/>
      <c r="R56" s="48"/>
      <c r="S56" s="190"/>
    </row>
    <row r="57" spans="1:19" s="47" customFormat="1" ht="78.75" x14ac:dyDescent="0.2">
      <c r="A57" s="189">
        <v>54</v>
      </c>
      <c r="B57" s="48" t="s">
        <v>447</v>
      </c>
      <c r="C57" s="48" t="s">
        <v>248</v>
      </c>
      <c r="D57" s="48">
        <v>70842302</v>
      </c>
      <c r="E57" s="182">
        <v>107609789</v>
      </c>
      <c r="F57" s="48">
        <v>600118177</v>
      </c>
      <c r="G57" s="48" t="s">
        <v>455</v>
      </c>
      <c r="H57" s="48" t="s">
        <v>35</v>
      </c>
      <c r="I57" s="48" t="s">
        <v>36</v>
      </c>
      <c r="J57" s="48" t="s">
        <v>250</v>
      </c>
      <c r="K57" s="48" t="s">
        <v>456</v>
      </c>
      <c r="L57" s="180">
        <v>200000</v>
      </c>
      <c r="M57" s="180">
        <f t="shared" si="1"/>
        <v>170000</v>
      </c>
      <c r="N57" s="181" t="s">
        <v>457</v>
      </c>
      <c r="O57" s="181">
        <v>45261</v>
      </c>
      <c r="P57" s="48"/>
      <c r="Q57" s="48"/>
      <c r="R57" s="48"/>
      <c r="S57" s="190"/>
    </row>
    <row r="58" spans="1:19" s="47" customFormat="1" ht="78.75" x14ac:dyDescent="0.2">
      <c r="A58" s="191">
        <v>55</v>
      </c>
      <c r="B58" s="48" t="s">
        <v>447</v>
      </c>
      <c r="C58" s="48" t="s">
        <v>248</v>
      </c>
      <c r="D58" s="48">
        <v>70842302</v>
      </c>
      <c r="E58" s="182">
        <v>107609789</v>
      </c>
      <c r="F58" s="48">
        <v>600118177</v>
      </c>
      <c r="G58" s="48" t="s">
        <v>458</v>
      </c>
      <c r="H58" s="48" t="s">
        <v>35</v>
      </c>
      <c r="I58" s="48" t="s">
        <v>36</v>
      </c>
      <c r="J58" s="48" t="s">
        <v>250</v>
      </c>
      <c r="K58" s="48" t="s">
        <v>458</v>
      </c>
      <c r="L58" s="180">
        <v>160000</v>
      </c>
      <c r="M58" s="180">
        <f t="shared" si="1"/>
        <v>136000</v>
      </c>
      <c r="N58" s="181" t="s">
        <v>459</v>
      </c>
      <c r="O58" s="181">
        <v>44896</v>
      </c>
      <c r="P58" s="48"/>
      <c r="Q58" s="48"/>
      <c r="R58" s="48" t="s">
        <v>460</v>
      </c>
      <c r="S58" s="190"/>
    </row>
    <row r="59" spans="1:19" s="47" customFormat="1" ht="90.75" customHeight="1" x14ac:dyDescent="0.2">
      <c r="A59" s="189">
        <v>56</v>
      </c>
      <c r="B59" s="48" t="s">
        <v>447</v>
      </c>
      <c r="C59" s="48" t="s">
        <v>248</v>
      </c>
      <c r="D59" s="48">
        <v>70842302</v>
      </c>
      <c r="E59" s="182">
        <v>107609789</v>
      </c>
      <c r="F59" s="48">
        <v>600118177</v>
      </c>
      <c r="G59" s="48" t="s">
        <v>461</v>
      </c>
      <c r="H59" s="48" t="s">
        <v>35</v>
      </c>
      <c r="I59" s="48" t="s">
        <v>36</v>
      </c>
      <c r="J59" s="48" t="s">
        <v>250</v>
      </c>
      <c r="K59" s="48" t="s">
        <v>462</v>
      </c>
      <c r="L59" s="180">
        <v>500000</v>
      </c>
      <c r="M59" s="180">
        <f t="shared" si="1"/>
        <v>425000</v>
      </c>
      <c r="N59" s="181" t="s">
        <v>463</v>
      </c>
      <c r="O59" s="181" t="s">
        <v>464</v>
      </c>
      <c r="P59" s="48"/>
      <c r="Q59" s="48"/>
      <c r="R59" s="48"/>
      <c r="S59" s="190"/>
    </row>
    <row r="60" spans="1:19" s="47" customFormat="1" ht="86.25" customHeight="1" x14ac:dyDescent="0.2">
      <c r="A60" s="189">
        <v>57</v>
      </c>
      <c r="B60" s="48" t="s">
        <v>447</v>
      </c>
      <c r="C60" s="48" t="s">
        <v>248</v>
      </c>
      <c r="D60" s="48">
        <v>70842302</v>
      </c>
      <c r="E60" s="182">
        <v>107609789</v>
      </c>
      <c r="F60" s="48">
        <v>600118177</v>
      </c>
      <c r="G60" s="48" t="s">
        <v>465</v>
      </c>
      <c r="H60" s="48" t="s">
        <v>35</v>
      </c>
      <c r="I60" s="48" t="s">
        <v>36</v>
      </c>
      <c r="J60" s="48" t="s">
        <v>250</v>
      </c>
      <c r="K60" s="48" t="s">
        <v>466</v>
      </c>
      <c r="L60" s="180">
        <v>300000</v>
      </c>
      <c r="M60" s="180">
        <f t="shared" si="1"/>
        <v>255000</v>
      </c>
      <c r="N60" s="181" t="s">
        <v>459</v>
      </c>
      <c r="O60" s="181" t="s">
        <v>215</v>
      </c>
      <c r="P60" s="48"/>
      <c r="Q60" s="48"/>
      <c r="R60" s="48"/>
      <c r="S60" s="190"/>
    </row>
    <row r="61" spans="1:19" s="47" customFormat="1" ht="78.75" x14ac:dyDescent="0.2">
      <c r="A61" s="191">
        <v>58</v>
      </c>
      <c r="B61" s="48" t="s">
        <v>447</v>
      </c>
      <c r="C61" s="48" t="s">
        <v>248</v>
      </c>
      <c r="D61" s="48">
        <v>70842302</v>
      </c>
      <c r="E61" s="182">
        <v>107609789</v>
      </c>
      <c r="F61" s="48">
        <v>600118177</v>
      </c>
      <c r="G61" s="48" t="s">
        <v>467</v>
      </c>
      <c r="H61" s="48" t="s">
        <v>35</v>
      </c>
      <c r="I61" s="48" t="s">
        <v>36</v>
      </c>
      <c r="J61" s="48" t="s">
        <v>250</v>
      </c>
      <c r="K61" s="48" t="s">
        <v>468</v>
      </c>
      <c r="L61" s="180">
        <v>20000000</v>
      </c>
      <c r="M61" s="180">
        <f t="shared" si="1"/>
        <v>17000000</v>
      </c>
      <c r="N61" s="181">
        <v>45658</v>
      </c>
      <c r="O61" s="181" t="s">
        <v>469</v>
      </c>
      <c r="P61" s="48" t="s">
        <v>107</v>
      </c>
      <c r="Q61" s="48" t="s">
        <v>107</v>
      </c>
      <c r="R61" s="48"/>
      <c r="S61" s="190"/>
    </row>
    <row r="62" spans="1:19" s="47" customFormat="1" ht="75.75" customHeight="1" x14ac:dyDescent="0.2">
      <c r="A62" s="189">
        <v>59</v>
      </c>
      <c r="B62" s="48" t="s">
        <v>470</v>
      </c>
      <c r="C62" s="48" t="s">
        <v>471</v>
      </c>
      <c r="D62" s="48">
        <v>75022745</v>
      </c>
      <c r="E62" s="182">
        <v>107609274</v>
      </c>
      <c r="F62" s="48">
        <v>600117766</v>
      </c>
      <c r="G62" s="48" t="s">
        <v>472</v>
      </c>
      <c r="H62" s="48" t="s">
        <v>35</v>
      </c>
      <c r="I62" s="48" t="s">
        <v>36</v>
      </c>
      <c r="J62" s="48" t="s">
        <v>473</v>
      </c>
      <c r="K62" s="48" t="s">
        <v>474</v>
      </c>
      <c r="L62" s="180">
        <v>15000000</v>
      </c>
      <c r="M62" s="180">
        <f>SUM(L62*0.85)</f>
        <v>12750000</v>
      </c>
      <c r="N62" s="181" t="s">
        <v>475</v>
      </c>
      <c r="O62" s="181" t="s">
        <v>476</v>
      </c>
      <c r="P62" s="48"/>
      <c r="Q62" s="48" t="s">
        <v>107</v>
      </c>
      <c r="R62" s="48" t="s">
        <v>477</v>
      </c>
      <c r="S62" s="190" t="s">
        <v>478</v>
      </c>
    </row>
    <row r="63" spans="1:19" s="47" customFormat="1" ht="80.25" customHeight="1" x14ac:dyDescent="0.2">
      <c r="A63" s="189">
        <v>60</v>
      </c>
      <c r="B63" s="48" t="s">
        <v>470</v>
      </c>
      <c r="C63" s="48" t="s">
        <v>471</v>
      </c>
      <c r="D63" s="48">
        <v>75022745</v>
      </c>
      <c r="E63" s="182">
        <v>107609274</v>
      </c>
      <c r="F63" s="48">
        <v>600117766</v>
      </c>
      <c r="G63" s="48" t="s">
        <v>479</v>
      </c>
      <c r="H63" s="48" t="s">
        <v>35</v>
      </c>
      <c r="I63" s="48" t="s">
        <v>36</v>
      </c>
      <c r="J63" s="48" t="s">
        <v>473</v>
      </c>
      <c r="K63" s="48" t="s">
        <v>480</v>
      </c>
      <c r="L63" s="180">
        <v>500000</v>
      </c>
      <c r="M63" s="180">
        <f>L63/100*85</f>
        <v>425000</v>
      </c>
      <c r="N63" s="181" t="s">
        <v>437</v>
      </c>
      <c r="O63" s="181" t="s">
        <v>481</v>
      </c>
      <c r="P63" s="48"/>
      <c r="Q63" s="48"/>
      <c r="R63" s="48" t="s">
        <v>482</v>
      </c>
      <c r="S63" s="190" t="s">
        <v>483</v>
      </c>
    </row>
    <row r="64" spans="1:19" s="47" customFormat="1" ht="60.75" customHeight="1" x14ac:dyDescent="0.2">
      <c r="A64" s="191">
        <v>61</v>
      </c>
      <c r="B64" s="48" t="s">
        <v>470</v>
      </c>
      <c r="C64" s="48" t="s">
        <v>471</v>
      </c>
      <c r="D64" s="48">
        <v>75022745</v>
      </c>
      <c r="E64" s="182">
        <v>107609274</v>
      </c>
      <c r="F64" s="48">
        <v>600117766</v>
      </c>
      <c r="G64" s="48" t="s">
        <v>484</v>
      </c>
      <c r="H64" s="48" t="s">
        <v>35</v>
      </c>
      <c r="I64" s="48" t="s">
        <v>36</v>
      </c>
      <c r="J64" s="48" t="s">
        <v>473</v>
      </c>
      <c r="K64" s="48" t="s">
        <v>485</v>
      </c>
      <c r="L64" s="180">
        <v>300000</v>
      </c>
      <c r="M64" s="180">
        <f>L64/100*85</f>
        <v>255000</v>
      </c>
      <c r="N64" s="181" t="s">
        <v>486</v>
      </c>
      <c r="O64" s="181" t="s">
        <v>487</v>
      </c>
      <c r="P64" s="48"/>
      <c r="Q64" s="48"/>
      <c r="R64" s="48" t="s">
        <v>482</v>
      </c>
      <c r="S64" s="190" t="s">
        <v>483</v>
      </c>
    </row>
    <row r="65" spans="1:19" s="47" customFormat="1" ht="96" customHeight="1" x14ac:dyDescent="0.2">
      <c r="A65" s="189">
        <v>62</v>
      </c>
      <c r="B65" s="48" t="s">
        <v>470</v>
      </c>
      <c r="C65" s="48" t="s">
        <v>471</v>
      </c>
      <c r="D65" s="48">
        <v>75022745</v>
      </c>
      <c r="E65" s="182">
        <v>107609274</v>
      </c>
      <c r="F65" s="48">
        <v>600117766</v>
      </c>
      <c r="G65" s="48" t="s">
        <v>488</v>
      </c>
      <c r="H65" s="48" t="s">
        <v>35</v>
      </c>
      <c r="I65" s="48" t="s">
        <v>36</v>
      </c>
      <c r="J65" s="48" t="s">
        <v>473</v>
      </c>
      <c r="K65" s="48" t="s">
        <v>489</v>
      </c>
      <c r="L65" s="180">
        <v>150000</v>
      </c>
      <c r="M65" s="180">
        <f>L65/100*85</f>
        <v>127500</v>
      </c>
      <c r="N65" s="181" t="s">
        <v>486</v>
      </c>
      <c r="O65" s="181" t="s">
        <v>475</v>
      </c>
      <c r="P65" s="48"/>
      <c r="Q65" s="48"/>
      <c r="R65" s="48" t="s">
        <v>482</v>
      </c>
      <c r="S65" s="190" t="s">
        <v>483</v>
      </c>
    </row>
    <row r="66" spans="1:19" s="47" customFormat="1" ht="78.75" x14ac:dyDescent="0.2">
      <c r="A66" s="189">
        <v>63</v>
      </c>
      <c r="B66" s="48" t="s">
        <v>490</v>
      </c>
      <c r="C66" s="48" t="s">
        <v>233</v>
      </c>
      <c r="D66" s="48">
        <v>71000437</v>
      </c>
      <c r="E66" s="182">
        <v>107609533</v>
      </c>
      <c r="F66" s="48">
        <v>600117961</v>
      </c>
      <c r="G66" s="48" t="s">
        <v>491</v>
      </c>
      <c r="H66" s="48" t="s">
        <v>35</v>
      </c>
      <c r="I66" s="48" t="s">
        <v>36</v>
      </c>
      <c r="J66" s="48" t="s">
        <v>235</v>
      </c>
      <c r="K66" s="48" t="s">
        <v>492</v>
      </c>
      <c r="L66" s="180">
        <v>1500000</v>
      </c>
      <c r="M66" s="180">
        <f>SUM(L66*0.85)</f>
        <v>1275000</v>
      </c>
      <c r="N66" s="181">
        <v>44378</v>
      </c>
      <c r="O66" s="181">
        <v>44409</v>
      </c>
      <c r="P66" s="48"/>
      <c r="Q66" s="48"/>
      <c r="R66" s="48" t="s">
        <v>493</v>
      </c>
      <c r="S66" s="190"/>
    </row>
    <row r="67" spans="1:19" s="47" customFormat="1" ht="78.75" x14ac:dyDescent="0.2">
      <c r="A67" s="191">
        <v>64</v>
      </c>
      <c r="B67" s="48" t="s">
        <v>490</v>
      </c>
      <c r="C67" s="48" t="s">
        <v>233</v>
      </c>
      <c r="D67" s="48">
        <v>71000437</v>
      </c>
      <c r="E67" s="182">
        <v>107609533</v>
      </c>
      <c r="F67" s="48">
        <v>600117961</v>
      </c>
      <c r="G67" s="48" t="s">
        <v>494</v>
      </c>
      <c r="H67" s="48" t="s">
        <v>35</v>
      </c>
      <c r="I67" s="48" t="s">
        <v>36</v>
      </c>
      <c r="J67" s="48" t="s">
        <v>235</v>
      </c>
      <c r="K67" s="48" t="s">
        <v>495</v>
      </c>
      <c r="L67" s="180">
        <v>850000</v>
      </c>
      <c r="M67" s="180">
        <f t="shared" ref="M67:M80" si="2">L67/100*85</f>
        <v>722500</v>
      </c>
      <c r="N67" s="181" t="s">
        <v>496</v>
      </c>
      <c r="O67" s="181" t="s">
        <v>496</v>
      </c>
      <c r="P67" s="48"/>
      <c r="Q67" s="48"/>
      <c r="R67" s="48" t="s">
        <v>497</v>
      </c>
      <c r="S67" s="190"/>
    </row>
    <row r="68" spans="1:19" s="47" customFormat="1" ht="78.75" x14ac:dyDescent="0.2">
      <c r="A68" s="189">
        <v>65</v>
      </c>
      <c r="B68" s="48" t="s">
        <v>490</v>
      </c>
      <c r="C68" s="48" t="s">
        <v>233</v>
      </c>
      <c r="D68" s="48">
        <v>71000437</v>
      </c>
      <c r="E68" s="182">
        <v>107609533</v>
      </c>
      <c r="F68" s="48">
        <v>600117961</v>
      </c>
      <c r="G68" s="48" t="s">
        <v>498</v>
      </c>
      <c r="H68" s="48" t="s">
        <v>35</v>
      </c>
      <c r="I68" s="48" t="s">
        <v>36</v>
      </c>
      <c r="J68" s="48" t="s">
        <v>235</v>
      </c>
      <c r="K68" s="48" t="s">
        <v>499</v>
      </c>
      <c r="L68" s="180">
        <v>200000</v>
      </c>
      <c r="M68" s="180">
        <f t="shared" si="2"/>
        <v>170000</v>
      </c>
      <c r="N68" s="181" t="s">
        <v>496</v>
      </c>
      <c r="O68" s="181" t="s">
        <v>496</v>
      </c>
      <c r="P68" s="48"/>
      <c r="Q68" s="48"/>
      <c r="R68" s="48" t="s">
        <v>497</v>
      </c>
      <c r="S68" s="190"/>
    </row>
    <row r="69" spans="1:19" s="47" customFormat="1" ht="78.75" x14ac:dyDescent="0.2">
      <c r="A69" s="189">
        <v>66</v>
      </c>
      <c r="B69" s="48" t="s">
        <v>490</v>
      </c>
      <c r="C69" s="48" t="s">
        <v>233</v>
      </c>
      <c r="D69" s="48">
        <v>71000437</v>
      </c>
      <c r="E69" s="182">
        <v>107609533</v>
      </c>
      <c r="F69" s="48">
        <v>600117961</v>
      </c>
      <c r="G69" s="48" t="s">
        <v>500</v>
      </c>
      <c r="H69" s="48" t="s">
        <v>35</v>
      </c>
      <c r="I69" s="48" t="s">
        <v>36</v>
      </c>
      <c r="J69" s="48" t="s">
        <v>235</v>
      </c>
      <c r="K69" s="48" t="s">
        <v>501</v>
      </c>
      <c r="L69" s="180">
        <v>1600000</v>
      </c>
      <c r="M69" s="180">
        <f t="shared" si="2"/>
        <v>1360000</v>
      </c>
      <c r="N69" s="181" t="s">
        <v>496</v>
      </c>
      <c r="O69" s="181" t="s">
        <v>496</v>
      </c>
      <c r="P69" s="48"/>
      <c r="Q69" s="48"/>
      <c r="R69" s="48" t="s">
        <v>497</v>
      </c>
      <c r="S69" s="190"/>
    </row>
    <row r="70" spans="1:19" s="47" customFormat="1" ht="78.75" x14ac:dyDescent="0.2">
      <c r="A70" s="191">
        <v>67</v>
      </c>
      <c r="B70" s="48" t="s">
        <v>490</v>
      </c>
      <c r="C70" s="48" t="s">
        <v>233</v>
      </c>
      <c r="D70" s="48">
        <v>71000437</v>
      </c>
      <c r="E70" s="182">
        <v>107609533</v>
      </c>
      <c r="F70" s="48">
        <v>600117961</v>
      </c>
      <c r="G70" s="48" t="s">
        <v>502</v>
      </c>
      <c r="H70" s="48" t="s">
        <v>35</v>
      </c>
      <c r="I70" s="48" t="s">
        <v>36</v>
      </c>
      <c r="J70" s="48" t="s">
        <v>235</v>
      </c>
      <c r="K70" s="48" t="s">
        <v>503</v>
      </c>
      <c r="L70" s="180">
        <v>500000</v>
      </c>
      <c r="M70" s="180">
        <f t="shared" si="2"/>
        <v>425000</v>
      </c>
      <c r="N70" s="181" t="s">
        <v>496</v>
      </c>
      <c r="O70" s="181" t="s">
        <v>496</v>
      </c>
      <c r="P70" s="48"/>
      <c r="Q70" s="48"/>
      <c r="R70" s="48" t="s">
        <v>497</v>
      </c>
      <c r="S70" s="190"/>
    </row>
    <row r="71" spans="1:19" s="47" customFormat="1" ht="78.75" x14ac:dyDescent="0.2">
      <c r="A71" s="189">
        <v>68</v>
      </c>
      <c r="B71" s="48" t="s">
        <v>490</v>
      </c>
      <c r="C71" s="48" t="s">
        <v>233</v>
      </c>
      <c r="D71" s="48">
        <v>71000437</v>
      </c>
      <c r="E71" s="182">
        <v>107609533</v>
      </c>
      <c r="F71" s="48">
        <v>600117961</v>
      </c>
      <c r="G71" s="48" t="s">
        <v>504</v>
      </c>
      <c r="H71" s="48" t="s">
        <v>35</v>
      </c>
      <c r="I71" s="48" t="s">
        <v>36</v>
      </c>
      <c r="J71" s="48" t="s">
        <v>235</v>
      </c>
      <c r="K71" s="48" t="s">
        <v>505</v>
      </c>
      <c r="L71" s="180">
        <v>80000</v>
      </c>
      <c r="M71" s="180">
        <f t="shared" si="2"/>
        <v>68000</v>
      </c>
      <c r="N71" s="181" t="s">
        <v>496</v>
      </c>
      <c r="O71" s="181" t="s">
        <v>496</v>
      </c>
      <c r="P71" s="48"/>
      <c r="Q71" s="48"/>
      <c r="R71" s="48" t="s">
        <v>497</v>
      </c>
      <c r="S71" s="190"/>
    </row>
    <row r="72" spans="1:19" s="47" customFormat="1" ht="78.75" x14ac:dyDescent="0.2">
      <c r="A72" s="189">
        <v>69</v>
      </c>
      <c r="B72" s="48" t="s">
        <v>490</v>
      </c>
      <c r="C72" s="48" t="s">
        <v>233</v>
      </c>
      <c r="D72" s="48">
        <v>71000437</v>
      </c>
      <c r="E72" s="182">
        <v>107609533</v>
      </c>
      <c r="F72" s="48">
        <v>600117961</v>
      </c>
      <c r="G72" s="48" t="s">
        <v>506</v>
      </c>
      <c r="H72" s="48" t="s">
        <v>35</v>
      </c>
      <c r="I72" s="48" t="s">
        <v>36</v>
      </c>
      <c r="J72" s="48" t="s">
        <v>235</v>
      </c>
      <c r="K72" s="48" t="s">
        <v>507</v>
      </c>
      <c r="L72" s="180">
        <v>600000</v>
      </c>
      <c r="M72" s="180">
        <f t="shared" si="2"/>
        <v>510000</v>
      </c>
      <c r="N72" s="181" t="s">
        <v>496</v>
      </c>
      <c r="O72" s="181" t="s">
        <v>496</v>
      </c>
      <c r="P72" s="48"/>
      <c r="Q72" s="48"/>
      <c r="R72" s="48" t="s">
        <v>497</v>
      </c>
      <c r="S72" s="190"/>
    </row>
    <row r="73" spans="1:19" s="47" customFormat="1" ht="78.75" x14ac:dyDescent="0.2">
      <c r="A73" s="191">
        <v>70</v>
      </c>
      <c r="B73" s="48" t="s">
        <v>490</v>
      </c>
      <c r="C73" s="48" t="s">
        <v>233</v>
      </c>
      <c r="D73" s="48">
        <v>71000437</v>
      </c>
      <c r="E73" s="182">
        <v>107609533</v>
      </c>
      <c r="F73" s="48">
        <v>600117961</v>
      </c>
      <c r="G73" s="48" t="s">
        <v>508</v>
      </c>
      <c r="H73" s="48" t="s">
        <v>35</v>
      </c>
      <c r="I73" s="48" t="s">
        <v>36</v>
      </c>
      <c r="J73" s="48" t="s">
        <v>235</v>
      </c>
      <c r="K73" s="48" t="s">
        <v>509</v>
      </c>
      <c r="L73" s="180">
        <v>300000</v>
      </c>
      <c r="M73" s="180">
        <f t="shared" si="2"/>
        <v>255000</v>
      </c>
      <c r="N73" s="181" t="s">
        <v>496</v>
      </c>
      <c r="O73" s="181" t="s">
        <v>496</v>
      </c>
      <c r="P73" s="48"/>
      <c r="Q73" s="48"/>
      <c r="R73" s="48" t="s">
        <v>497</v>
      </c>
      <c r="S73" s="190"/>
    </row>
    <row r="74" spans="1:19" s="47" customFormat="1" ht="78.75" x14ac:dyDescent="0.2">
      <c r="A74" s="189">
        <v>71</v>
      </c>
      <c r="B74" s="48" t="s">
        <v>490</v>
      </c>
      <c r="C74" s="48" t="s">
        <v>233</v>
      </c>
      <c r="D74" s="48">
        <v>71000437</v>
      </c>
      <c r="E74" s="182">
        <v>107609533</v>
      </c>
      <c r="F74" s="48">
        <v>600117961</v>
      </c>
      <c r="G74" s="48" t="s">
        <v>510</v>
      </c>
      <c r="H74" s="48" t="s">
        <v>35</v>
      </c>
      <c r="I74" s="48" t="s">
        <v>36</v>
      </c>
      <c r="J74" s="48" t="s">
        <v>235</v>
      </c>
      <c r="K74" s="48" t="s">
        <v>511</v>
      </c>
      <c r="L74" s="180">
        <v>70000</v>
      </c>
      <c r="M74" s="180">
        <f t="shared" si="2"/>
        <v>59500</v>
      </c>
      <c r="N74" s="181" t="s">
        <v>496</v>
      </c>
      <c r="O74" s="181" t="s">
        <v>496</v>
      </c>
      <c r="P74" s="48"/>
      <c r="Q74" s="48"/>
      <c r="R74" s="48" t="s">
        <v>497</v>
      </c>
      <c r="S74" s="190"/>
    </row>
    <row r="75" spans="1:19" s="47" customFormat="1" ht="78.75" x14ac:dyDescent="0.2">
      <c r="A75" s="189">
        <v>72</v>
      </c>
      <c r="B75" s="48" t="s">
        <v>490</v>
      </c>
      <c r="C75" s="48" t="s">
        <v>233</v>
      </c>
      <c r="D75" s="48">
        <v>71000437</v>
      </c>
      <c r="E75" s="182">
        <v>107609533</v>
      </c>
      <c r="F75" s="48">
        <v>600117961</v>
      </c>
      <c r="G75" s="48" t="s">
        <v>512</v>
      </c>
      <c r="H75" s="48" t="s">
        <v>35</v>
      </c>
      <c r="I75" s="48" t="s">
        <v>36</v>
      </c>
      <c r="J75" s="48" t="s">
        <v>235</v>
      </c>
      <c r="K75" s="48" t="s">
        <v>513</v>
      </c>
      <c r="L75" s="180">
        <v>350000</v>
      </c>
      <c r="M75" s="180">
        <f t="shared" si="2"/>
        <v>297500</v>
      </c>
      <c r="N75" s="181" t="s">
        <v>496</v>
      </c>
      <c r="O75" s="181" t="s">
        <v>496</v>
      </c>
      <c r="P75" s="48"/>
      <c r="Q75" s="48"/>
      <c r="R75" s="48" t="s">
        <v>497</v>
      </c>
      <c r="S75" s="190"/>
    </row>
    <row r="76" spans="1:19" s="47" customFormat="1" ht="56.25" x14ac:dyDescent="0.2">
      <c r="A76" s="191">
        <v>73</v>
      </c>
      <c r="B76" s="48" t="s">
        <v>514</v>
      </c>
      <c r="C76" s="48" t="s">
        <v>515</v>
      </c>
      <c r="D76" s="48">
        <v>75024071</v>
      </c>
      <c r="E76" s="182">
        <v>107609304</v>
      </c>
      <c r="F76" s="48">
        <v>600117791</v>
      </c>
      <c r="G76" s="48" t="s">
        <v>516</v>
      </c>
      <c r="H76" s="48" t="s">
        <v>35</v>
      </c>
      <c r="I76" s="48" t="s">
        <v>36</v>
      </c>
      <c r="J76" s="48" t="s">
        <v>517</v>
      </c>
      <c r="K76" s="48" t="s">
        <v>518</v>
      </c>
      <c r="L76" s="180">
        <v>10000000</v>
      </c>
      <c r="M76" s="180">
        <f t="shared" si="2"/>
        <v>8500000</v>
      </c>
      <c r="N76" s="181">
        <v>2022</v>
      </c>
      <c r="O76" s="181">
        <v>2023</v>
      </c>
      <c r="P76" s="48" t="s">
        <v>107</v>
      </c>
      <c r="Q76" s="48"/>
      <c r="R76" s="48" t="s">
        <v>519</v>
      </c>
      <c r="S76" s="190"/>
    </row>
    <row r="77" spans="1:19" s="47" customFormat="1" ht="56.25" x14ac:dyDescent="0.2">
      <c r="A77" s="189">
        <v>74</v>
      </c>
      <c r="B77" s="48" t="s">
        <v>514</v>
      </c>
      <c r="C77" s="48" t="s">
        <v>515</v>
      </c>
      <c r="D77" s="48">
        <v>75024071</v>
      </c>
      <c r="E77" s="182">
        <v>107609304</v>
      </c>
      <c r="F77" s="48">
        <v>600117791</v>
      </c>
      <c r="G77" s="48" t="s">
        <v>520</v>
      </c>
      <c r="H77" s="48" t="s">
        <v>35</v>
      </c>
      <c r="I77" s="48" t="s">
        <v>36</v>
      </c>
      <c r="J77" s="48" t="s">
        <v>517</v>
      </c>
      <c r="K77" s="48" t="s">
        <v>521</v>
      </c>
      <c r="L77" s="180">
        <v>500000</v>
      </c>
      <c r="M77" s="180">
        <f t="shared" si="2"/>
        <v>425000</v>
      </c>
      <c r="N77" s="181">
        <v>2023</v>
      </c>
      <c r="O77" s="181">
        <v>2023</v>
      </c>
      <c r="P77" s="48"/>
      <c r="Q77" s="48"/>
      <c r="R77" s="48" t="s">
        <v>522</v>
      </c>
      <c r="S77" s="190"/>
    </row>
    <row r="78" spans="1:19" s="47" customFormat="1" ht="56.25" x14ac:dyDescent="0.2">
      <c r="A78" s="189">
        <v>75</v>
      </c>
      <c r="B78" s="48" t="s">
        <v>514</v>
      </c>
      <c r="C78" s="48" t="s">
        <v>515</v>
      </c>
      <c r="D78" s="48">
        <v>75024071</v>
      </c>
      <c r="E78" s="182">
        <v>107609304</v>
      </c>
      <c r="F78" s="48">
        <v>600117791</v>
      </c>
      <c r="G78" s="48" t="s">
        <v>523</v>
      </c>
      <c r="H78" s="48" t="s">
        <v>35</v>
      </c>
      <c r="I78" s="48" t="s">
        <v>36</v>
      </c>
      <c r="J78" s="48" t="s">
        <v>517</v>
      </c>
      <c r="K78" s="48" t="s">
        <v>524</v>
      </c>
      <c r="L78" s="180">
        <v>500000</v>
      </c>
      <c r="M78" s="180">
        <f t="shared" si="2"/>
        <v>425000</v>
      </c>
      <c r="N78" s="181">
        <v>2024</v>
      </c>
      <c r="O78" s="181">
        <v>2024</v>
      </c>
      <c r="P78" s="48"/>
      <c r="Q78" s="48"/>
      <c r="R78" s="48"/>
      <c r="S78" s="190"/>
    </row>
    <row r="79" spans="1:19" s="47" customFormat="1" ht="56.25" x14ac:dyDescent="0.2">
      <c r="A79" s="191">
        <v>76</v>
      </c>
      <c r="B79" s="48" t="s">
        <v>514</v>
      </c>
      <c r="C79" s="48" t="s">
        <v>515</v>
      </c>
      <c r="D79" s="48">
        <v>75024071</v>
      </c>
      <c r="E79" s="182">
        <v>107609304</v>
      </c>
      <c r="F79" s="48">
        <v>600117791</v>
      </c>
      <c r="G79" s="48" t="s">
        <v>520</v>
      </c>
      <c r="H79" s="48" t="s">
        <v>35</v>
      </c>
      <c r="I79" s="48" t="s">
        <v>36</v>
      </c>
      <c r="J79" s="48" t="s">
        <v>517</v>
      </c>
      <c r="K79" s="48" t="s">
        <v>524</v>
      </c>
      <c r="L79" s="180">
        <v>700000</v>
      </c>
      <c r="M79" s="180">
        <f t="shared" si="2"/>
        <v>595000</v>
      </c>
      <c r="N79" s="181">
        <v>2026</v>
      </c>
      <c r="O79" s="181">
        <v>2026</v>
      </c>
      <c r="P79" s="48"/>
      <c r="Q79" s="48"/>
      <c r="R79" s="48"/>
      <c r="S79" s="190"/>
    </row>
    <row r="80" spans="1:19" s="47" customFormat="1" ht="56.25" x14ac:dyDescent="0.2">
      <c r="A80" s="189">
        <v>77</v>
      </c>
      <c r="B80" s="48" t="s">
        <v>514</v>
      </c>
      <c r="C80" s="48" t="s">
        <v>515</v>
      </c>
      <c r="D80" s="48">
        <v>75024071</v>
      </c>
      <c r="E80" s="182">
        <v>107609304</v>
      </c>
      <c r="F80" s="48">
        <v>600117791</v>
      </c>
      <c r="G80" s="48" t="s">
        <v>523</v>
      </c>
      <c r="H80" s="48" t="s">
        <v>35</v>
      </c>
      <c r="I80" s="48" t="s">
        <v>36</v>
      </c>
      <c r="J80" s="48" t="s">
        <v>517</v>
      </c>
      <c r="K80" s="48" t="s">
        <v>524</v>
      </c>
      <c r="L80" s="180">
        <v>2000000</v>
      </c>
      <c r="M80" s="180">
        <f t="shared" si="2"/>
        <v>1700000</v>
      </c>
      <c r="N80" s="181">
        <v>2023</v>
      </c>
      <c r="O80" s="181">
        <v>2023</v>
      </c>
      <c r="P80" s="48"/>
      <c r="Q80" s="48"/>
      <c r="R80" s="48"/>
      <c r="S80" s="190"/>
    </row>
    <row r="81" spans="1:19" s="47" customFormat="1" ht="99.75" customHeight="1" x14ac:dyDescent="0.2">
      <c r="A81" s="189">
        <v>78</v>
      </c>
      <c r="B81" s="48" t="s">
        <v>525</v>
      </c>
      <c r="C81" s="48" t="s">
        <v>526</v>
      </c>
      <c r="D81" s="48">
        <v>75024179</v>
      </c>
      <c r="E81" s="182">
        <v>107609223</v>
      </c>
      <c r="F81" s="48">
        <v>600117723</v>
      </c>
      <c r="G81" s="48" t="s">
        <v>527</v>
      </c>
      <c r="H81" s="48" t="s">
        <v>35</v>
      </c>
      <c r="I81" s="48" t="s">
        <v>36</v>
      </c>
      <c r="J81" s="48" t="s">
        <v>528</v>
      </c>
      <c r="K81" s="48" t="s">
        <v>529</v>
      </c>
      <c r="L81" s="180">
        <v>1750000</v>
      </c>
      <c r="M81" s="180">
        <v>1487500</v>
      </c>
      <c r="N81" s="181" t="s">
        <v>530</v>
      </c>
      <c r="O81" s="181" t="s">
        <v>269</v>
      </c>
      <c r="P81" s="48"/>
      <c r="Q81" s="48"/>
      <c r="R81" s="48"/>
      <c r="S81" s="190"/>
    </row>
    <row r="82" spans="1:19" s="47" customFormat="1" ht="56.25" x14ac:dyDescent="0.2">
      <c r="A82" s="191">
        <v>79</v>
      </c>
      <c r="B82" s="48" t="s">
        <v>525</v>
      </c>
      <c r="C82" s="48" t="s">
        <v>526</v>
      </c>
      <c r="D82" s="48">
        <v>75024179</v>
      </c>
      <c r="E82" s="182">
        <v>107609223</v>
      </c>
      <c r="F82" s="48">
        <v>600117723</v>
      </c>
      <c r="G82" s="48" t="s">
        <v>531</v>
      </c>
      <c r="H82" s="48" t="s">
        <v>35</v>
      </c>
      <c r="I82" s="48" t="s">
        <v>36</v>
      </c>
      <c r="J82" s="48" t="s">
        <v>528</v>
      </c>
      <c r="K82" s="48" t="s">
        <v>532</v>
      </c>
      <c r="L82" s="180">
        <v>175000</v>
      </c>
      <c r="M82" s="180">
        <v>148750</v>
      </c>
      <c r="N82" s="181" t="s">
        <v>486</v>
      </c>
      <c r="O82" s="181" t="s">
        <v>533</v>
      </c>
      <c r="P82" s="48"/>
      <c r="Q82" s="48"/>
      <c r="R82" s="48"/>
      <c r="S82" s="190"/>
    </row>
    <row r="83" spans="1:19" s="47" customFormat="1" ht="78.75" x14ac:dyDescent="0.2">
      <c r="A83" s="189">
        <v>80</v>
      </c>
      <c r="B83" s="48" t="s">
        <v>534</v>
      </c>
      <c r="C83" s="48" t="s">
        <v>244</v>
      </c>
      <c r="D83" s="48">
        <v>75022958</v>
      </c>
      <c r="E83" s="182">
        <v>118800469</v>
      </c>
      <c r="F83" s="48">
        <v>600118266</v>
      </c>
      <c r="G83" s="48" t="s">
        <v>535</v>
      </c>
      <c r="H83" s="48" t="s">
        <v>35</v>
      </c>
      <c r="I83" s="48" t="s">
        <v>36</v>
      </c>
      <c r="J83" s="48" t="s">
        <v>245</v>
      </c>
      <c r="K83" s="48" t="s">
        <v>536</v>
      </c>
      <c r="L83" s="180" t="s">
        <v>537</v>
      </c>
      <c r="M83" s="180" t="s">
        <v>538</v>
      </c>
      <c r="N83" s="181" t="s">
        <v>487</v>
      </c>
      <c r="O83" s="181" t="s">
        <v>269</v>
      </c>
      <c r="P83" s="48"/>
      <c r="Q83" s="48"/>
      <c r="R83" s="48" t="s">
        <v>539</v>
      </c>
      <c r="S83" s="190" t="s">
        <v>196</v>
      </c>
    </row>
    <row r="84" spans="1:19" s="47" customFormat="1" ht="79.5" thickBot="1" x14ac:dyDescent="0.25">
      <c r="A84" s="192">
        <v>81</v>
      </c>
      <c r="B84" s="193" t="s">
        <v>534</v>
      </c>
      <c r="C84" s="193" t="s">
        <v>244</v>
      </c>
      <c r="D84" s="193">
        <v>75022958</v>
      </c>
      <c r="E84" s="194">
        <v>118800469</v>
      </c>
      <c r="F84" s="193">
        <v>600118266</v>
      </c>
      <c r="G84" s="193" t="s">
        <v>540</v>
      </c>
      <c r="H84" s="193" t="s">
        <v>35</v>
      </c>
      <c r="I84" s="193" t="s">
        <v>36</v>
      </c>
      <c r="J84" s="193" t="s">
        <v>245</v>
      </c>
      <c r="K84" s="193" t="s">
        <v>541</v>
      </c>
      <c r="L84" s="195" t="s">
        <v>537</v>
      </c>
      <c r="M84" s="195" t="s">
        <v>538</v>
      </c>
      <c r="N84" s="196" t="s">
        <v>487</v>
      </c>
      <c r="O84" s="196" t="s">
        <v>253</v>
      </c>
      <c r="P84" s="193"/>
      <c r="Q84" s="193" t="s">
        <v>107</v>
      </c>
      <c r="R84" s="193" t="s">
        <v>539</v>
      </c>
      <c r="S84" s="197" t="s">
        <v>196</v>
      </c>
    </row>
    <row r="86" spans="1:19" x14ac:dyDescent="0.25">
      <c r="A86" t="s">
        <v>567</v>
      </c>
    </row>
  </sheetData>
  <mergeCells count="12">
    <mergeCell ref="P2:Q2"/>
    <mergeCell ref="R2:S2"/>
    <mergeCell ref="A1:S1"/>
    <mergeCell ref="A2:A3"/>
    <mergeCell ref="B2:F2"/>
    <mergeCell ref="G2:G3"/>
    <mergeCell ref="H2:H3"/>
    <mergeCell ref="I2:I3"/>
    <mergeCell ref="J2:J3"/>
    <mergeCell ref="K2:K3"/>
    <mergeCell ref="L2:M2"/>
    <mergeCell ref="N2:O2"/>
  </mergeCells>
  <pageMargins left="0.7" right="0.7" top="0.78740157499999996" bottom="0.78740157499999996" header="0.3" footer="0.3"/>
  <pageSetup paperSize="9" scale="7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
  <sheetViews>
    <sheetView tabSelected="1" workbookViewId="0">
      <selection activeCell="T12" sqref="A1:T12"/>
    </sheetView>
  </sheetViews>
  <sheetFormatPr defaultRowHeight="15" x14ac:dyDescent="0.25"/>
  <cols>
    <col min="1" max="1" width="0.140625" customWidth="1"/>
    <col min="10" max="10" width="18" customWidth="1"/>
  </cols>
  <sheetData>
    <row r="1" spans="1:20" ht="19.5" thickBot="1" x14ac:dyDescent="0.35">
      <c r="A1" s="152" t="s">
        <v>542</v>
      </c>
      <c r="B1" s="153"/>
      <c r="C1" s="153"/>
      <c r="D1" s="153"/>
      <c r="E1" s="153"/>
      <c r="F1" s="153"/>
      <c r="G1" s="153"/>
      <c r="H1" s="153"/>
      <c r="I1" s="153"/>
      <c r="J1" s="153"/>
      <c r="K1" s="153"/>
      <c r="L1" s="153"/>
      <c r="M1" s="153"/>
      <c r="N1" s="153"/>
      <c r="O1" s="153"/>
      <c r="P1" s="153"/>
      <c r="Q1" s="153"/>
      <c r="R1" s="153"/>
      <c r="S1" s="153"/>
      <c r="T1" s="154"/>
    </row>
    <row r="2" spans="1:20" ht="29.25" customHeight="1" thickBot="1" x14ac:dyDescent="0.3">
      <c r="A2" s="155" t="s">
        <v>543</v>
      </c>
      <c r="B2" s="158" t="s">
        <v>1</v>
      </c>
      <c r="C2" s="161" t="s">
        <v>544</v>
      </c>
      <c r="D2" s="162"/>
      <c r="E2" s="162"/>
      <c r="F2" s="163" t="s">
        <v>3</v>
      </c>
      <c r="G2" s="166" t="s">
        <v>4</v>
      </c>
      <c r="H2" s="169" t="s">
        <v>5</v>
      </c>
      <c r="I2" s="172" t="s">
        <v>6</v>
      </c>
      <c r="J2" s="175" t="s">
        <v>7</v>
      </c>
      <c r="K2" s="178" t="s">
        <v>545</v>
      </c>
      <c r="L2" s="179"/>
      <c r="M2" s="138" t="s">
        <v>9</v>
      </c>
      <c r="N2" s="139"/>
      <c r="O2" s="140" t="s">
        <v>546</v>
      </c>
      <c r="P2" s="141"/>
      <c r="Q2" s="141"/>
      <c r="R2" s="141"/>
      <c r="S2" s="138" t="s">
        <v>11</v>
      </c>
      <c r="T2" s="139"/>
    </row>
    <row r="3" spans="1:20" ht="15.75" thickBot="1" x14ac:dyDescent="0.3">
      <c r="A3" s="156"/>
      <c r="B3" s="159"/>
      <c r="C3" s="142" t="s">
        <v>547</v>
      </c>
      <c r="D3" s="144" t="s">
        <v>548</v>
      </c>
      <c r="E3" s="144" t="s">
        <v>549</v>
      </c>
      <c r="F3" s="164"/>
      <c r="G3" s="167"/>
      <c r="H3" s="170"/>
      <c r="I3" s="173"/>
      <c r="J3" s="176"/>
      <c r="K3" s="146" t="s">
        <v>550</v>
      </c>
      <c r="L3" s="146" t="s">
        <v>551</v>
      </c>
      <c r="M3" s="148" t="s">
        <v>19</v>
      </c>
      <c r="N3" s="150" t="s">
        <v>20</v>
      </c>
      <c r="O3" s="132" t="s">
        <v>21</v>
      </c>
      <c r="P3" s="133"/>
      <c r="Q3" s="133"/>
      <c r="R3" s="133"/>
      <c r="S3" s="134" t="s">
        <v>552</v>
      </c>
      <c r="T3" s="136" t="s">
        <v>28</v>
      </c>
    </row>
    <row r="4" spans="1:20" ht="56.25" thickBot="1" x14ac:dyDescent="0.3">
      <c r="A4" s="157"/>
      <c r="B4" s="160"/>
      <c r="C4" s="143"/>
      <c r="D4" s="145"/>
      <c r="E4" s="145"/>
      <c r="F4" s="165"/>
      <c r="G4" s="168"/>
      <c r="H4" s="171"/>
      <c r="I4" s="174"/>
      <c r="J4" s="177"/>
      <c r="K4" s="147"/>
      <c r="L4" s="147"/>
      <c r="M4" s="149"/>
      <c r="N4" s="151"/>
      <c r="O4" s="43" t="s">
        <v>29</v>
      </c>
      <c r="P4" s="44" t="s">
        <v>30</v>
      </c>
      <c r="Q4" s="45" t="s">
        <v>31</v>
      </c>
      <c r="R4" s="46" t="s">
        <v>553</v>
      </c>
      <c r="S4" s="135"/>
      <c r="T4" s="137"/>
    </row>
    <row r="5" spans="1:20" ht="113.25" thickBot="1" x14ac:dyDescent="0.3">
      <c r="A5" s="49">
        <v>1</v>
      </c>
      <c r="B5" s="50">
        <v>1</v>
      </c>
      <c r="C5" s="51" t="s">
        <v>554</v>
      </c>
      <c r="D5" s="52" t="s">
        <v>33</v>
      </c>
      <c r="E5" s="53">
        <v>71229949</v>
      </c>
      <c r="F5" s="54" t="s">
        <v>555</v>
      </c>
      <c r="G5" s="54" t="s">
        <v>35</v>
      </c>
      <c r="H5" s="54" t="s">
        <v>36</v>
      </c>
      <c r="I5" s="54" t="s">
        <v>36</v>
      </c>
      <c r="J5" s="54" t="s">
        <v>556</v>
      </c>
      <c r="K5" s="55">
        <v>1800000</v>
      </c>
      <c r="L5" s="56">
        <v>1530000</v>
      </c>
      <c r="M5" s="57">
        <v>2023</v>
      </c>
      <c r="N5" s="58">
        <v>2024</v>
      </c>
      <c r="O5" s="59"/>
      <c r="P5" s="60"/>
      <c r="Q5" s="60"/>
      <c r="R5" s="61"/>
      <c r="S5" s="57"/>
      <c r="T5" s="61"/>
    </row>
    <row r="6" spans="1:20" ht="79.5" thickBot="1" x14ac:dyDescent="0.3">
      <c r="A6" s="49">
        <v>2</v>
      </c>
      <c r="B6" s="50">
        <v>2</v>
      </c>
      <c r="C6" s="51" t="s">
        <v>557</v>
      </c>
      <c r="D6" s="52" t="s">
        <v>558</v>
      </c>
      <c r="E6" s="53">
        <v>26602024</v>
      </c>
      <c r="F6" s="54" t="s">
        <v>559</v>
      </c>
      <c r="G6" s="54" t="s">
        <v>35</v>
      </c>
      <c r="H6" s="54" t="s">
        <v>36</v>
      </c>
      <c r="I6" s="54" t="s">
        <v>36</v>
      </c>
      <c r="J6" s="54" t="s">
        <v>560</v>
      </c>
      <c r="K6" s="55">
        <v>150000</v>
      </c>
      <c r="L6" s="56">
        <v>127500</v>
      </c>
      <c r="M6" s="57">
        <v>2022</v>
      </c>
      <c r="N6" s="58">
        <v>2027</v>
      </c>
      <c r="O6" s="59"/>
      <c r="P6" s="60"/>
      <c r="Q6" s="60"/>
      <c r="R6" s="61"/>
      <c r="S6" s="57"/>
      <c r="T6" s="61"/>
    </row>
    <row r="7" spans="1:20" ht="111" customHeight="1" thickBot="1" x14ac:dyDescent="0.3">
      <c r="A7" s="49">
        <v>3</v>
      </c>
      <c r="B7" s="50">
        <v>3</v>
      </c>
      <c r="C7" s="51" t="s">
        <v>557</v>
      </c>
      <c r="D7" s="52" t="s">
        <v>558</v>
      </c>
      <c r="E7" s="53">
        <v>26602024</v>
      </c>
      <c r="F7" s="54" t="s">
        <v>561</v>
      </c>
      <c r="G7" s="54" t="s">
        <v>35</v>
      </c>
      <c r="H7" s="54" t="s">
        <v>36</v>
      </c>
      <c r="I7" s="54" t="s">
        <v>36</v>
      </c>
      <c r="J7" s="54" t="s">
        <v>562</v>
      </c>
      <c r="K7" s="55">
        <v>500000</v>
      </c>
      <c r="L7" s="56">
        <v>425000</v>
      </c>
      <c r="M7" s="57">
        <v>2022</v>
      </c>
      <c r="N7" s="58">
        <v>2027</v>
      </c>
      <c r="O7" s="59"/>
      <c r="P7" s="60"/>
      <c r="Q7" s="60"/>
      <c r="R7" s="61"/>
      <c r="S7" s="57"/>
      <c r="T7" s="61"/>
    </row>
    <row r="8" spans="1:20" ht="98.25" customHeight="1" thickBot="1" x14ac:dyDescent="0.3">
      <c r="A8" s="49"/>
      <c r="B8" s="50">
        <v>4</v>
      </c>
      <c r="C8" s="51" t="s">
        <v>557</v>
      </c>
      <c r="D8" s="52" t="s">
        <v>558</v>
      </c>
      <c r="E8" s="53">
        <v>26602024</v>
      </c>
      <c r="F8" s="54" t="s">
        <v>563</v>
      </c>
      <c r="G8" s="54" t="s">
        <v>35</v>
      </c>
      <c r="H8" s="54" t="s">
        <v>36</v>
      </c>
      <c r="I8" s="54" t="s">
        <v>36</v>
      </c>
      <c r="J8" s="54" t="s">
        <v>564</v>
      </c>
      <c r="K8" s="55">
        <v>150000</v>
      </c>
      <c r="L8" s="56">
        <v>127500</v>
      </c>
      <c r="M8" s="57">
        <v>2022</v>
      </c>
      <c r="N8" s="58">
        <v>2027</v>
      </c>
      <c r="O8" s="59"/>
      <c r="P8" s="60"/>
      <c r="Q8" s="60"/>
      <c r="R8" s="61"/>
      <c r="S8" s="57"/>
      <c r="T8" s="61"/>
    </row>
    <row r="9" spans="1:20" ht="213" customHeight="1" x14ac:dyDescent="0.25">
      <c r="A9" s="49"/>
      <c r="B9" s="50">
        <v>5</v>
      </c>
      <c r="C9" s="51" t="s">
        <v>557</v>
      </c>
      <c r="D9" s="52" t="s">
        <v>558</v>
      </c>
      <c r="E9" s="53">
        <v>26602024</v>
      </c>
      <c r="F9" s="54" t="s">
        <v>565</v>
      </c>
      <c r="G9" s="54" t="s">
        <v>35</v>
      </c>
      <c r="H9" s="54" t="s">
        <v>36</v>
      </c>
      <c r="I9" s="54" t="s">
        <v>36</v>
      </c>
      <c r="J9" s="54" t="s">
        <v>566</v>
      </c>
      <c r="K9" s="55">
        <v>850000</v>
      </c>
      <c r="L9" s="56">
        <v>722500</v>
      </c>
      <c r="M9" s="57">
        <v>2022</v>
      </c>
      <c r="N9" s="58">
        <v>2027</v>
      </c>
      <c r="O9" s="59"/>
      <c r="P9" s="60"/>
      <c r="Q9" s="60"/>
      <c r="R9" s="61"/>
      <c r="S9" s="57"/>
      <c r="T9" s="61"/>
    </row>
    <row r="11" spans="1:20" x14ac:dyDescent="0.25">
      <c r="B11" t="s">
        <v>568</v>
      </c>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S3:S4"/>
    <mergeCell ref="T3:T4"/>
    <mergeCell ref="M2:N2"/>
    <mergeCell ref="O2:R2"/>
    <mergeCell ref="S2:T2"/>
    <mergeCell ref="M3:M4"/>
    <mergeCell ref="N3:N4"/>
  </mergeCells>
  <pageMargins left="0.7" right="0.7" top="0.78740157499999996" bottom="0.78740157499999996" header="0.3" footer="0.3"/>
  <pageSetup paperSize="9" scale="4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705698DA928754CBADD60C17A8E48F3" ma:contentTypeVersion="12" ma:contentTypeDescription="Vytvoří nový dokument" ma:contentTypeScope="" ma:versionID="e561f9fae7be6af379f459cced99deac">
  <xsd:schema xmlns:xsd="http://www.w3.org/2001/XMLSchema" xmlns:xs="http://www.w3.org/2001/XMLSchema" xmlns:p="http://schemas.microsoft.com/office/2006/metadata/properties" xmlns:ns3="bac741dd-a0f8-4afe-8967-2432d6e0fd75" xmlns:ns4="fd3e2302-cfab-4d52-8c76-f58c6cef2e97" targetNamespace="http://schemas.microsoft.com/office/2006/metadata/properties" ma:root="true" ma:fieldsID="8ebf02398c66e92c0457eca9443e04f8" ns3:_="" ns4:_="">
    <xsd:import namespace="bac741dd-a0f8-4afe-8967-2432d6e0fd75"/>
    <xsd:import namespace="fd3e2302-cfab-4d52-8c76-f58c6cef2e9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741dd-a0f8-4afe-8967-2432d6e0f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e2302-cfab-4d52-8c76-f58c6cef2e97" elementFormDefault="qualified">
    <xsd:import namespace="http://schemas.microsoft.com/office/2006/documentManagement/types"/>
    <xsd:import namespace="http://schemas.microsoft.com/office/infopath/2007/PartnerControls"/>
    <xsd:element name="SharedWithUsers" ma:index="17"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dílené s podrobnostmi" ma:internalName="SharedWithDetails" ma:readOnly="true">
      <xsd:simpleType>
        <xsd:restriction base="dms:Note">
          <xsd:maxLength value="255"/>
        </xsd:restriction>
      </xsd:simpleType>
    </xsd:element>
    <xsd:element name="SharingHintHash" ma:index="19"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49E0C181-F741-4734-814C-E183378A7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741dd-a0f8-4afe-8967-2432d6e0fd75"/>
    <ds:schemaRef ds:uri="fd3e2302-cfab-4d52-8c76-f58c6cef2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75C52-C20B-4778-B923-B6C837C3C5C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bac741dd-a0f8-4afe-8967-2432d6e0fd75"/>
    <ds:schemaRef ds:uri="http://schemas.openxmlformats.org/package/2006/metadata/core-properties"/>
    <ds:schemaRef ds:uri="fd3e2302-cfab-4d52-8c76-f58c6cef2e9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 2021-2027</vt:lpstr>
      <vt:lpstr>MŠ 2021- 2027</vt:lpstr>
      <vt:lpstr>Nef.vzd. 2021 - 2027</vt:lpstr>
    </vt:vector>
  </TitlesOfParts>
  <Manager/>
  <Company>Ministerstvo školství, mládeže a tělovýchovy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Kuzmínová Jitka</cp:lastModifiedBy>
  <cp:revision/>
  <cp:lastPrinted>2022-01-07T07:37:30Z</cp:lastPrinted>
  <dcterms:created xsi:type="dcterms:W3CDTF">2020-07-22T07:46:04Z</dcterms:created>
  <dcterms:modified xsi:type="dcterms:W3CDTF">2022-01-07T07:37:40Z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0x0101002705698DA928754CBADD60C17A8E48F3</vt:lpwstr>
  </property>
  <property fmtid="{D5CDD505-2E9C-101B-9397-08002B2CF9AE}" pid="3" name="_dlc_DocIdItemGuid">
    <vt:lpwstr>67cb6407-7dbd-4381-91f1-68d114aebd57</vt:lpwstr>
  </property>
</Properties>
</file>