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uzivatel\Desktop\QSYNC Spolecny\PROJEKTY\MAP III\REALIZACE MAP III\Strategický rámec, investiční priority\6_23 _investiční priority a souhlas zřizovatele\"/>
    </mc:Choice>
  </mc:AlternateContent>
  <xr:revisionPtr revIDLastSave="0" documentId="13_ncr:1_{27E4F4CF-FDC0-41B9-8678-0E0525750FC1}" xr6:coauthVersionLast="47" xr6:coauthVersionMax="47" xr10:uidLastSave="{00000000-0000-0000-0000-000000000000}"/>
  <bookViews>
    <workbookView xWindow="-120" yWindow="-120" windowWidth="29040" windowHeight="15720" tabRatio="710" activeTab="1"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M60" i="7" l="1"/>
  <c r="M33" i="7"/>
  <c r="M11" i="7" l="1"/>
  <c r="M10" i="7"/>
  <c r="M22" i="7"/>
  <c r="M32" i="7"/>
  <c r="O9" i="6"/>
  <c r="O8" i="6"/>
  <c r="O7" i="6"/>
  <c r="A6" i="6" l="1"/>
  <c r="O66" i="7" l="1"/>
  <c r="M66" i="7"/>
  <c r="O65" i="7"/>
  <c r="M65" i="7"/>
  <c r="O63" i="7" l="1"/>
  <c r="O62" i="7"/>
  <c r="M62" i="7"/>
  <c r="O61" i="7"/>
  <c r="M61" i="7"/>
  <c r="O8" i="7" l="1"/>
  <c r="M8" i="7"/>
  <c r="O7" i="7"/>
  <c r="M7" i="7"/>
  <c r="M6" i="7"/>
  <c r="M5" i="7"/>
  <c r="M59" i="7" l="1"/>
  <c r="M58" i="7"/>
  <c r="M57" i="7"/>
  <c r="O5" i="6"/>
  <c r="M5" i="6"/>
  <c r="O4" i="6"/>
  <c r="M4" i="6"/>
  <c r="O45" i="7" l="1"/>
  <c r="M45" i="7"/>
  <c r="O44" i="7"/>
  <c r="M44" i="7"/>
  <c r="M56" i="7" l="1"/>
  <c r="M55" i="7"/>
  <c r="M54" i="7"/>
  <c r="M53" i="7"/>
  <c r="M52" i="7"/>
  <c r="M51" i="7"/>
  <c r="M50" i="7"/>
  <c r="M49" i="7"/>
  <c r="M48" i="7"/>
  <c r="O47" i="7"/>
  <c r="M47" i="7"/>
  <c r="M43" i="7"/>
  <c r="M42" i="7"/>
  <c r="M41" i="7"/>
  <c r="M40" i="7"/>
  <c r="O39" i="7"/>
  <c r="M39" i="7"/>
  <c r="O38" i="7"/>
  <c r="M38" i="7"/>
  <c r="O37" i="7"/>
  <c r="M37" i="7"/>
  <c r="L7" i="8"/>
  <c r="O31" i="7"/>
  <c r="M31" i="7"/>
  <c r="O25" i="7"/>
  <c r="M25" i="7"/>
  <c r="O21" i="7"/>
  <c r="M21" i="7"/>
  <c r="O20" i="7"/>
  <c r="M20" i="7"/>
  <c r="M13" i="7"/>
  <c r="M14" i="7"/>
  <c r="M10" i="6"/>
  <c r="M9" i="6"/>
  <c r="M8" i="6"/>
  <c r="M26" i="6"/>
  <c r="M6" i="6"/>
  <c r="M7" i="6"/>
  <c r="L17" i="8"/>
  <c r="N17" i="8"/>
  <c r="L18" i="8"/>
  <c r="N18" i="8"/>
  <c r="L11" i="8"/>
  <c r="N11" i="8"/>
  <c r="L6" i="8"/>
  <c r="L9" i="8"/>
  <c r="L10" i="8"/>
  <c r="L12" i="8"/>
  <c r="L13" i="8"/>
  <c r="L14" i="8"/>
  <c r="L15" i="8"/>
  <c r="L16" i="8"/>
  <c r="L19" i="8"/>
  <c r="L20" i="8"/>
  <c r="N12" i="8"/>
  <c r="N13" i="8"/>
  <c r="N14" i="8"/>
  <c r="N15" i="8"/>
  <c r="N16" i="8"/>
  <c r="N20" i="8"/>
  <c r="B6" i="8"/>
  <c r="N6" i="8"/>
  <c r="L5" i="8"/>
  <c r="B7" i="8" l="1"/>
  <c r="B10" i="8" s="1"/>
  <c r="B11" i="8" s="1"/>
  <c r="B12" i="8" s="1"/>
  <c r="B13" i="8" s="1"/>
  <c r="B14" i="8" s="1"/>
  <c r="B15" i="8" s="1"/>
  <c r="B16" i="8" s="1"/>
  <c r="B17" i="8" s="1"/>
  <c r="B18" i="8" s="1"/>
  <c r="B19" i="8" s="1"/>
  <c r="B20" i="8" s="1"/>
  <c r="O15" i="6"/>
  <c r="O16" i="6"/>
  <c r="O23" i="6"/>
  <c r="O24" i="6"/>
  <c r="O25" i="6"/>
  <c r="O26" i="6"/>
  <c r="M18" i="6"/>
  <c r="M21" i="6"/>
  <c r="M24" i="6"/>
  <c r="M25" i="6"/>
  <c r="O11" i="6"/>
  <c r="M12" i="7"/>
  <c r="M15" i="7"/>
  <c r="M16" i="7"/>
  <c r="M17" i="7"/>
  <c r="M18" i="7"/>
  <c r="M19" i="7"/>
  <c r="M23" i="7"/>
  <c r="M24" i="7"/>
  <c r="M26" i="7"/>
  <c r="M27" i="7"/>
  <c r="M28" i="7"/>
  <c r="M29" i="7"/>
  <c r="M30" i="7"/>
  <c r="O12" i="7"/>
  <c r="O17" i="7"/>
  <c r="O19" i="7"/>
  <c r="O27" i="7"/>
  <c r="A13" i="7"/>
  <c r="A14" i="7" s="1"/>
  <c r="A7" i="6"/>
  <c r="A8" i="6" s="1"/>
  <c r="A9" i="6" s="1"/>
  <c r="A10" i="6" s="1"/>
  <c r="A11" i="6" s="1"/>
  <c r="A16" i="6" l="1"/>
  <c r="A17" i="6" s="1"/>
  <c r="A18" i="6" s="1"/>
  <c r="A19" i="6" s="1"/>
  <c r="A22" i="6" s="1"/>
  <c r="A23" i="6" s="1"/>
  <c r="A24" i="6" s="1"/>
  <c r="A25" i="6" s="1"/>
  <c r="A26" i="6" s="1"/>
</calcChain>
</file>

<file path=xl/sharedStrings.xml><?xml version="1.0" encoding="utf-8"?>
<sst xmlns="http://schemas.openxmlformats.org/spreadsheetml/2006/main" count="1150" uniqueCount="336">
  <si>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</si>
  <si>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</si>
  <si>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</si>
  <si>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</si>
  <si>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</si>
  <si>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</si>
  <si>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</si>
  <si>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</si>
  <si>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</si>
  <si>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</si>
  <si>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</si>
  <si>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</si>
  <si>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</si>
  <si>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</si>
  <si>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</si>
  <si>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</si>
  <si>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</si>
  <si>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</si>
  <si>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</si>
  <si>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</si>
  <si>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</si>
  <si>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</si>
  <si>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Pozn.</t>
  </si>
  <si>
    <r>
      <t>1) Uveďte celkové předpokládané náklady na realizaci projektu. Podíl EFRR bude doplněn/přepočten ve finální verzi MAP určené ke zveřejnění</t>
    </r>
    <r>
      <rPr>
        <sz val="11"/>
        <color theme="1"/>
        <rFont val="Calibri"/>
        <family val="2"/>
        <charset val="238"/>
        <scheme val="minor"/>
      </rPr>
      <t>.</t>
    </r>
  </si>
  <si>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</si>
  <si>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</si>
  <si>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</si>
  <si>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</si>
  <si>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</si>
  <si>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</si>
  <si>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</si>
  <si>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</si>
  <si>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</si>
  <si>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</si>
  <si>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</si>
  <si>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</si>
  <si>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Vybudované odborné učebny mohu být využívány i pro zájmové a neformální vzdělávání.</t>
  </si>
  <si>
    <t>2) Relevantní označte křížkem (zaškrtněte). Vazba investiční priority (projektu) na daný typ projektu/oblast vzdělávání bude posuzována v přijatelnosti žádosti o podporu předložené do IROP, požadované musí být zaškrtnuto.</t>
  </si>
  <si>
    <t xml:space="preserve">Cílem v přírodovědném vzdělávání je rozvíjet schopnosti potřebné při využívání přírodovědných vědomosti a dovednosti pro řešení konkrétních problémů. </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</si>
  <si>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</si>
  <si>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</si>
  <si>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</si>
  <si>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</si>
  <si>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</si>
  <si>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</si>
  <si>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</si>
  <si>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</si>
  <si>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</si>
  <si>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</si>
  <si>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</si>
  <si>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</si>
  <si>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</si>
  <si>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</si>
  <si>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</si>
  <si>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</si>
  <si>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t>a podporovat touhu tvořit a práci zdárně dokončit.</t>
  </si>
  <si>
    <t>Obec s rozšířenou působností - realizace</t>
  </si>
  <si>
    <t>konektivita</t>
  </si>
  <si>
    <t>•           Člověk a jeho svět,</t>
  </si>
  <si>
    <t>•           Matematika a její aplikace,</t>
  </si>
  <si>
    <t>•           Člověk a příroda (Fyzika, Chemie, Přírodopis, Zeměpis),</t>
  </si>
  <si>
    <t xml:space="preserve">•           Člověk a svět práce, </t>
  </si>
  <si>
    <t>•           Jazyk a jazyková komunikace (Cizí jazyk, Další cizí jazyk),</t>
  </si>
  <si>
    <t xml:space="preserve">                        </t>
  </si>
  <si>
    <t>•           Průřezová témata RVP ZV: Environmentální výchova.</t>
  </si>
  <si>
    <t>Přírodovědné vzdělávání je zaměřené na porozumění základním přírodovědným pojmům a zákonům, na porozumění a užívání metod vědeckého zkoumání přírodních faktů (přírodních objektů, procesů, vlastností, zákonitostí).</t>
  </si>
  <si>
    <t>3) a 4)  Vzdělávací oblasti a obory Rámcového vzdělávacího programu pro základní vzdělávání:</t>
  </si>
  <si>
    <t xml:space="preserve">Cílem polytechnického vzdělávání je rozvíjet znalosti o technickém prostředí a pomáhat vytvářet a fixovat správné pracovní postupy a návyky, rozvoj spolupráce, vzájemnou komunikaci a volní vlastnosti </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</si>
  <si>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</si>
  <si>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</si>
  <si>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</si>
  <si>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</si>
  <si>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</si>
  <si>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</si>
  <si>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t>Karlovarský</t>
  </si>
  <si>
    <r>
      <t>z toho předpokládané výdaje</t>
    </r>
    <r>
      <rPr>
        <sz val="10"/>
        <color rgb="FFFF0000"/>
        <rFont val="Calibri"/>
        <family val="2"/>
        <charset val="238"/>
        <scheme val="minor"/>
      </rPr>
      <t xml:space="preserve"> </t>
    </r>
    <r>
      <rPr>
        <sz val="10"/>
        <color theme="1"/>
        <rFont val="Calibri"/>
        <family val="2"/>
        <charset val="238"/>
        <scheme val="minor"/>
      </rPr>
      <t>EFRR</t>
    </r>
  </si>
  <si>
    <t xml:space="preserve"> EFRR bude vypočteno dle podílu spolufinancování z EU v daném kraji. Uvedená částka EFRR bude maximální částkou dotace z EFRR v žádosti o podporu v IROP.</t>
  </si>
  <si>
    <t>Základní škola Merklín č.p. 31</t>
  </si>
  <si>
    <t>Obec Merklín</t>
  </si>
  <si>
    <t>Merklín</t>
  </si>
  <si>
    <t>Rozšíření kapacity školní družiny a jídelny včetně vybavení a sociálního zařízení</t>
  </si>
  <si>
    <t>Předmětem projektu je vybudování přístavby k objektu školní družiny a nové učebny. Součástí dostavby je vybudování nového sociálního zařízení včetně šaten.</t>
  </si>
  <si>
    <t>x</t>
  </si>
  <si>
    <t>Základní škola Ostrov, Masarykova 1289, příspěvková organizace</t>
  </si>
  <si>
    <t>049753347</t>
  </si>
  <si>
    <t>Ostrov</t>
  </si>
  <si>
    <t>Klimatizace tříd - orientace na jih</t>
  </si>
  <si>
    <t>Venkovní zastínění tříd</t>
  </si>
  <si>
    <t>Město Ostrov</t>
  </si>
  <si>
    <t>Vybudování kabinetů, sborovny pro pedagogy a multismyslové relaxační místnosti (učebna)</t>
  </si>
  <si>
    <t>Klimatizace tělocvičny, akustika tělocvičny a školního bazénu</t>
  </si>
  <si>
    <t>Projekt řeší vzduchotechniku a akustiku ve sportovních prostorech školy. Zejména akustika je závažným problémem, který brání ve kvalitní výuce.</t>
  </si>
  <si>
    <t>Příprava PD</t>
  </si>
  <si>
    <t>Modernizace Atria - venkovní učebna</t>
  </si>
  <si>
    <t>Předmětem projektu je revitalizace okolí školy. Jedná se zejména o vybudování prvků pro enviromentální výchovu, jako jsou školní zahrada, hmyzí domeček a další prvky pro ekologické vzdělávání. Součástí projektu jsou zařízení pro alternativní výuku ve volné přírodě - altány.</t>
  </si>
  <si>
    <t>Základní škola a Mateřská škola Ostrov, Myslbekova 996, příspěvková organizace</t>
  </si>
  <si>
    <t>049753363</t>
  </si>
  <si>
    <t>Strukturovaná kabeláž</t>
  </si>
  <si>
    <t>PD</t>
  </si>
  <si>
    <t>Rekonstrukce sociálních zařízení ZŠ</t>
  </si>
  <si>
    <t>Projekt se sestává z demontáž stávajících povrchových úprav rekonstruovaných sociálních zařízení. Odstranění všech zařizovacích předmětů a inženýrských sítí. Odstraněné několika zděných nenosných stěn. Vybourání dveří v sociálních zařízení. Provedení nových nenosných stěn na bázi deskových materiálů. Provedení nových inženýrských sítí (kanalizace, elektro, vodovod, vytápění, vzduchotechnika). Provedení nových povrchových úprav stěn a podlah. Osazení nových zařizovacích předmětů ve stejných počtech a dle původního umístění.</t>
  </si>
  <si>
    <t>Základní škola Ostrov, Májová 997, příspěvková organizace</t>
  </si>
  <si>
    <t>049 753 371</t>
  </si>
  <si>
    <t>Výstavba softbalového hřiště</t>
  </si>
  <si>
    <t>Recepce + východ na hřiště</t>
  </si>
  <si>
    <t>Přestavba uhelny na sklad</t>
  </si>
  <si>
    <t>Mateřská škola Ostrov, Palackého 1045, příspěvková organizace</t>
  </si>
  <si>
    <t>049753533</t>
  </si>
  <si>
    <t>Předmětem projektu je revitalizace okolí školky. Jedná se zejména o vybudování prvků pro enviromentální výchovu, jako jsou školní zahrada, hmyzí domeček a další prvky pro ekologické vzdělávání. Součástí projektu jsou zařízení pro alternativní výuku ve volné přírodě - altány.</t>
  </si>
  <si>
    <t>zpracovaná PD, předvýběr dodavatele</t>
  </si>
  <si>
    <t>Mateřská škola Ostrov, Halasova 765, příspěvková organizace</t>
  </si>
  <si>
    <t>049753461</t>
  </si>
  <si>
    <t>Podpora enviromentálního vzdělávání</t>
  </si>
  <si>
    <t>Podpora polytechnického vzdělávání</t>
  </si>
  <si>
    <t>Modernizace učebny</t>
  </si>
  <si>
    <t>Mateřská škola Ostrov, Krušnohorská 766, příspěvková organizace</t>
  </si>
  <si>
    <t>049753509</t>
  </si>
  <si>
    <t>Ostrov, MŠ Halasova – výstavba doplňkových objektů na zahradě školky</t>
  </si>
  <si>
    <t>Halasova – stavební úpravy v suterénu</t>
  </si>
  <si>
    <t>OPRAVA FASÁDY MŠ HALASOVA č.p. 765, ul. Halasova, Ostrov</t>
  </si>
  <si>
    <t>Ostrov, MŠ Krušnohorská – výstavba doplňkových objektů na zahradě školky</t>
  </si>
  <si>
    <t>Prvky pro hru s pískem a vodou</t>
  </si>
  <si>
    <t>Ostrov, MŠ Myslbekova – výstavba doplňkových objektů na zahradě školky</t>
  </si>
  <si>
    <t>Mateřská škola Ostrov, Masarykova 1195, příspěvková organizace</t>
  </si>
  <si>
    <t>Ostrov, MŠ Masarykova – výstavba doplňkových objektů na zahradě školky</t>
  </si>
  <si>
    <t>Účelem projektu je zřízení softbalového hřiště pro město Ostrov, vhodného pro pořádání mistrovských zápasů. Hřiště je navrženo s vlastní hrací plochou ( vnitřním polem a zámezím ) s přírodním antukovým povrchem a vnějším polem s přírodním trávníkem. Nedílnou součástí hřiště jsou kryté přístřešky střídaček, vyčleněný uzamykatelný prostor pro ukládání potřebného nářadí a posypového materiálu a oplocení celého hřiště.</t>
  </si>
  <si>
    <t>Projekt řeší  úpravu atria základní školy v prostor venkovní scény s altánem a hledištěm. Součástí úprav je vybourání stávajících ploch (asfaltové plochy, zatravnění, opěrné zídky ), doplnění  nové prostorové úpravy pomocí palisád, schodišť,  prvků hlediště  a stavba altánu v centrální pozici atria. Při těchto úpravách bude také doplněno zateplení soklu budovy školy, položena nová dešťová kanalizace a vedení silnoproudu ze školní budovy do altánu.</t>
  </si>
  <si>
    <t>Základní umělecká škola Ostrov, Masarykova 717, příspěvková organizace</t>
  </si>
  <si>
    <t>49753606</t>
  </si>
  <si>
    <t>Městský dům dětí a mládeže Ostrov, Školní 231, příspěvková organizace</t>
  </si>
  <si>
    <t>Oprava fasády a zateplení</t>
  </si>
  <si>
    <t>Rekonstrukce a vybavení učebny technických a řemeslných oborů</t>
  </si>
  <si>
    <t>Rekonstrukce vstupní brány a plotu</t>
  </si>
  <si>
    <t>Ekocentrum - oprava výběhu ovcí (salaš a plot)</t>
  </si>
  <si>
    <t>Ekocentrum - dlažba mezi pavilony</t>
  </si>
  <si>
    <t>Využití půdních prostor pro volnočasové aktivity</t>
  </si>
  <si>
    <t>Vybudování venkovního dětského hřiště s herními prvky</t>
  </si>
  <si>
    <t>Manětín - rekonstrukce víceúčelového hřiště s umělou trávou</t>
  </si>
  <si>
    <t xml:space="preserve">Manětín - vybavení kuchyňských spotřebičů </t>
  </si>
  <si>
    <t>Nákup Led velkoplošné obrazovky (budova MDDM)</t>
  </si>
  <si>
    <t>Zimní stadion - výměna osvětlení haly</t>
  </si>
  <si>
    <t>Zimní stadion - výměna ozvučení haly</t>
  </si>
  <si>
    <t>Cílem je vybudovat moderní infrastrukturu s komfortním prostředím, které bude odpovídat současným trendům v rozvoji vzdělávání v rámci ZUŠ, kterou budou moci využívat jak žáci a mládež, tak i dospělí v rámci celoživotního vzdělávání či senioři v rámci dalšího vzdělávání, ale i pedagogové a pracovníci s žáky a mládeží, dospělými a ostatní veřejnost.</t>
  </si>
  <si>
    <t>studie</t>
  </si>
  <si>
    <t>U stávajícího objektu dojde k částečnému zateplení objektu (fasáda i stropní konstrukce) a k opravě zbylé nezateplované části objektu, výměně dveřních a okenních prvků včetně klempířských a zámečnických prvků a k opravě krovu včetně výměny střešní konstrukce. Stavba bude nadále sloužit občanské vybavenosti.</t>
  </si>
  <si>
    <t>V rámci rekonstrukce osvětlovací soustavy dojde k výměně stávajících výbojkových svítidel za moderní LED svítidla s řízením a diagnostikou pomocí komunikační sběrnice pro osvětlení – standard DALI. Osvětlení je napájeno z rozvaděče ROS, který je umístěn ve strojovně vzduchotechniky. Z tohoto rozvaděče je provedeno napájení osvětlovací soustavy kluziště s možností maximálního osvětlení 750 lx v současnosti spínaného po třetinách. Pro napájení nového osvětlení bude použit stávající rozvaděč osvětlení, tento rozvaděč bude přezbrojen dle požadavku PD. Dále bude osazen řídící systém osvětlení, který pomocí standardizované sběrnice DALI bude nově instalovaná svítidla ovládat.</t>
  </si>
  <si>
    <t>Projekt řeší ozvučení ledové plochy zimního stadionu v Ostrově nad Ohří. Ozvučení bude ovládáno přes uživatelské grafické rozhraní na stávajícím počítači z místnosti Velínu. Příslušenství s ovládáním pak bude umístěn v místnosti Recepce a dále pak bude umožněno ovládání systému ozvučení z místa rozhodčích/časomíry. Umístění zařízení jako zesilovač, zdroj zvuku apod se uvažuje buď v místnosti Velínu nebo na Recepci.</t>
  </si>
  <si>
    <t>Výměna umělé trávy s podkladem, zprovoznění drenáží. Stávající je poničená, drenáže nefunkční.</t>
  </si>
  <si>
    <t>Dětské hřiště s dopadovou plochou (cílová skupina 1-5 let) Loď s houpačkou, skluzavkou, lezecí a houpací sítí, vestavěný domek. Odpočinková zóna s lavičkami.</t>
  </si>
  <si>
    <t>Propojení dvou učeben v jednu velkou, stavební úpravy včetně podhledů, výměna podlahové krytiny, nová elektroinstalace</t>
  </si>
  <si>
    <t>Výměna dřevěné salaše za novou (stávající je prostorově nevyhovující, stará a rozpadá se). Výměna rozbitého plotu.</t>
  </si>
  <si>
    <t>Vybudování dlažby (chodníčky)mezi jednotlivými pavilony. Současný nezpevněný povrch nevyhovuje.</t>
  </si>
  <si>
    <t>Rekonstrukce půdních prostor, podkroví, zateplení, elektroinstalace, podlahy.</t>
  </si>
  <si>
    <t>Přístavba ZŠ a MŠ Myslbekova v Ostrově</t>
  </si>
  <si>
    <t>Projekt řeší revitalizaci a vybavení školkové zahrady. Projekt zahrnuje SO 01 - Mlhoviště + trampolíny, SO 02 - Venkovní učebna s vybavením, SO 03 - Venkovní WC, SO 04 - Vodní hřiště, SO 05 - Bylinková zahrada a SO 06 - Domek na hračky a zahradní vybavení.</t>
  </si>
  <si>
    <t>Projekt řeší revitalizaci a vybavení školkové zahrady. Projekt obsahuje SO 01 - Mlhoviště, SO 02 - Vybavení venkovní učebny, SO 03 - Hmatový chodník, SO 04 - Domek na hračky a SO 05 - Domek na dětská kola, sáňky, kočárky.</t>
  </si>
  <si>
    <t xml:space="preserve">Projekt řeší revitalizaci a vybavení školkové zahrady. </t>
  </si>
  <si>
    <t xml:space="preserve">Předmětem stavebních úprav je uvedení zbývající části suterénu do odpovídajícího stavu současné doby, neboť se zde ještě nachází systémově zařízení a dveře osazené při výstavbě školky v padesátých letech minulého století. Dispozičně se stavební úpravy týkají místností v suterénu a to části chodby, prádelny a zadní místnosti – skladu. Z hlediska stavebních úprav se předpokládají nutné bourací práce, úprava podlah, stěn a stropů. V rámci tohoto projektu je řešena ještě zdravotechnika v prádelně. </t>
  </si>
  <si>
    <t>Projekt řeší vybavení školky pro polytechnické vzdělávání.</t>
  </si>
  <si>
    <t>Projekt řeší přestavbu učebny pro předškolní výuku.</t>
  </si>
  <si>
    <t>Projekt řeší vstupní prostor auly školy s cílem zajistit bezpečnost vstupu do školy a venkovních areálů školy.</t>
  </si>
  <si>
    <t>Projekt řeší vzduchotechniku a prostorech školy. Zejména akustika je závažným problémem, který brání ve kvalitní výuce.</t>
  </si>
  <si>
    <t>Projekt řeší zázemí pro pedagogy, předmětové kabinety relaxační místnosti</t>
  </si>
  <si>
    <t>Projekt řeší stínění tříd z jižní strany školy.</t>
  </si>
  <si>
    <t>Jedná se o přestavbu původní již nepoužívané podzemní uhelny na vytápěný sklad. Přístup je zajištěn sousedním venkovním schodištěm a současně i suterénem školní budovy skrze rekonstruovaný prostor dílen se zázemím. Cílem je vybudování vytápěného skladu školy v původních podzemních prostorách uhelny, dále vybudování nových parkovacích stání pro osobní automobily na střeše nově upraveného skladu a v části přilehlého zatravněného pozemku. Celý objekt bude sanován, zrušeny a zabetonovány stávající shozy na uhlí, vše odizolováno proti vodě a vlhkosti a zatepleno. Součástí stavby bude i nové oplocení z plotových panelů na jižní straně pojezdové plochy. Vytápění i elektro se napojí na stávající vnitřní rozvody. Vždy nutno dodržet podmínky požárně bezpečnostního řešení stavby a nutno nechat vytyčit všechny inženýrské sítě v dosahu stavby.</t>
  </si>
  <si>
    <t xml:space="preserve">Projektová dokumentace řeší rekonstrukci stávající terasy u mateřské školy, včetně opravy stávajících opěrných zdí, které tuto terasu lemují, zábradlí a přístupových ramp. Dále projektová dokumentace řeší i očištění fasády objektu MŠ včetně potřebných lokálních oprav této fasády. Objekt byl postaven pravděpodobně v 50. letech minulého století. S ohledem na zachovaný původní vzhled a zejména s ohledem na zachované ozdobné prvky na parapetech fasády je objekt památkově chráněný. Omítka objektu je ještě původní - ze škrábaného břízolitu. Po letech působení atmosférických vlivů a spadu nečistot v ovzduší je hrubá fasáda již hodně znečištěná. S ohledem na stáří objektu je fasáda na řadě míst poškozená (trhlinami, drobnými prasklinami, jsou na ní mapy a výkvěty vzniklé během let zejména zatékáním od vadných klempířských výrobků, byla na ní provedena řada začištění omítkou jiné barvy a struktury. Na místech málo přístupných slunci je fasáda znečištěná organicky řasami a biologickým znečištěním. </t>
  </si>
  <si>
    <t>Projekt řeší revitalizaci a vybavení školkové zahrady. Projekt se člení na jednotlivé stavební objekty: SO 01 - Venkovní WC, SO 02 - Vodní hřiště, SO 03 - Domek na hračky, SO 04 - Úprava venkovní učebny s vybavením a SO 05 - Přestřešení pískoviště.</t>
  </si>
  <si>
    <t>Venkovní výukový eko panel - třídíme odpady</t>
  </si>
  <si>
    <t>Projekt řeší zajištění bezpečnosti vstupu do objektu.</t>
  </si>
  <si>
    <t>Projekt řeší dovybavení kuchyně,</t>
  </si>
  <si>
    <t>Projekt řeší informační tabuli.</t>
  </si>
  <si>
    <t>Obvodový plášť budovy bude zateplen kontaktním zateplovacím systémem z fasádních desek z pěnového polystyrenu a kontaktním zateplovacím systémem z desek z minerálních vláken. Fasádní zateplovací systém z polystyrénových desek a z desek z minerálních  vláken je určen ke kontaktnímu zateplování vnější strany obvodových stěn budov. Systém je tvořen tepelnou izolací z desek z pěnového samozhášivého, stabilizovaného polystyrenu. Izolant je k podkladu lepen a následně kotven talířovými hmoždinkami. Na tepelném izolantu je ze stěrkové hmoty a skleněné tkaniny vytvořena výztužná vrstva, na kterou je aplikována finální povrchová úprava. Součástí prací stavebního objektu SO-02 je provedení opravy uhnilých částí krovu a výměna střešní krytiny.</t>
  </si>
  <si>
    <r>
      <t>stručný popis</t>
    </r>
    <r>
      <rPr>
        <sz val="10"/>
        <color theme="1"/>
        <rFont val="Calibri"/>
        <family val="2"/>
        <charset val="238"/>
        <scheme val="minor"/>
      </rPr>
      <t>, např. zpracovaná PD, zajištěné výkupy, výběr dodavatele</t>
    </r>
  </si>
  <si>
    <t>1) Uveďte celkové předpokládané náklady na realizaci projektu. Podíl EFRR bude doplněn/přepočten ve finální verzi MAP určené ke zveřejnění.</t>
  </si>
  <si>
    <t>Mateřská škola Hroznětín, okres Karlovy Vary</t>
  </si>
  <si>
    <t>Město Hroznětín</t>
  </si>
  <si>
    <t>Hroznětín</t>
  </si>
  <si>
    <t>Investice do vybavení tříd</t>
  </si>
  <si>
    <t>Projekt řeší vybavení školky moderními technologiemi pro výuku žáků.</t>
  </si>
  <si>
    <t>Město Jáchymov</t>
  </si>
  <si>
    <t>MŠ – vybudování exteriérové zahradní učebny s vazbou na přírodní vědy a poznávání okolí</t>
  </si>
  <si>
    <t>Jáchymov</t>
  </si>
  <si>
    <t>Základní škola Marie Curie Sklodowské a mateřská škola Jáchymov, příspěvková organizace</t>
  </si>
  <si>
    <t xml:space="preserve">Předmětem projektu je revitalizace okolí školky. Jedná se zejména o vybudování prvků pro enviromentální výchovu, jako jsou školní zahrada, hmyzí domeček a další prvky pro ekologické vzdělávání. </t>
  </si>
  <si>
    <t>Vybudování environmentální venkovní učebny včetně zajištění bezbariérovosti</t>
  </si>
  <si>
    <t>Projekt řeší rekonstrukce učebny pro výuku informačních, komunikačních technologií a jazyků. Rekonstruované učebny budou vybaveny nábytkem, základním vybavením a pomůckami do učebny. Rekonstrukce zahrnuje stavebních úpravy učebny, včetně rozvodů. Projekt obsahuje zajištění bezbariérového přístupu do učebny.</t>
  </si>
  <si>
    <t>Rekonstrukce učebny pro výuku informačních, komunikačních technologií a jazyků včetně zařízení a vybavení, stavebních úprav, rozvodů, zajištění bezbariérovosti</t>
  </si>
  <si>
    <t xml:space="preserve">Rekonstrukce a vybavení učebny technických a řemeslných oborů včetně zajištění bezbariérového přístupu do těchto prostor, rekonstrukce souvisejícího bezbariérového sociálního zařízení </t>
  </si>
  <si>
    <t>Zrealizováno</t>
  </si>
  <si>
    <t xml:space="preserve">V rámci realizace projektu došlo k rekonstrukci technické učebny (školní dílny) a k přistavění bezbariérového výtahu. Technická učebna (školní dílny) se nachází v 1NP severního křídla budovy školy. Předmětem projektu bylo pořízení vybavení učebny včetně souvisejících instalací a stavebních úprav. Do řešené učebny bylo pořízeno nové vybavení - nábytek, katedry, skříně, stoly, židle, regály a police. Učebna je modernizována nakoupením nového vybavení pro výuku. Dílna je vybavena novým ručním nářadím i elektronářadím. Výtah, který zajistil přístup osobám zdravotně postiženým do všech podlaží objektu základní školy, byl přistavěn do jihovýchodního rohu atria školy v místě napojení dvou křídel školy. Tímto umístěním je vyřešeno propojení všech podlaží školní budovy využívaných žáky. </t>
  </si>
  <si>
    <t>Rekonstrukce a modernizace učebny fyziky a chemie včetně stavebních úprav, rozvodů, zařízení a vybavení, zajištění bezbariérovosti</t>
  </si>
  <si>
    <t xml:space="preserve">Realizace projektu začala vyhotovením projektové dokumentace a podáním žádosti o dotaci. V březnu a dubnu 2019 se uskutečnilo výběrové řízení na dodavatele stavby. Dne 16. 4. 2019 byla podepsána smlouva o dílo se zhotovitele SVS 200 spol. s r.o. Stavební práce byly zahájeny 27. 5. 2019. Byly provedeny stavební práce spojené s výstavbou infrastruktury základních škol, rekonstrukce a stavební úpravy stávající infrastruktury a pořízení vybavení učeben. Stavba byla dokončena a předána 12. 9. 2019. Dne 7. 10. 2019 byl vydán kolaudační souhlas. V rámci projektu byly dodrženy veškeré legislativní a dotační požadavky. Právní akt byl vydán dne 10. 3. 2020. </t>
  </si>
  <si>
    <t>Rekonstrukce a vybavení učebny technických a řemeslných oborů včetně zajištění bezbariérového přístupu, rekonstrukce souvisejícího bezbariérového sociálního zařízení</t>
  </si>
  <si>
    <t>V rámci realizace projektu došlo k vybudování nové přístavby technických učeben včetně jejich zázemí a vybavení. Další částí projektu bylo zajištění bezbariérovosti školy přístavbou výtahu, který bezbariérově propojil všechny hlavní výškové úrovně stávajícího objektu ZŠ. Pro bezbariérový přístup k výtahu byla zhotovena imobilní rampa v dvorní části areálu. Bezbariérovost školy zajišťují také dvě imobilní WC nově navržená v přístavbě. V rámci projektu vznikly dvě odborné učebny. V prvním patře vznikly žákovské dílny, které byly vybaveny nábytkem - skříně, stoly, židle, police a regály a další. Dílna byla modernizována nakoupením nového vybavení vhodného pro polytechnickou výchovu ? vrtačky, pily, kleště, kladiva, rašple a dalším nářadím. Ve druhém patře se nachází žákovské kuchyně, která je vybavena kuchyňskou linkou, nerezovými dřezy, vestavnými myčkami, elektrickými sporáky s troubami a lednice.</t>
  </si>
  <si>
    <t>Rekonstrukce a vybavení učebny technických a řemeslných oborů včetně zajištění bezbariérového přístupu do těchto prostor, rekonstrukce souvisejícího bezbariérového sociálního zařízení</t>
  </si>
  <si>
    <t>V budově ZŠ byla realizována rekonstrukce prostor učeben, pořízení vybavení, pomůcek do učeben, vybudování bezbariérového vstupu, přístavba bezbariérového výtahu a vybudování bezbariérového sociálního zařízení. Stavba byla realizována jako přestavba stávajícího prostoru bývalé kotelny na technickou učebnu spolu se sociálním zázemím. Z východní strany budovy byl vystavěn imobilní přístup do školy a mezi hlavní budovou a východním křídlem budovy byla přistavěna výtahová šachta.</t>
  </si>
  <si>
    <t>Základní umělecká škola Ostrov - zateplení budovy</t>
  </si>
  <si>
    <t>Výstavba učebny digitálních technologií a multimediálních oborů ve vazbě na klíčové kompetence</t>
  </si>
  <si>
    <t>Základní škola a mateřská škola Pernink, příspěvková organizace</t>
  </si>
  <si>
    <t>Obec Pernink</t>
  </si>
  <si>
    <t>Celková modernizace učeben ZŠ a MŠ Pernink</t>
  </si>
  <si>
    <t>Pernink</t>
  </si>
  <si>
    <t xml:space="preserve">Předmětem projektu byla rekonstrukce a pořízení vybavení učeben včetně souvisejících instalací a stavebních úprav. </t>
  </si>
  <si>
    <t>ZŠ – vybudování učebny fyziky, rozvody médií, pořízení vybavení a vystrojení učebny, zabezpečení bezbariérového přístupu</t>
  </si>
  <si>
    <t>Předmětem projektu bude – vybudování učebny fyziky. Jedná se o rekonstrukci učebny včetně souvisejících instalací a stavebních úprav, tj. rozvody médií, pořízení vybavení a vystrojení učebny, zabezpečení bezbariérového přístupu.</t>
  </si>
  <si>
    <t>ZŠ – vybudování učebny chemie, rozvody médií, pořízení vybavení a vystrojení učebny, zabezpečení bezbariérového přístupu</t>
  </si>
  <si>
    <t>Předmětem projektu bude – vybudování učebny chemie. Jedná se o rekonstrukci učebny včetně souvisejících instalací a stavebních úprav, tj. rozvody médií, pořízení vybavení a vystrojení učebny, zabezpečení bezbariérového přístupu.</t>
  </si>
  <si>
    <t>ZŠ – vybudování učebny digitálních a informačních technologií, rozvody médií, pořízení vybavení a vystrojení učebny, zabezpečení bezbariérového přístupu</t>
  </si>
  <si>
    <t>Předmětem projektu bude – vybudování učebny digitálních a informačních technologi Jedná se o rekonstrukci učebny včetně souvisejících instalací a stavebních úprav, tj. rozvody médií, pořízení vybavení a vystrojení učebny, zabezpečení bezbariérového přístupu.</t>
  </si>
  <si>
    <t>ZŠ – vybudování učebny zeměpisu, přírodopisu, konektivita učebny a vybavení</t>
  </si>
  <si>
    <t>Předmětem projektu bude – vybudování učebny zeměpisu a přírodopisu. Jedná se o rekonstrukci učebny včetně souvisejících instalací a stavebních úprav, tj. rozvody médií, pořízení vybavení a vystrojení učebny, zabezpečení bezbariérového přístupu.</t>
  </si>
  <si>
    <t>ZŠ – rekonstrukce školní jídelny, šatny</t>
  </si>
  <si>
    <t>Předmětem projektu je rekonstrukce školní jídelny. Součástí dostavby je vybudování nového sociálního zařízení včetně šaten.</t>
  </si>
  <si>
    <t>ZŠ – vybudování exteriérové zahradní učebny s vazbou na přírodní vědy a poznávání okolí</t>
  </si>
  <si>
    <t>Předmětem projektu je revitalizace okolí školy. Jedná se zejména o vybudování prvků pro enviromentální výchovu, jako jsou školní zahrada, hmyzí domeček a další prvky pro ekologické vzdělávání.</t>
  </si>
  <si>
    <t>Základní škola Hroznětín, okres Karlovy Vary</t>
  </si>
  <si>
    <t>ZŠ Hroznětín – úprava učebny (technická učebna chemie, fyziky, biologie), včetně zajištění bezbariérového přístupu do učeben a na WC</t>
  </si>
  <si>
    <t>Rekonstrukce tělocvičny včetně zařízení a vybavení</t>
  </si>
  <si>
    <t>Investice do vybavení družiny (včetně zahradních herních prvků)</t>
  </si>
  <si>
    <t>Investice do bezbariérového přístupu školy</t>
  </si>
  <si>
    <t>Investice do IT technologií pro pedagogy, pořízení audiovizuální techniky</t>
  </si>
  <si>
    <t>Modernizace tříd a Investice do vybavení tříd</t>
  </si>
  <si>
    <t>Modernizace učeben školy a technických dílen</t>
  </si>
  <si>
    <t>Rekonstrukce a modernizace školní kuchyně a jídelny</t>
  </si>
  <si>
    <t>Předmětem projektu je rekonstrukce a modernizace školní jídelny. Součástí dostavby je vybudování nového sociálního zařízení včetně šaten.</t>
  </si>
  <si>
    <t>ZŠ – nákup speciálních a kompenzačních pomůcek</t>
  </si>
  <si>
    <t>Rekonstrukce vniřních rozvodů a vybudování vstupu sociálních zařízení</t>
  </si>
  <si>
    <t>Projekt zahrnuje rekonstrukce objektů školských zařízení včetně rekonstrukce kompletních rozvodů topného systému a rozvodů kanalizace a vody, která zahrnuje instalaci nového kotle, rozvodů vody, tepla a radiátorů, měření a regulace, které povedou ke snížení energetické náročnosti. Součástí projektu je rekonstrukce sociálních zařízení školy. Součástí projektu je investice do bezbariérového přístupu do školy.</t>
  </si>
  <si>
    <t xml:space="preserve">Rekonstrukce tělocvičny </t>
  </si>
  <si>
    <t xml:space="preserve">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 </t>
  </si>
  <si>
    <t>Základní škola a mateřská škola Horní Blatná, okres Karlovy Vary</t>
  </si>
  <si>
    <t>Obec Horní Blatná</t>
  </si>
  <si>
    <t xml:space="preserve">MŠ - vybudování venkovní učebny přírodních věd vč. altánu, oplocení a souvisejícího bezpečnostního zajištění </t>
  </si>
  <si>
    <t>Horní Blatná</t>
  </si>
  <si>
    <t>MŠ - Rekonstrukce vnitřního vybavení školní jídelny a kuchyně</t>
  </si>
  <si>
    <t>Předmětem projektu je rekonstrukce objektu školní jídelny. Součástí dostavby je vybudování nového sociálního zařízení včetně šaten. Součástí projektu je vybavení a modernizace kuchyně.</t>
  </si>
  <si>
    <t>ZŠ - Vybudování školy v přírodě a rekonstrukce vnitřních instalací</t>
  </si>
  <si>
    <t>Projekt zahrnuje rekonstrukci 3. patra na školu v přírodě včetně rekonstrukce kompletních rozvodů topného systému, která zahrnuje instalaci nového kotle, rozvodů a radiátorů a měření a regulace, vodoinstalace, elektroinstalace a sanity, které povedou ke snížení energetické náročnosti.  Vnitřní instalace je nutné provést ve všech podlažích budovy. Součástí projektu je investice do bezbariérového přístupu školy.</t>
  </si>
  <si>
    <t xml:space="preserve">ZŠ - Modernizace vybavení PC učebny a vybudování nové polytechnické učebny </t>
  </si>
  <si>
    <t>Předmětem projektu bude – vybudování učebny digitálních a informačních technologií a a vybudování nové polytechnické učebny. Jedná se o rekonstrukci učebny včetně souvisejících instalací a stavebních úprav, tj. rozvody médií, pořízení vybavení a vystrojení učebny, zabezpečení bezbariérového přístupu. Součástí projektu je investice do rekonstrukce odborné knihovny.</t>
  </si>
  <si>
    <t xml:space="preserve">ZŠ - rekonstrukce tělocvičny </t>
  </si>
  <si>
    <t>Předmětem projektu je rekonstrukce školní tělocvičny. V rámci projektu je nutná rekonstrukce tělocvičny, kompletace vybavení a vybudování polyfunkčního venkovního hřiště. Projekt zahrnuje rekonstrukce vnitřních prostor, snížení energetické náročnosti. Je nutné provést rekonstrukci sociálního zařízení včetně šaten. Součástí projektu bude nákup pomůcek pro výuku tělesné výchovy.</t>
  </si>
  <si>
    <t xml:space="preserve">ZŠ - rekonstrukce a vybavení učebny technických a řemeslných oborů včetně zajištění bezbarierového přístupu, nákup schodolezu  </t>
  </si>
  <si>
    <t>Abertamy</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</si>
  <si>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t>
  </si>
  <si>
    <t xml:space="preserve">ZŠ - rekonstrukce tělocvičny a školního hřiště </t>
  </si>
  <si>
    <t xml:space="preserve">Předmětem projektu je rekonstrukce školní tělocvičny. V rámci projektu je nutné rozšíření kapacity tělocvičny, kompletace vybavení a částečná rekonstrukce školního hřiště. Projekt zahrnuje rekonstrukce podlah, zateplení budovy a snížení energetické náročnosti. Je nutné provést rekonstrukci sociálního zařízení včetně šaten. Součástí projektu bude nákup pomůcek pro výuku tělesné výchovy. </t>
  </si>
  <si>
    <t>ZŠ - Rekonstrukce školní jídelny</t>
  </si>
  <si>
    <t>Předmětem projektu je rekonstrukce školní jídelny včetně výměny oken, zateplení střechy a fasády, které povedou ke snížení energetické náročnosti. Součástí dostavby je vybudování nového sociálního zařízení včetně šaten. V projektu je modernizace kuchyně. Novým prvkem je vybudování dětské společenské místnosti.</t>
  </si>
  <si>
    <t>Základní škola Ostrov, příspěvková organizace</t>
  </si>
  <si>
    <t>Karlovarský kraj</t>
  </si>
  <si>
    <t>Rekonstrukce školy</t>
  </si>
  <si>
    <t xml:space="preserve">Projekt zahrnuje zateplení pláště budovy, výměnu všech oken a celkovou opravu fasády. </t>
  </si>
  <si>
    <t>Vybudování a vybavení nové učebny technických a technologických oborů</t>
  </si>
  <si>
    <t xml:space="preserve">Kompletní rekonstrukce malokapacitní tělocvičny včetně vybavení tělocvičnými prvky </t>
  </si>
  <si>
    <t>Předmětem projektu je rekonstrukce školní tělocvičny. V rámci projektu je nutné rozšíření kapacity tělocvičny, kompletace vybavení a částečná rekonstrukce školního hřiště. Projekt zahrnuje rekonstrukce stropu, krovů a střechy, zateplení budovy a snížení energetické náročnosti. Je nutné provést rekonstrukci sociálního zařízení včetně šaten. Součástí projektu bude nákup pomůcek pro výuku tělesné výchovy.</t>
  </si>
  <si>
    <t>Projektová fiše, návrh vybavení, průzkum trhu</t>
  </si>
  <si>
    <t>Nerelevantní, udržovací práce</t>
  </si>
  <si>
    <t>Revitalizace okolí školy a vybudování polyfunkčního venkovního hřiště se školní zahradou</t>
  </si>
  <si>
    <t>Předmětem projektu je revitalizace okolí školy. Jedná se zejména o vybudování prvků pro enviromentální výchovu, jako jsou školní zahrada, hmyzí domeček a další prvky pro ekologické vzdělávání. Součástí projektu jsou sportoviště a zařízení pro pohybové aktivity</t>
  </si>
  <si>
    <t>Zateplení objektů školského zařízení (budova ŠD, MŠ a ŠJ) včetně rekonstrukce kompletních rozvodů topného systému v obou budovách ZŠ a MŠ Pernink)</t>
  </si>
  <si>
    <t>Projekt zahrnuje zateplení objektů školských zařízení včetně rekonstrukce kompletních rozvodů topného systému, která zahrnuje instalaci nového kotle, rozvodů a radiátorů a měření a regulace, které povedou ke snížení energetické náročnosti. Součástí projektu je investice do bezbariérového přístupu školy, rekonstrukce školní jídelny a stavební úpravy na podporu podnětného venkovního prostředí (okolí vstupu do školy a hřiště).</t>
  </si>
  <si>
    <t>Učíme se s technikou</t>
  </si>
  <si>
    <t>Rekonstrukce konektivity a komunikačních technologií školy</t>
  </si>
  <si>
    <t>Předmětem projektu je rekonstrukce konektivity školy, datových sítí LAN a WIFI včetně silnoproud ých rozvodů. Jedná se o vytvoření nových datových rozvodů pro komunikační sítě, nových datových rozvodů LAN, dodávku nových aktivních a pasívních prvků včetně montáže.</t>
  </si>
  <si>
    <t>zrealizováno</t>
  </si>
  <si>
    <t>PD v roce 2023</t>
  </si>
  <si>
    <t>Předmětem projektu je vybudování přístavby nové učebny. Součástí dostavby je vybudování nového sociálního zařízení.</t>
  </si>
  <si>
    <t>Investice do modernizace pláště budovy, včetně střechy</t>
  </si>
  <si>
    <t>Předmětem projektu je rekonstrukce pláště budovy MŠ. V rámci projektu dojde k zateplení fasády objektu a střechy.</t>
  </si>
  <si>
    <t>Rekonstrukce topného systému (kotel, radiátory, MaR), osazení nového tepelného čerpadla a fotovoltaických panelů a rekuperačních jednotek</t>
  </si>
  <si>
    <t>Rekonstrukce kompletních rozvodů topného systému a měření regulace, které povedou ke snížení energetické náročnosti. Zároveň dojde k instalaci nového tepelného čerpadla a zajištění energetické soběstačnosti budovy. Ve třídách budou instalovány nové rekuperační jednotky na zajištění výměny vzduchu.</t>
  </si>
  <si>
    <t>Přístavba herny MŠ s vybavením včetně sociál. zázemí</t>
  </si>
  <si>
    <t xml:space="preserve">Předmětem projektu je rekonstrukce školní tělocvičny a její rozšíření. V rámci projektu se bude rekonstruovat celý prostor tělocvičny včetně stavebních úprav budovy. Součástí projektu bude nákup pomůcek pro výuku tělesné výchovy.  </t>
  </si>
  <si>
    <t>Bude realizováno souběžně s bodem 42</t>
  </si>
  <si>
    <t>Probíhá realizace</t>
  </si>
  <si>
    <t>049753371</t>
  </si>
  <si>
    <t>Rekonstrukce keramické dílny</t>
  </si>
  <si>
    <t>Vytváří se projektová dokumentace</t>
  </si>
  <si>
    <t>ne</t>
  </si>
  <si>
    <t>Předmětem projektu je rekonstrukce keramické dílny včetně stavebních prací, rekonstrukce rozvodů vody, rekonstrukce sociálních zařízení, rekonstrukce podlah, rekonstrukce osvětlení, rekonstrukce podlah a vybavení mobilářem.</t>
  </si>
  <si>
    <t>Vybudování venkovní učebny</t>
  </si>
  <si>
    <t>Vybudování venkovní učebny na pozemku školy typu zastřešené pergoly s otevřenými stěnami, napevno osazenými stoly a sedacím nábytkem, tabulí a možností audioposlechů. Využití pro výuku i pro zájmovou činnost (ŠD)</t>
  </si>
  <si>
    <t>Vybudování workoutového hřiště</t>
  </si>
  <si>
    <t>Vybudování venkovního workoutového hřiště na pozemku školy pro využití v hodinách tělesné výchovy i pro zájmovou činnost.</t>
  </si>
  <si>
    <t xml:space="preserve">Nová střešní nástavba s odbornými učebnami včetně kompletního vybavení </t>
  </si>
  <si>
    <t>ano</t>
  </si>
  <si>
    <t>Projekt zahrnuje zateplení objektů školy včetně výměny oken, zateplení fasády, které povedou ke snížení energetické náročnosti. Součástí projektu je investice do bezbariérového přístupu školy, rekonstrukce školních šaten a stavební úpravy na podporu podnětného venkovního prostředí (okolí vstupu do školy a hřiště). Projekt také počítá s výměnou střešní krytiny.</t>
  </si>
  <si>
    <t>ZŠ - Rekonstrukce školního objektu, včetně nové střechy</t>
  </si>
  <si>
    <t>Základní škola a mateřská škola Abertamy, Blatenská 425, příspěvková organizace</t>
  </si>
  <si>
    <t>Město Abertamy</t>
  </si>
  <si>
    <t>Projekt řeší  revitalizace obou zahrad základní a mateřské školy, výsadbu ovocných i užitkových stromů a keřů, včetně nákupu technických prostředků k realizaci. Grant získáný od nadace O2.</t>
  </si>
  <si>
    <r>
      <rPr>
        <sz val="11"/>
        <color theme="1"/>
        <rFont val="Calibri"/>
        <family val="2"/>
        <charset val="238"/>
        <scheme val="minor"/>
      </rPr>
      <t xml:space="preserve">Abertamy, ZŠ a MŠ Abertamy - revitalizace zahrad z grantu O2 </t>
    </r>
    <r>
      <rPr>
        <sz val="11"/>
        <rFont val="Calibri"/>
        <family val="2"/>
        <charset val="238"/>
        <scheme val="minor"/>
      </rPr>
      <t>sazejstromy.cz</t>
    </r>
  </si>
  <si>
    <t>Abertamy, ZŠ a MŠ Abertamy - vybavení počítačové učebny základní školy, dovybavení počítačemi v materšké škole</t>
  </si>
  <si>
    <t>Abertamy, ZŠ Abertamy - modernizace školní družiny na základní škole</t>
  </si>
  <si>
    <t>Projekt řeší kompletní modernizaci školní družiny včetně výmalby, vybavení pomůckami a nábytkem, nová okna, dveře, rozvod elektřiny.</t>
  </si>
  <si>
    <t>Modernizace zahrady - jih, podpora polytechnického vzdělávání</t>
  </si>
  <si>
    <t>Projekt zahrnuje doplňkové objekty, které doplní celkové vybavení na školkové zahrady. Součástí projektu je mlhoviště a pítko. Jedná se plochu z měkkého vodopropustného materiálu EPDM. Do plochy je asymetricky vložen stojan mlžítka, který je napojen na vodovodní přípojku. Další je úprava stávajícího altánu na venkovní dílnu pro děti. dílna bude vybavena dvěma venkovními dřevěnými ponky, se dvěma sadami, tzv. opravdového nářadí. Součástí vybavení učebny bude i osazení 4 ks atypických stolů s lavicemi. Dále se venkovní učebna vybaví 16 ks krychlemi na sezení.</t>
  </si>
  <si>
    <t>Modernizace zahrady - sever</t>
  </si>
  <si>
    <t>Projekt zahrnuje celkové řešení severní části školní zahrady. Součástí projektu je úprava pozemku a nové centrální hřiště z měkkého vodopropustného materiálu EPDM. Do plochy hřiště jsou vsazeny herní polezné objekty, včetně skluzavky. Část zahrady bude osazena  skákacími deskami, případně zemními trampolínami. Zahrada bude doplněna o balanční chodník, lavičky, koše, zvýšené pískoviště a drobné vybavení.</t>
  </si>
  <si>
    <t>Nákup konvektomatu</t>
  </si>
  <si>
    <t>Výměna statého konvektomatu za nový. Starý přístroj je opotřebovaný, četné závady neumožňují bezproblémovou funkci, opravy jsou nerentabilní. Chybí vybavenost moderními funkcemi.</t>
  </si>
  <si>
    <t>předvýběr</t>
  </si>
  <si>
    <t>Oprava střechy hlavní budovy</t>
  </si>
  <si>
    <t>Oprava řeší nové oplechování okolo atiky, hran, vikýřů a komínových prostupů střešní konstrukcí a případně poškozených částí pláště. Dále bude odstraněn starý nátěr a proveden nový.  Součástí prací bude revize a případná výměna okapů a svodů.</t>
  </si>
  <si>
    <t>ANO</t>
  </si>
  <si>
    <t>Projekt řeší revitalizaci a vybavení školkové zahrady. Projekt zahrnuje SO 03 - Zastínění pískovišť, SO 04 - Lavička kolem stromu, SO 05 - Vybavení venkovních učeben a SO 06 - Multifunkční tabule.</t>
  </si>
  <si>
    <t>1. etapa dokončena</t>
  </si>
  <si>
    <t>zpracována PD nutno aktualizovat</t>
  </si>
  <si>
    <t>zpracována studie</t>
  </si>
  <si>
    <t>zpracována PD</t>
  </si>
  <si>
    <t>vydané SP</t>
  </si>
  <si>
    <t>Rekonstrukce hlavních rozvodů vody, kanalizace</t>
  </si>
  <si>
    <t>Předmětem projektu je komplexní rekonstrukce původních hlavních rozvodů vody a kanalizace ( ležatých i stoupaček) spolu s napojením na sběr šedých vod a jejich využití pro spalchování WC a tím k úspoře spotřeby pitné vody</t>
  </si>
  <si>
    <t>zpracovaná PD</t>
  </si>
  <si>
    <t>Základní umělecká škola Ostrov - optimalizace a modernizace stávající infrastruktury</t>
  </si>
  <si>
    <t>V rámci projektu bude zrealizována přístavba budovy ZUŠ, ve které bude zřízena odborná učebna pro práci s digitálními technologiemi (multimediální a kreativní učebna - dílna ) včetně vybavení a víceúčelový sál, který bude sloužit k prezentaci výstupů pořízených v odborné učebně a dále k odborným přednáškám, pořádání kurzů a rozličných vzdělávacích aktivit. Součástí projektu je také vybudování nezbytného technického a provozního zázemí včetně sociálek, úprava veřejného prostranství, které na realizovanou přístavbu bude navazovat.</t>
  </si>
  <si>
    <t>Základní umělecká škola Ostrov - stavebně technické úpravy z důvodu výskytu radonu</t>
  </si>
  <si>
    <t>Předmětem projektu jsou stavebně - technická opatření v objektu (suterén, 1.NP) z důvodu výskytu radonu.</t>
  </si>
  <si>
    <t>ŠD- rekonstrukce a modernizace vybavení, včetně zahradních herních prvků a šaten</t>
  </si>
  <si>
    <t xml:space="preserve">Předmětem projektu je kompletní rekonstrukce školní družiny, zahrnující úpravu vnitřních prostor, komplet elektroinstalace, zastínění, vnitřní vybavení ŠD včetně montáže. Součástí projektu  je také vybudování herních prvků a zařízení pro enviromentální výchovu na školní zahradě, včetně terénních prací a oplocení. </t>
  </si>
  <si>
    <t>V rámci realizace projektu dojde k rekonstrukci technické učebny (školní dílny). Předmětem projektu bude pořízení vybavení učebny včetně souvisejících instalací a stavebních úprav. Do řešené učebny bylo pořízeno nové vybavení - nábytek, katedry, skříně, stoly, židle, regály a police. Učebna bude modernizována nakoupením nového vybavení pro výuku. Dílna bude vybavena novým ručním nářadím i elektronářadím. Bezbariérovost bude řešena zakoupením schodolezu.  Zabezpečení bezbariérového přístupu. Součástí projektu je investice do rekonstrukce odborné knihovny.</t>
  </si>
  <si>
    <t>"Odborné učebny ZŠ Ostrov "Předmětem projektu bude – vybudování učebny digitálních a informačních technologií a vybudování sborovny školy. Jedná se o rekonstrukci učebny včetně souvisejících instalací a stavebních úprav, tj. rozvody médií, pořízení vybavení a vystrojení učebny, konektivita školy</t>
  </si>
  <si>
    <t>Projekt zahrnuje rekonstrukci datové sítě. Jedná se o samotnou kabeláž min. kategorie 5E, dostatečný počet přípojných míst v kabinetech a v učebnách. Dále o vybavení školy dostatečně dimenzovanými aktivními prvky — switche, včetně podpory PoE pro kamery/wifi ap./telefony apod. optické propojení, IP kamerami pro monitorování exp. či rizikových míst, firewallem vč. IPS/UTM, UPS serverovny vč. managementu, klimatizace serverovny a řešení kabeláže pro EZS (případně neexistující EPS) a přístupový systém do školy.</t>
  </si>
  <si>
    <t>Předmětem projektu je přístavba k objektu školy, ve které bude vybudovaná školní družina a nové učebny. Součástí dostavby je vybudování nového sociálního zařízení.</t>
  </si>
  <si>
    <t>nedostatky vybavení při revizích</t>
  </si>
  <si>
    <t>Předmětem projektu je rekonstrukce konektivity školy, datových sítí LAN a WIFI včetně silnoproudých rozvodů. Jedná se o vytvoření nových datových rozvodů LAN, dodávku nových aktivních a pasivních prvků včetně. Jedná se o souhlas zřizovatele (Město Jáchymov) u p.o. ZŠ Jáchymov.</t>
  </si>
  <si>
    <t>Konektivita ZŠ</t>
  </si>
  <si>
    <t>Strategický rámec MAP rozvoje vzdělávání na území ORP Ostrov - seznam investičních priorit MŠ (2021 - 2027) verze 03/2023/02</t>
  </si>
  <si>
    <t>Strategický rámec MAP rozvoje vzdělávání na území ORP Ostrov - seznam investičních priorit ZŠ (2021 - 2027) verze 03/2023/02</t>
  </si>
  <si>
    <t>Souhrnný rámec rozvoje vzdělávání na území ORP Ostrov pro investice do infrastruktury pro zájmové, neformální vzdělávání a celoživotní učení (2021-2027) verze 03/2023/02</t>
  </si>
  <si>
    <r>
      <t xml:space="preserve">Schváleno </t>
    </r>
    <r>
      <rPr>
        <b/>
        <sz val="11"/>
        <rFont val="Calibri"/>
        <family val="2"/>
        <charset val="238"/>
        <scheme val="minor"/>
      </rPr>
      <t xml:space="preserve">dne 20. 07. 2023 </t>
    </r>
    <r>
      <rPr>
        <b/>
        <sz val="11"/>
        <color theme="1"/>
        <rFont val="Calibri"/>
        <family val="2"/>
        <charset val="238"/>
        <scheme val="minor"/>
      </rPr>
      <t>Řídícím výborem projekt MAP III rozvoje vzdělávání v území ORP Ostrov, podpis statutár organizace</t>
    </r>
  </si>
  <si>
    <t>Schváleno dne 20. 07. 2023 Řídícím výborem projekt MAP III rozvoje vzdělávání v území ORP Ostrov, podpis statutár organizace</t>
  </si>
  <si>
    <r>
      <t xml:space="preserve">Schváleno </t>
    </r>
    <r>
      <rPr>
        <b/>
        <sz val="11"/>
        <rFont val="Calibri"/>
        <family val="2"/>
        <charset val="238"/>
        <scheme val="minor"/>
      </rPr>
      <t>dne 20. 07. 2023 Ří</t>
    </r>
    <r>
      <rPr>
        <b/>
        <sz val="11"/>
        <color theme="1"/>
        <rFont val="Calibri"/>
        <family val="2"/>
        <charset val="238"/>
        <scheme val="minor"/>
      </rPr>
      <t>dícím výborem projekt MAP III rozvoje vzdělávání v území ORP Ostrov, podpis statutár organizace</t>
    </r>
  </si>
  <si>
    <t>Projekt řeší kompletní modernizaci/rekonstrukci multifunkční učebny na ZŠ</t>
  </si>
  <si>
    <t>Zpracovaná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</si>
</sst>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00"/>
  </numFmts>
  <fonts count="27"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sz val="10"/>
      <name val="Calibri"/>
      <family val="2"/>
      <charset val="238"/>
      <scheme val="minor"/>
    </font>
    <font>
      <sz val="11"/>
      <name val="Calibri"/>
      <family val="2"/>
      <charset val="238"/>
      <scheme val="minor"/>
    </font>
    <font>
      <b/>
      <sz val="11"/>
      <color theme="1"/>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8"/>
      <name val="Calibri"/>
      <family val="2"/>
      <charset val="238"/>
      <scheme val="minor"/>
    </font>
    <font>
      <b/>
      <sz val="12"/>
      <color theme="1"/>
      <name val="Calibri"/>
      <family val="2"/>
      <charset val="238"/>
      <scheme val="minor"/>
    </font>
    <font>
      <b/>
      <sz val="12"/>
      <name val="Calibri"/>
      <family val="2"/>
      <charset val="238"/>
      <scheme val="minor"/>
    </font>
    <font>
      <sz val="12"/>
      <color theme="1"/>
      <name val="Calibri"/>
      <family val="2"/>
      <charset val="238"/>
      <scheme val="minor"/>
    </font>
    <font>
      <sz val="11"/>
      <color theme="1"/>
      <name val="Calibri"/>
    </font>
    <font>
      <sz val="11"/>
      <color theme="1"/>
      <name val="Calibri"/>
      <family val="2"/>
      <charset val="238"/>
    </font>
    <font>
      <sz val="11"/>
      <color theme="1"/>
      <name val="Calibri"/>
      <scheme val="minor"/>
    </font>
    <font>
      <sz val="11"/>
      <color rgb="FF000000"/>
      <name val="Calibri"/>
      <family val="2"/>
      <charset val="238"/>
      <scheme val="minor"/>
    </font>
    <font>
      <b/>
      <sz val="11"/>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79998168889431442"/>
        <bgColor rgb="FFE2EFD9"/>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thin">
        <color indexed="64"/>
      </left>
      <right style="medium">
        <color rgb="FF000000"/>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style="thin">
        <color indexed="64"/>
      </right>
      <top style="thin">
        <color rgb="FF000000"/>
      </top>
      <bottom style="thin">
        <color rgb="FF000000"/>
      </bottom>
      <diagonal/>
    </border>
    <border>
      <left/>
      <right style="medium">
        <color rgb="FF000000"/>
      </right>
      <top style="thin">
        <color indexed="64"/>
      </top>
      <bottom style="thin">
        <color indexed="64"/>
      </bottom>
      <diagonal/>
    </border>
  </borders>
  <cellStyleXfs count="2">
    <xf numFmtId="0" fontId="0" fillId="0" borderId="0"/>
    <xf numFmtId="0" fontId="24" fillId="0" borderId="0"/>
  </cellStyleXfs>
  <cellXfs count="356">
    <xf numFmtId="0" fontId="0" fillId="0" borderId="0" xfId="0"/>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0" borderId="0" xfId="0" applyFont="1"/>
    <xf numFmtId="0" fontId="4" fillId="2" borderId="5"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3" xfId="0" applyFont="1" applyBorder="1" applyAlignment="1">
      <alignment horizontal="center" vertical="center" wrapText="1"/>
    </xf>
    <xf numFmtId="0" fontId="6" fillId="2" borderId="33" xfId="0" applyFont="1" applyFill="1" applyBorder="1" applyAlignment="1">
      <alignment horizontal="center" vertical="center" wrapText="1"/>
    </xf>
    <xf numFmtId="0" fontId="13" fillId="0" borderId="0" xfId="0" applyFont="1"/>
    <xf numFmtId="0" fontId="0" fillId="2" borderId="0" xfId="0" applyFill="1"/>
    <xf numFmtId="3" fontId="0" fillId="0" borderId="0" xfId="0" applyNumberFormat="1"/>
    <xf numFmtId="3" fontId="13" fillId="0" borderId="0" xfId="0" applyNumberFormat="1" applyFont="1"/>
    <xf numFmtId="3" fontId="0" fillId="2" borderId="0" xfId="0" applyNumberFormat="1" applyFill="1"/>
    <xf numFmtId="0" fontId="0" fillId="0" borderId="0" xfId="0" applyProtection="1">
      <protection locked="0"/>
    </xf>
    <xf numFmtId="3" fontId="0" fillId="0" borderId="0" xfId="0" applyNumberFormat="1" applyProtection="1">
      <protection locked="0"/>
    </xf>
    <xf numFmtId="0" fontId="13" fillId="0" borderId="0" xfId="0" applyFont="1" applyProtection="1">
      <protection locked="0"/>
    </xf>
    <xf numFmtId="0" fontId="15" fillId="0" borderId="0" xfId="0" applyFont="1" applyProtection="1">
      <protection locked="0"/>
    </xf>
    <xf numFmtId="3" fontId="15" fillId="0" borderId="0" xfId="0" applyNumberFormat="1" applyFont="1" applyProtection="1">
      <protection locked="0"/>
    </xf>
    <xf numFmtId="0" fontId="0" fillId="0" borderId="0" xfId="0" applyAlignment="1" applyProtection="1">
      <alignment vertical="center"/>
      <protection locked="0"/>
    </xf>
    <xf numFmtId="0" fontId="7" fillId="0" borderId="0" xfId="0" applyFont="1" applyProtection="1">
      <protection locked="0"/>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3" fontId="4" fillId="0" borderId="17" xfId="0" applyNumberFormat="1" applyFont="1" applyBorder="1" applyAlignment="1">
      <alignment vertical="center" wrapText="1"/>
    </xf>
    <xf numFmtId="3" fontId="4" fillId="0" borderId="19" xfId="0" applyNumberFormat="1" applyFont="1" applyBorder="1" applyAlignment="1">
      <alignment vertical="center" wrapText="1"/>
    </xf>
    <xf numFmtId="0" fontId="4" fillId="2" borderId="1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4" fillId="0" borderId="43" xfId="0" applyFont="1" applyBorder="1" applyAlignment="1">
      <alignment horizontal="center" vertical="center" wrapText="1"/>
    </xf>
    <xf numFmtId="0" fontId="0" fillId="3" borderId="31" xfId="0" applyFill="1" applyBorder="1" applyAlignment="1" applyProtection="1">
      <alignment horizontal="center"/>
      <protection locked="0"/>
    </xf>
    <xf numFmtId="3" fontId="0" fillId="3" borderId="23" xfId="0" applyNumberFormat="1" applyFill="1" applyBorder="1" applyProtection="1">
      <protection locked="0"/>
    </xf>
    <xf numFmtId="3" fontId="0" fillId="3" borderId="25" xfId="0" applyNumberFormat="1" applyFill="1" applyBorder="1" applyProtection="1">
      <protection locked="0"/>
    </xf>
    <xf numFmtId="0" fontId="0" fillId="3" borderId="23" xfId="0" applyFill="1" applyBorder="1" applyProtection="1">
      <protection locked="0"/>
    </xf>
    <xf numFmtId="0" fontId="0" fillId="3" borderId="25" xfId="0" applyFill="1" applyBorder="1" applyProtection="1">
      <protection locked="0"/>
    </xf>
    <xf numFmtId="0" fontId="0" fillId="3" borderId="25" xfId="0" applyFill="1" applyBorder="1" applyAlignment="1" applyProtection="1">
      <alignment horizontal="center" vertical="center"/>
      <protection locked="0"/>
    </xf>
    <xf numFmtId="0" fontId="0" fillId="0" borderId="25" xfId="0" applyBorder="1" applyProtection="1">
      <protection locked="0"/>
    </xf>
    <xf numFmtId="0" fontId="0" fillId="0" borderId="31" xfId="0" applyBorder="1" applyAlignment="1" applyProtection="1">
      <alignment horizontal="center"/>
      <protection locked="0"/>
    </xf>
    <xf numFmtId="0" fontId="0" fillId="0" borderId="0" xfId="0" applyAlignment="1">
      <alignment horizontal="left" vertical="top" wrapText="1"/>
    </xf>
    <xf numFmtId="0" fontId="14" fillId="0" borderId="0" xfId="0" applyFont="1" applyProtection="1">
      <protection locked="0"/>
    </xf>
    <xf numFmtId="0" fontId="14" fillId="0" borderId="0" xfId="0" applyFont="1" applyAlignment="1">
      <alignment horizontal="left" vertical="top" wrapText="1"/>
    </xf>
    <xf numFmtId="0" fontId="0" fillId="0" borderId="13" xfId="0"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2" xfId="0" applyBorder="1" applyAlignment="1" applyProtection="1">
      <alignment horizontal="left" vertical="top"/>
      <protection locked="0"/>
    </xf>
    <xf numFmtId="0" fontId="0" fillId="0" borderId="13" xfId="0" applyBorder="1" applyAlignment="1" applyProtection="1">
      <alignment horizontal="left" vertical="top"/>
      <protection locked="0"/>
    </xf>
    <xf numFmtId="0" fontId="0" fillId="0" borderId="13" xfId="0" applyBorder="1" applyAlignment="1" applyProtection="1">
      <alignment horizontal="left" vertical="top" wrapText="1"/>
      <protection locked="0"/>
    </xf>
    <xf numFmtId="0" fontId="0" fillId="0" borderId="3" xfId="0" applyBorder="1" applyProtection="1">
      <protection locked="0"/>
    </xf>
    <xf numFmtId="3" fontId="0" fillId="0" borderId="3" xfId="0" applyNumberFormat="1" applyBorder="1" applyProtection="1">
      <protection locked="0"/>
    </xf>
    <xf numFmtId="0" fontId="0" fillId="0" borderId="23" xfId="0" applyBorder="1" applyAlignment="1" applyProtection="1">
      <alignment horizontal="left" vertical="top" wrapText="1"/>
      <protection locked="0"/>
    </xf>
    <xf numFmtId="0" fontId="0" fillId="0" borderId="24" xfId="0" applyBorder="1" applyAlignment="1" applyProtection="1">
      <alignment horizontal="left" vertical="top"/>
      <protection locked="0"/>
    </xf>
    <xf numFmtId="0" fontId="0" fillId="0" borderId="31" xfId="0" applyBorder="1" applyAlignment="1" applyProtection="1">
      <alignment horizontal="left" vertical="top" wrapText="1"/>
      <protection locked="0"/>
    </xf>
    <xf numFmtId="0" fontId="0" fillId="0" borderId="31" xfId="0" applyBorder="1" applyAlignment="1" applyProtection="1">
      <alignment horizontal="left" vertical="top"/>
      <protection locked="0"/>
    </xf>
    <xf numFmtId="0" fontId="0" fillId="0" borderId="25" xfId="0" applyBorder="1" applyAlignment="1" applyProtection="1">
      <alignment wrapText="1"/>
      <protection locked="0"/>
    </xf>
    <xf numFmtId="0" fontId="0" fillId="0" borderId="14" xfId="0" applyBorder="1" applyAlignment="1" applyProtection="1">
      <alignment horizontal="center"/>
      <protection locked="0"/>
    </xf>
    <xf numFmtId="0" fontId="0" fillId="0" borderId="5" xfId="0" applyBorder="1" applyAlignment="1" applyProtection="1">
      <alignment horizontal="left" vertical="top"/>
      <protection locked="0"/>
    </xf>
    <xf numFmtId="0" fontId="0" fillId="0" borderId="14" xfId="0" applyBorder="1" applyAlignment="1" applyProtection="1">
      <alignment horizontal="left" vertical="top" wrapText="1"/>
      <protection locked="0"/>
    </xf>
    <xf numFmtId="0" fontId="0" fillId="0" borderId="14" xfId="0" applyBorder="1" applyAlignment="1" applyProtection="1">
      <alignment horizontal="left" vertical="top"/>
      <protection locked="0"/>
    </xf>
    <xf numFmtId="0" fontId="0" fillId="0" borderId="6" xfId="0" applyBorder="1" applyProtection="1">
      <protection locked="0"/>
    </xf>
    <xf numFmtId="0" fontId="0" fillId="0" borderId="0" xfId="0" applyAlignment="1" applyProtection="1">
      <alignment horizontal="center"/>
      <protection locked="0"/>
    </xf>
    <xf numFmtId="0" fontId="0" fillId="0" borderId="0" xfId="0" applyAlignment="1" applyProtection="1">
      <alignment vertical="top" wrapText="1"/>
      <protection locked="0"/>
    </xf>
    <xf numFmtId="0" fontId="0" fillId="0" borderId="4" xfId="0" applyBorder="1" applyAlignment="1" applyProtection="1">
      <alignment horizontal="left" vertical="top" wrapText="1"/>
      <protection locked="0"/>
    </xf>
    <xf numFmtId="0" fontId="0" fillId="0" borderId="1" xfId="0" applyBorder="1" applyProtection="1">
      <protection locked="0"/>
    </xf>
    <xf numFmtId="0" fontId="0" fillId="0" borderId="3" xfId="0" applyBorder="1" applyAlignment="1" applyProtection="1">
      <alignment wrapText="1"/>
      <protection locked="0"/>
    </xf>
    <xf numFmtId="3" fontId="0" fillId="0" borderId="1" xfId="0" applyNumberFormat="1" applyBorder="1" applyProtection="1">
      <protection locked="0"/>
    </xf>
    <xf numFmtId="3" fontId="0" fillId="0" borderId="23" xfId="0" applyNumberFormat="1" applyBorder="1" applyProtection="1">
      <protection locked="0"/>
    </xf>
    <xf numFmtId="3" fontId="0" fillId="0" borderId="25" xfId="0" applyNumberFormat="1" applyBorder="1" applyProtection="1">
      <protection locked="0"/>
    </xf>
    <xf numFmtId="0" fontId="0" fillId="0" borderId="23" xfId="0" applyBorder="1" applyProtection="1">
      <protection locked="0"/>
    </xf>
    <xf numFmtId="0" fontId="0" fillId="0" borderId="25" xfId="0" applyBorder="1" applyAlignment="1" applyProtection="1">
      <alignment horizontal="center" vertical="center" wrapText="1"/>
      <protection locked="0"/>
    </xf>
    <xf numFmtId="0" fontId="0" fillId="0" borderId="23" xfId="0" applyBorder="1" applyAlignment="1" applyProtection="1">
      <alignment wrapText="1"/>
      <protection locked="0"/>
    </xf>
    <xf numFmtId="0" fontId="0" fillId="0" borderId="25" xfId="0" applyBorder="1" applyAlignment="1" applyProtection="1">
      <alignment horizontal="center" vertical="center"/>
      <protection locked="0"/>
    </xf>
    <xf numFmtId="3" fontId="0" fillId="0" borderId="4" xfId="0" applyNumberFormat="1" applyBorder="1" applyProtection="1">
      <protection locked="0"/>
    </xf>
    <xf numFmtId="3" fontId="0" fillId="0" borderId="6" xfId="0" applyNumberFormat="1" applyBorder="1" applyProtection="1">
      <protection locked="0"/>
    </xf>
    <xf numFmtId="0" fontId="0" fillId="0" borderId="4" xfId="0" applyBorder="1" applyProtection="1">
      <protection locked="0"/>
    </xf>
    <xf numFmtId="0" fontId="0" fillId="0" borderId="6" xfId="0" applyBorder="1" applyAlignment="1" applyProtection="1">
      <alignment horizontal="center" vertical="center"/>
      <protection locked="0"/>
    </xf>
    <xf numFmtId="0" fontId="0" fillId="0" borderId="23" xfId="0" applyBorder="1" applyAlignment="1" applyProtection="1">
      <alignment vertical="top" wrapText="1"/>
      <protection locked="0"/>
    </xf>
    <xf numFmtId="0" fontId="0" fillId="0" borderId="24" xfId="0" applyBorder="1" applyAlignment="1" applyProtection="1">
      <alignment vertical="top"/>
      <protection locked="0"/>
    </xf>
    <xf numFmtId="0" fontId="0" fillId="0" borderId="25" xfId="0" applyBorder="1" applyAlignment="1" applyProtection="1">
      <alignment vertical="top"/>
      <protection locked="0"/>
    </xf>
    <xf numFmtId="0" fontId="0" fillId="0" borderId="31" xfId="0" applyBorder="1" applyAlignment="1" applyProtection="1">
      <alignment vertical="top" wrapText="1"/>
      <protection locked="0"/>
    </xf>
    <xf numFmtId="0" fontId="0" fillId="0" borderId="31" xfId="0" applyBorder="1" applyAlignment="1" applyProtection="1">
      <alignment vertical="top"/>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24" xfId="0" applyFill="1" applyBorder="1" applyAlignment="1" applyProtection="1">
      <alignment vertical="top"/>
      <protection locked="0"/>
    </xf>
    <xf numFmtId="0" fontId="0" fillId="3" borderId="25" xfId="0" applyFill="1" applyBorder="1" applyAlignment="1" applyProtection="1">
      <alignment vertical="top"/>
      <protection locked="0"/>
    </xf>
    <xf numFmtId="0" fontId="0" fillId="3" borderId="31" xfId="0" applyFill="1" applyBorder="1" applyAlignment="1" applyProtection="1">
      <alignment vertical="top" wrapText="1"/>
      <protection locked="0"/>
    </xf>
    <xf numFmtId="0" fontId="0" fillId="3" borderId="31" xfId="0" applyFill="1" applyBorder="1" applyAlignment="1" applyProtection="1">
      <alignment vertical="top"/>
      <protection locked="0"/>
    </xf>
    <xf numFmtId="0" fontId="0" fillId="3" borderId="31" xfId="0" applyFill="1" applyBorder="1" applyAlignment="1" applyProtection="1">
      <alignment horizontal="center" vertical="center"/>
      <protection locked="0"/>
    </xf>
    <xf numFmtId="0" fontId="19" fillId="0" borderId="0" xfId="0" applyFont="1" applyProtection="1">
      <protection locked="0"/>
    </xf>
    <xf numFmtId="0" fontId="21" fillId="0" borderId="0" xfId="0" applyFont="1"/>
    <xf numFmtId="0" fontId="0" fillId="3" borderId="23" xfId="0" applyFill="1" applyBorder="1" applyAlignment="1" applyProtection="1">
      <alignment vertical="top" wrapText="1"/>
      <protection locked="0"/>
    </xf>
    <xf numFmtId="164" fontId="0" fillId="0" borderId="2" xfId="0" applyNumberFormat="1" applyBorder="1" applyAlignment="1" applyProtection="1">
      <alignment horizontal="left" vertical="top"/>
      <protection locked="0"/>
    </xf>
    <xf numFmtId="164" fontId="0" fillId="0" borderId="24" xfId="0" applyNumberFormat="1" applyBorder="1" applyAlignment="1" applyProtection="1">
      <alignment horizontal="left" vertical="top"/>
      <protection locked="0"/>
    </xf>
    <xf numFmtId="164" fontId="0" fillId="0" borderId="3" xfId="0" applyNumberFormat="1" applyBorder="1" applyAlignment="1" applyProtection="1">
      <alignment horizontal="left" vertical="top"/>
      <protection locked="0"/>
    </xf>
    <xf numFmtId="164" fontId="0" fillId="0" borderId="25" xfId="0" applyNumberFormat="1" applyBorder="1" applyAlignment="1" applyProtection="1">
      <alignment horizontal="left" vertical="top"/>
      <protection locked="0"/>
    </xf>
    <xf numFmtId="164" fontId="0" fillId="0" borderId="6" xfId="0" applyNumberFormat="1" applyBorder="1" applyAlignment="1" applyProtection="1">
      <alignment horizontal="left" vertical="top"/>
      <protection locked="0"/>
    </xf>
    <xf numFmtId="0" fontId="0" fillId="0" borderId="48"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0" fillId="0" borderId="23" xfId="0" applyBorder="1" applyAlignment="1" applyProtection="1">
      <alignment horizontal="center"/>
      <protection locked="0"/>
    </xf>
    <xf numFmtId="0" fontId="13" fillId="0" borderId="31" xfId="0" applyFont="1" applyBorder="1" applyAlignment="1" applyProtection="1">
      <alignment vertical="top" wrapText="1"/>
      <protection locked="0"/>
    </xf>
    <xf numFmtId="0" fontId="0" fillId="0" borderId="0" xfId="0" applyAlignment="1">
      <alignment vertical="top"/>
    </xf>
    <xf numFmtId="0" fontId="0" fillId="0" borderId="0" xfId="0" applyAlignment="1">
      <alignment vertical="top" wrapText="1"/>
    </xf>
    <xf numFmtId="3" fontId="0" fillId="0" borderId="25" xfId="0" applyNumberFormat="1" applyBorder="1" applyAlignment="1" applyProtection="1">
      <alignment horizontal="right"/>
      <protection locked="0"/>
    </xf>
    <xf numFmtId="0" fontId="0" fillId="0" borderId="23" xfId="0" applyBorder="1" applyAlignment="1" applyProtection="1">
      <alignment horizontal="right"/>
      <protection locked="0"/>
    </xf>
    <xf numFmtId="0" fontId="0" fillId="0" borderId="25" xfId="0" applyBorder="1" applyAlignment="1" applyProtection="1">
      <alignment horizontal="right"/>
      <protection locked="0"/>
    </xf>
    <xf numFmtId="0" fontId="0" fillId="0" borderId="25" xfId="0" applyBorder="1" applyAlignment="1" applyProtection="1">
      <alignment vertical="top" wrapText="1"/>
      <protection locked="0"/>
    </xf>
    <xf numFmtId="0" fontId="0" fillId="0" borderId="47" xfId="0" applyBorder="1" applyAlignment="1" applyProtection="1">
      <alignment vertical="top" wrapText="1"/>
      <protection locked="0"/>
    </xf>
    <xf numFmtId="0" fontId="0" fillId="0" borderId="5" xfId="0" applyBorder="1" applyAlignment="1" applyProtection="1">
      <alignment vertical="top"/>
      <protection locked="0"/>
    </xf>
    <xf numFmtId="0" fontId="0" fillId="0" borderId="6" xfId="0" applyBorder="1" applyAlignment="1" applyProtection="1">
      <alignment vertical="top"/>
      <protection locked="0"/>
    </xf>
    <xf numFmtId="0" fontId="0" fillId="0" borderId="45" xfId="0" applyBorder="1" applyAlignment="1" applyProtection="1">
      <alignment vertical="top" wrapText="1"/>
      <protection locked="0"/>
    </xf>
    <xf numFmtId="0" fontId="0" fillId="0" borderId="14" xfId="0" applyBorder="1" applyAlignment="1" applyProtection="1">
      <alignment vertical="top"/>
      <protection locked="0"/>
    </xf>
    <xf numFmtId="3" fontId="0" fillId="0" borderId="6" xfId="0" applyNumberFormat="1" applyBorder="1" applyAlignment="1" applyProtection="1">
      <alignment horizontal="right"/>
      <protection locked="0"/>
    </xf>
    <xf numFmtId="0" fontId="0" fillId="0" borderId="4" xfId="0" applyBorder="1" applyAlignment="1" applyProtection="1">
      <alignment horizontal="right"/>
      <protection locked="0"/>
    </xf>
    <xf numFmtId="0" fontId="0" fillId="0" borderId="6" xfId="0" applyBorder="1" applyAlignment="1" applyProtection="1">
      <alignment horizontal="right"/>
      <protection locked="0"/>
    </xf>
    <xf numFmtId="0" fontId="0" fillId="0" borderId="4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vertical="top" wrapText="1"/>
      <protection locked="0"/>
    </xf>
    <xf numFmtId="0" fontId="22" fillId="0" borderId="39" xfId="0" applyFont="1" applyBorder="1" applyAlignment="1">
      <alignment horizontal="left" vertical="top" wrapText="1"/>
    </xf>
    <xf numFmtId="0" fontId="22" fillId="0" borderId="55" xfId="1" applyFont="1" applyBorder="1" applyAlignment="1">
      <alignment vertical="top" wrapText="1"/>
    </xf>
    <xf numFmtId="0" fontId="22" fillId="0" borderId="55" xfId="0" applyFont="1" applyBorder="1" applyAlignment="1">
      <alignment vertical="top" wrapText="1"/>
    </xf>
    <xf numFmtId="0" fontId="22" fillId="0" borderId="53" xfId="0" applyFont="1" applyBorder="1" applyAlignment="1">
      <alignment horizontal="left" vertical="top" wrapText="1"/>
    </xf>
    <xf numFmtId="0" fontId="23" fillId="0" borderId="55" xfId="0" applyFont="1" applyBorder="1" applyAlignment="1">
      <alignment vertical="top" wrapText="1"/>
    </xf>
    <xf numFmtId="0" fontId="0" fillId="0" borderId="43" xfId="0" applyBorder="1" applyAlignment="1" applyProtection="1">
      <alignment horizontal="center"/>
      <protection locked="0"/>
    </xf>
    <xf numFmtId="0" fontId="22" fillId="0" borderId="58" xfId="0" applyFont="1" applyBorder="1" applyAlignment="1">
      <alignment horizontal="left" vertical="top" wrapText="1"/>
    </xf>
    <xf numFmtId="0" fontId="0" fillId="0" borderId="18" xfId="0" applyBorder="1" applyAlignment="1" applyProtection="1">
      <alignment vertical="top"/>
      <protection locked="0"/>
    </xf>
    <xf numFmtId="0" fontId="0" fillId="0" borderId="19" xfId="0" applyBorder="1" applyAlignment="1" applyProtection="1">
      <alignment vertical="top"/>
      <protection locked="0"/>
    </xf>
    <xf numFmtId="0" fontId="0" fillId="0" borderId="43" xfId="0" applyBorder="1" applyAlignment="1" applyProtection="1">
      <alignment vertical="top" wrapText="1"/>
      <protection locked="0"/>
    </xf>
    <xf numFmtId="0" fontId="0" fillId="0" borderId="43" xfId="0" applyBorder="1" applyAlignment="1" applyProtection="1">
      <alignment vertical="top"/>
      <protection locked="0"/>
    </xf>
    <xf numFmtId="0" fontId="22" fillId="0" borderId="56" xfId="0" applyFont="1" applyBorder="1" applyAlignment="1">
      <alignment vertical="top" wrapText="1"/>
    </xf>
    <xf numFmtId="3" fontId="0" fillId="0" borderId="17" xfId="0" applyNumberFormat="1" applyBorder="1" applyProtection="1">
      <protection locked="0"/>
    </xf>
    <xf numFmtId="3" fontId="0" fillId="0" borderId="19" xfId="0" applyNumberFormat="1" applyBorder="1" applyProtection="1">
      <protection locked="0"/>
    </xf>
    <xf numFmtId="0" fontId="0" fillId="0" borderId="17" xfId="0" applyBorder="1" applyProtection="1">
      <protection locked="0"/>
    </xf>
    <xf numFmtId="0" fontId="0" fillId="0" borderId="19" xfId="0" applyBorder="1" applyProtection="1">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22" fillId="0" borderId="52" xfId="0" applyFont="1" applyBorder="1" applyAlignment="1">
      <alignment horizontal="right" vertical="top"/>
    </xf>
    <xf numFmtId="0" fontId="22" fillId="0" borderId="24" xfId="0" applyFont="1" applyBorder="1" applyAlignment="1">
      <alignment horizontal="right" vertical="top"/>
    </xf>
    <xf numFmtId="0" fontId="22" fillId="0" borderId="25" xfId="0" applyFont="1" applyBorder="1" applyAlignment="1">
      <alignment horizontal="right" vertical="top"/>
    </xf>
    <xf numFmtId="0" fontId="0" fillId="0" borderId="53" xfId="0" applyBorder="1" applyAlignment="1">
      <alignment horizontal="left" vertical="top" wrapText="1"/>
    </xf>
    <xf numFmtId="0" fontId="22" fillId="0" borderId="31" xfId="0" applyFont="1" applyBorder="1" applyAlignment="1">
      <alignment horizontal="left" vertical="top"/>
    </xf>
    <xf numFmtId="0" fontId="23" fillId="0" borderId="53" xfId="0" applyFont="1" applyBorder="1" applyAlignment="1">
      <alignment horizontal="left" vertical="top" wrapText="1"/>
    </xf>
    <xf numFmtId="0" fontId="22" fillId="0" borderId="23" xfId="0" applyFont="1" applyBorder="1" applyAlignment="1">
      <alignment horizontal="right"/>
    </xf>
    <xf numFmtId="0" fontId="22" fillId="0" borderId="25" xfId="0" applyFont="1" applyBorder="1" applyAlignment="1">
      <alignment horizontal="right"/>
    </xf>
    <xf numFmtId="0" fontId="22" fillId="0" borderId="52" xfId="0" applyFont="1" applyBorder="1" applyAlignment="1">
      <alignment horizontal="center" vertical="center"/>
    </xf>
    <xf numFmtId="0" fontId="22" fillId="0" borderId="24" xfId="0" applyFont="1" applyBorder="1" applyAlignment="1">
      <alignment horizontal="center" vertical="center"/>
    </xf>
    <xf numFmtId="0" fontId="23" fillId="0" borderId="24" xfId="0" applyFont="1" applyBorder="1" applyAlignment="1">
      <alignment horizontal="center" vertical="center"/>
    </xf>
    <xf numFmtId="0" fontId="22" fillId="0" borderId="54" xfId="0" applyFont="1" applyBorder="1" applyAlignment="1">
      <alignment horizontal="center" vertical="center"/>
    </xf>
    <xf numFmtId="0" fontId="22" fillId="0" borderId="31" xfId="0" applyFont="1" applyBorder="1" applyAlignment="1">
      <alignment horizontal="center"/>
    </xf>
    <xf numFmtId="0" fontId="23" fillId="0" borderId="31" xfId="0" applyFont="1" applyBorder="1" applyAlignment="1">
      <alignment horizontal="center" vertical="center"/>
    </xf>
    <xf numFmtId="0" fontId="22" fillId="0" borderId="52" xfId="0" applyFont="1" applyBorder="1" applyAlignment="1">
      <alignment horizontal="center"/>
    </xf>
    <xf numFmtId="0" fontId="22" fillId="0" borderId="57" xfId="0" applyFont="1" applyBorder="1" applyAlignment="1">
      <alignment horizontal="center"/>
    </xf>
    <xf numFmtId="0" fontId="23" fillId="0" borderId="52" xfId="0" applyFont="1" applyBorder="1" applyAlignment="1">
      <alignment horizontal="center" vertical="top"/>
    </xf>
    <xf numFmtId="0" fontId="23" fillId="0" borderId="24" xfId="0" applyFont="1" applyBorder="1" applyAlignment="1">
      <alignment horizontal="center" vertical="top"/>
    </xf>
    <xf numFmtId="0" fontId="23" fillId="0" borderId="25" xfId="0" applyFont="1" applyBorder="1" applyAlignment="1">
      <alignment horizontal="center" vertical="top"/>
    </xf>
    <xf numFmtId="0" fontId="23" fillId="0" borderId="31" xfId="0" applyFont="1" applyBorder="1" applyAlignment="1">
      <alignment horizontal="left" vertical="top"/>
    </xf>
    <xf numFmtId="0" fontId="23" fillId="0" borderId="23" xfId="0" applyFont="1" applyBorder="1" applyAlignment="1">
      <alignment horizontal="right"/>
    </xf>
    <xf numFmtId="0" fontId="23" fillId="0" borderId="25" xfId="0" applyFont="1" applyBorder="1" applyAlignment="1">
      <alignment horizontal="right"/>
    </xf>
    <xf numFmtId="0" fontId="23" fillId="0" borderId="52" xfId="0" applyFont="1" applyBorder="1" applyAlignment="1">
      <alignment horizontal="center"/>
    </xf>
    <xf numFmtId="0" fontId="23" fillId="0" borderId="24" xfId="0" applyFont="1" applyBorder="1" applyAlignment="1">
      <alignment horizontal="center"/>
    </xf>
    <xf numFmtId="0" fontId="23" fillId="0" borderId="31" xfId="0" applyFont="1" applyBorder="1" applyAlignment="1">
      <alignment horizontal="center"/>
    </xf>
    <xf numFmtId="0" fontId="23" fillId="0" borderId="57" xfId="0" applyFont="1" applyBorder="1" applyAlignment="1">
      <alignment horizontal="center"/>
    </xf>
    <xf numFmtId="0" fontId="23" fillId="0" borderId="54" xfId="0" applyFont="1" applyBorder="1" applyAlignment="1">
      <alignment horizontal="center"/>
    </xf>
    <xf numFmtId="0" fontId="0" fillId="0" borderId="49" xfId="0" applyBorder="1" applyAlignment="1" applyProtection="1">
      <alignment horizontal="center"/>
      <protection locked="0"/>
    </xf>
    <xf numFmtId="0" fontId="0" fillId="0" borderId="36" xfId="0" applyBorder="1" applyAlignment="1" applyProtection="1">
      <alignment vertical="top" wrapText="1"/>
      <protection locked="0"/>
    </xf>
    <xf numFmtId="0" fontId="0" fillId="0" borderId="48" xfId="0" applyBorder="1" applyAlignment="1" applyProtection="1">
      <alignment vertical="top"/>
      <protection locked="0"/>
    </xf>
    <xf numFmtId="0" fontId="0" fillId="0" borderId="37" xfId="0" applyBorder="1" applyAlignment="1" applyProtection="1">
      <alignment vertical="top"/>
      <protection locked="0"/>
    </xf>
    <xf numFmtId="0" fontId="0" fillId="0" borderId="49" xfId="0" applyBorder="1" applyAlignment="1" applyProtection="1">
      <alignment vertical="top" wrapText="1"/>
      <protection locked="0"/>
    </xf>
    <xf numFmtId="0" fontId="0" fillId="0" borderId="49" xfId="0" applyBorder="1" applyAlignment="1" applyProtection="1">
      <alignment vertical="top"/>
      <protection locked="0"/>
    </xf>
    <xf numFmtId="3" fontId="0" fillId="0" borderId="36" xfId="0" applyNumberFormat="1" applyBorder="1" applyProtection="1">
      <protection locked="0"/>
    </xf>
    <xf numFmtId="3" fontId="0" fillId="0" borderId="37" xfId="0" applyNumberFormat="1" applyBorder="1" applyProtection="1">
      <protection locked="0"/>
    </xf>
    <xf numFmtId="0" fontId="0" fillId="0" borderId="36" xfId="0" applyBorder="1" applyProtection="1">
      <protection locked="0"/>
    </xf>
    <xf numFmtId="0" fontId="0" fillId="0" borderId="37" xfId="0" applyBorder="1" applyProtection="1">
      <protection locked="0"/>
    </xf>
    <xf numFmtId="0" fontId="0" fillId="0" borderId="36"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0" fillId="0" borderId="3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24" xfId="0" applyBorder="1" applyAlignment="1" applyProtection="1">
      <alignment vertical="top" wrapText="1"/>
      <protection locked="0"/>
    </xf>
    <xf numFmtId="49" fontId="0" fillId="0" borderId="24" xfId="0" applyNumberFormat="1" applyBorder="1" applyAlignment="1" applyProtection="1">
      <alignment vertical="top"/>
      <protection locked="0"/>
    </xf>
    <xf numFmtId="0" fontId="0" fillId="0" borderId="53" xfId="0" applyBorder="1" applyAlignment="1" applyProtection="1">
      <alignment vertical="top" wrapText="1"/>
      <protection locked="0"/>
    </xf>
    <xf numFmtId="0" fontId="0" fillId="0" borderId="53" xfId="0" applyBorder="1" applyAlignment="1" applyProtection="1">
      <alignment vertical="top"/>
      <protection locked="0"/>
    </xf>
    <xf numFmtId="3" fontId="0" fillId="0" borderId="40" xfId="0" applyNumberFormat="1" applyBorder="1" applyProtection="1">
      <protection locked="0"/>
    </xf>
    <xf numFmtId="0" fontId="0" fillId="0" borderId="52" xfId="0" applyBorder="1" applyProtection="1">
      <protection locked="0"/>
    </xf>
    <xf numFmtId="0" fontId="0" fillId="0" borderId="52" xfId="0"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25" fillId="0" borderId="24" xfId="0" applyFont="1" applyBorder="1" applyAlignment="1" applyProtection="1">
      <alignment wrapText="1"/>
      <protection locked="0"/>
    </xf>
    <xf numFmtId="0" fontId="0" fillId="0" borderId="52" xfId="0" applyBorder="1" applyAlignment="1" applyProtection="1">
      <alignment wrapText="1"/>
      <protection locked="0"/>
    </xf>
    <xf numFmtId="0" fontId="0" fillId="3" borderId="0" xfId="0" applyFill="1" applyAlignment="1">
      <alignment vertical="center" wrapText="1"/>
    </xf>
    <xf numFmtId="0" fontId="0" fillId="3" borderId="46" xfId="0" applyFill="1" applyBorder="1" applyAlignment="1" applyProtection="1">
      <alignment horizontal="left"/>
      <protection locked="0"/>
    </xf>
    <xf numFmtId="0" fontId="0" fillId="3" borderId="40" xfId="0" applyFill="1" applyBorder="1" applyAlignment="1" applyProtection="1">
      <alignment horizontal="left"/>
      <protection locked="0"/>
    </xf>
    <xf numFmtId="0" fontId="0" fillId="0" borderId="1" xfId="0" applyBorder="1" applyAlignment="1" applyProtection="1">
      <alignment wrapText="1"/>
      <protection locked="0"/>
    </xf>
    <xf numFmtId="0" fontId="0" fillId="0" borderId="2" xfId="0" applyBorder="1" applyProtection="1">
      <protection locked="0"/>
    </xf>
    <xf numFmtId="0" fontId="0" fillId="0" borderId="48" xfId="0" applyBorder="1" applyAlignment="1" applyProtection="1">
      <alignment wrapText="1"/>
      <protection locked="0"/>
    </xf>
    <xf numFmtId="0" fontId="0" fillId="0" borderId="13" xfId="0" applyBorder="1" applyProtection="1">
      <protection locked="0"/>
    </xf>
    <xf numFmtId="0" fontId="0" fillId="0" borderId="13" xfId="0" applyBorder="1" applyAlignment="1" applyProtection="1">
      <alignment wrapText="1"/>
      <protection locked="0"/>
    </xf>
    <xf numFmtId="3" fontId="0" fillId="0" borderId="13" xfId="0" applyNumberFormat="1" applyBorder="1" applyProtection="1">
      <protection locked="0"/>
    </xf>
    <xf numFmtId="3" fontId="0" fillId="0" borderId="9" xfId="0" applyNumberFormat="1" applyBorder="1" applyProtection="1">
      <protection locked="0"/>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4" xfId="0" applyBorder="1" applyProtection="1">
      <protection locked="0"/>
    </xf>
    <xf numFmtId="0" fontId="0" fillId="0" borderId="31" xfId="0" applyBorder="1" applyAlignment="1" applyProtection="1">
      <alignment wrapText="1"/>
      <protection locked="0"/>
    </xf>
    <xf numFmtId="0" fontId="0" fillId="0" borderId="31" xfId="0" applyBorder="1" applyProtection="1">
      <protection locked="0"/>
    </xf>
    <xf numFmtId="3" fontId="0" fillId="0" borderId="31" xfId="0" applyNumberFormat="1" applyBorder="1" applyProtection="1">
      <protection locked="0"/>
    </xf>
    <xf numFmtId="0" fontId="0" fillId="0" borderId="24" xfId="0" applyBorder="1" applyAlignment="1" applyProtection="1">
      <alignment wrapText="1"/>
      <protection locked="0"/>
    </xf>
    <xf numFmtId="0" fontId="0" fillId="0" borderId="4" xfId="0" applyBorder="1" applyAlignment="1" applyProtection="1">
      <alignment wrapText="1"/>
      <protection locked="0"/>
    </xf>
    <xf numFmtId="0" fontId="0" fillId="0" borderId="5" xfId="0" applyBorder="1" applyProtection="1">
      <protection locked="0"/>
    </xf>
    <xf numFmtId="0" fontId="0" fillId="0" borderId="14" xfId="0" applyBorder="1" applyAlignment="1" applyProtection="1">
      <alignment wrapText="1"/>
      <protection locked="0"/>
    </xf>
    <xf numFmtId="0" fontId="0" fillId="0" borderId="14" xfId="0" applyBorder="1" applyProtection="1">
      <protection locked="0"/>
    </xf>
    <xf numFmtId="3" fontId="0" fillId="0" borderId="14" xfId="0" applyNumberFormat="1" applyBorder="1" applyProtection="1">
      <protection locked="0"/>
    </xf>
    <xf numFmtId="3" fontId="0" fillId="0" borderId="41" xfId="0" applyNumberFormat="1" applyBorder="1" applyProtection="1">
      <protection locked="0"/>
    </xf>
    <xf numFmtId="0" fontId="0" fillId="0" borderId="4" xfId="0" applyBorder="1" applyAlignment="1" applyProtection="1">
      <alignment horizontal="center" vertical="center"/>
      <protection locked="0"/>
    </xf>
    <xf numFmtId="0" fontId="0" fillId="0" borderId="52" xfId="0" applyBorder="1" applyAlignment="1" applyProtection="1">
      <alignment vertical="top"/>
      <protection locked="0"/>
    </xf>
    <xf numFmtId="0" fontId="0" fillId="0" borderId="59" xfId="0" applyBorder="1" applyAlignment="1" applyProtection="1">
      <alignment vertical="top"/>
      <protection locked="0"/>
    </xf>
    <xf numFmtId="0" fontId="22" fillId="0" borderId="32" xfId="0" applyFont="1" applyBorder="1" applyAlignment="1">
      <alignment horizontal="center" vertical="top"/>
    </xf>
    <xf numFmtId="0" fontId="22" fillId="0" borderId="60" xfId="0" applyFont="1" applyBorder="1" applyAlignment="1">
      <alignment horizontal="center" vertical="top"/>
    </xf>
    <xf numFmtId="0" fontId="22" fillId="0" borderId="61" xfId="0" applyFont="1" applyBorder="1" applyAlignment="1">
      <alignment horizontal="center" vertical="top"/>
    </xf>
    <xf numFmtId="0" fontId="22" fillId="0" borderId="48" xfId="0" applyFont="1" applyBorder="1" applyAlignment="1">
      <alignment horizontal="center" vertical="top"/>
    </xf>
    <xf numFmtId="0" fontId="22" fillId="0" borderId="24" xfId="0" applyFont="1" applyBorder="1" applyAlignment="1">
      <alignment horizontal="center" vertical="top"/>
    </xf>
    <xf numFmtId="0" fontId="20" fillId="0" borderId="0" xfId="0" applyFont="1" applyProtection="1">
      <protection locked="0"/>
    </xf>
    <xf numFmtId="0" fontId="14" fillId="0" borderId="0" xfId="0" applyFont="1"/>
    <xf numFmtId="0" fontId="19" fillId="0" borderId="12" xfId="0" applyFont="1" applyBorder="1" applyAlignment="1" applyProtection="1">
      <alignment horizontal="left" wrapText="1"/>
      <protection locked="0"/>
    </xf>
    <xf numFmtId="0" fontId="19" fillId="0" borderId="45" xfId="0" applyFont="1" applyBorder="1" applyAlignment="1" applyProtection="1">
      <alignment horizontal="left" wrapText="1"/>
      <protection locked="0"/>
    </xf>
    <xf numFmtId="0" fontId="19" fillId="0" borderId="41" xfId="0" applyFont="1" applyBorder="1" applyAlignment="1" applyProtection="1">
      <alignment horizontal="left" wrapText="1"/>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0" fillId="0" borderId="46" xfId="0" applyBorder="1" applyAlignment="1" applyProtection="1">
      <alignment horizontal="left"/>
      <protection locked="0"/>
    </xf>
    <xf numFmtId="0" fontId="0" fillId="0" borderId="40" xfId="0" applyBorder="1" applyAlignment="1" applyProtection="1">
      <alignment horizontal="left"/>
      <protection locked="0"/>
    </xf>
    <xf numFmtId="0" fontId="0" fillId="0" borderId="46" xfId="0" applyBorder="1" applyAlignment="1" applyProtection="1">
      <alignment horizontal="center"/>
      <protection locked="0"/>
    </xf>
    <xf numFmtId="0" fontId="0" fillId="0" borderId="40" xfId="0" applyBorder="1" applyAlignment="1" applyProtection="1">
      <alignment horizontal="center"/>
      <protection locked="0"/>
    </xf>
    <xf numFmtId="0" fontId="0" fillId="0" borderId="46" xfId="0" applyBorder="1" applyAlignment="1" applyProtection="1">
      <alignment horizontal="center" wrapText="1"/>
      <protection locked="0"/>
    </xf>
    <xf numFmtId="0" fontId="0" fillId="0" borderId="40" xfId="0" applyBorder="1" applyAlignment="1" applyProtection="1">
      <alignment horizontal="center" wrapText="1"/>
      <protection locked="0"/>
    </xf>
    <xf numFmtId="0" fontId="0" fillId="0" borderId="50" xfId="0" applyBorder="1" applyAlignment="1" applyProtection="1">
      <alignment horizontal="left"/>
      <protection locked="0"/>
    </xf>
    <xf numFmtId="0" fontId="0" fillId="0" borderId="51" xfId="0" applyBorder="1" applyAlignment="1" applyProtection="1">
      <alignment horizontal="left"/>
      <protection locked="0"/>
    </xf>
    <xf numFmtId="3" fontId="1" fillId="0" borderId="34" xfId="0" applyNumberFormat="1" applyFont="1" applyBorder="1" applyAlignment="1">
      <alignment horizontal="left"/>
    </xf>
    <xf numFmtId="3" fontId="1" fillId="0" borderId="42" xfId="0" applyNumberFormat="1" applyFont="1" applyBorder="1" applyAlignment="1">
      <alignment horizontal="left"/>
    </xf>
    <xf numFmtId="3" fontId="1" fillId="0" borderId="35" xfId="0" applyNumberFormat="1" applyFont="1" applyBorder="1" applyAlignment="1">
      <alignment horizontal="left"/>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8" xfId="0" applyFont="1" applyBorder="1" applyAlignment="1">
      <alignment horizontal="center" vertical="center" wrapText="1"/>
    </xf>
    <xf numFmtId="0" fontId="2" fillId="2" borderId="1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34" xfId="0" applyFont="1" applyBorder="1" applyAlignment="1">
      <alignment horizontal="center" vertical="top" wrapText="1"/>
    </xf>
    <xf numFmtId="0" fontId="3" fillId="0" borderId="35"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6"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1" xfId="0" applyFont="1" applyBorder="1" applyAlignment="1">
      <alignment horizontal="center" vertical="center" wrapText="1"/>
    </xf>
    <xf numFmtId="0" fontId="0" fillId="3" borderId="46" xfId="0" applyFill="1" applyBorder="1" applyAlignment="1" applyProtection="1">
      <alignment horizontal="center"/>
      <protection locked="0"/>
    </xf>
    <xf numFmtId="0" fontId="0" fillId="3" borderId="40" xfId="0" applyFill="1" applyBorder="1" applyAlignment="1" applyProtection="1">
      <alignment horizontal="center"/>
      <protection locked="0"/>
    </xf>
    <xf numFmtId="0" fontId="2" fillId="2" borderId="18" xfId="0" applyFont="1" applyFill="1" applyBorder="1" applyAlignment="1">
      <alignment horizontal="center" vertical="center" wrapText="1"/>
    </xf>
    <xf numFmtId="0" fontId="2" fillId="2" borderId="21" xfId="0" applyFont="1" applyFill="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6" fillId="0" borderId="11" xfId="0" applyFont="1" applyBorder="1" applyAlignment="1">
      <alignment horizontal="center" vertical="center" wrapText="1"/>
    </xf>
    <xf numFmtId="0" fontId="1" fillId="0" borderId="27" xfId="0" applyFont="1" applyBorder="1" applyAlignment="1">
      <alignment horizontal="left"/>
    </xf>
    <xf numFmtId="0" fontId="1" fillId="0" borderId="28" xfId="0" applyFont="1" applyBorder="1" applyAlignment="1">
      <alignment horizontal="left"/>
    </xf>
    <xf numFmtId="0" fontId="1" fillId="0" borderId="29" xfId="0" applyFont="1" applyBorder="1" applyAlignment="1">
      <alignment horizontal="left"/>
    </xf>
    <xf numFmtId="0" fontId="3" fillId="2" borderId="15"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3" fillId="0" borderId="11" xfId="0" applyFont="1" applyBorder="1" applyAlignment="1">
      <alignment horizontal="center" vertical="center" wrapText="1"/>
    </xf>
    <xf numFmtId="0" fontId="17" fillId="2" borderId="1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3"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6" xfId="0" applyFont="1" applyFill="1" applyBorder="1" applyAlignment="1">
      <alignment horizontal="center" vertical="center"/>
    </xf>
    <xf numFmtId="0" fontId="2" fillId="2" borderId="39" xfId="0" applyFont="1" applyFill="1" applyBorder="1" applyAlignment="1">
      <alignment horizontal="center" vertical="center"/>
    </xf>
    <xf numFmtId="0" fontId="6" fillId="2" borderId="27" xfId="0" applyFont="1" applyFill="1" applyBorder="1" applyAlignment="1">
      <alignment horizontal="center" vertical="center" wrapText="1"/>
    </xf>
    <xf numFmtId="0" fontId="6" fillId="2" borderId="28" xfId="0" applyFont="1" applyFill="1" applyBorder="1" applyAlignment="1">
      <alignment horizontal="center" vertical="center" wrapText="1"/>
    </xf>
    <xf numFmtId="0" fontId="23" fillId="3" borderId="53" xfId="0" applyFont="1" applyFill="1" applyBorder="1" applyAlignment="1">
      <alignment horizontal="left" vertical="top" wrapText="1"/>
    </xf>
    <xf numFmtId="0" fontId="23" fillId="3" borderId="24" xfId="0" applyFont="1" applyFill="1" applyBorder="1" applyAlignment="1">
      <alignment horizontal="center" vertical="top"/>
    </xf>
    <xf numFmtId="0" fontId="23" fillId="3" borderId="52" xfId="0" applyFont="1" applyFill="1" applyBorder="1" applyAlignment="1">
      <alignment horizontal="center" vertical="top"/>
    </xf>
    <xf numFmtId="0" fontId="23" fillId="3" borderId="25" xfId="0" applyFont="1" applyFill="1" applyBorder="1" applyAlignment="1">
      <alignment horizontal="center" vertical="top"/>
    </xf>
    <xf numFmtId="0" fontId="23" fillId="3" borderId="31" xfId="0" applyFont="1" applyFill="1" applyBorder="1" applyAlignment="1">
      <alignment horizontal="left" vertical="top"/>
    </xf>
    <xf numFmtId="0" fontId="23" fillId="4" borderId="53" xfId="0" applyFont="1" applyFill="1" applyBorder="1" applyAlignment="1">
      <alignment horizontal="left" vertical="top" wrapText="1"/>
    </xf>
    <xf numFmtId="0" fontId="23" fillId="3" borderId="23" xfId="0" applyFont="1" applyFill="1" applyBorder="1" applyAlignment="1">
      <alignment horizontal="right"/>
    </xf>
    <xf numFmtId="0" fontId="23" fillId="3" borderId="25" xfId="0" applyFont="1" applyFill="1" applyBorder="1" applyAlignment="1">
      <alignment horizontal="right"/>
    </xf>
    <xf numFmtId="0" fontId="23" fillId="3" borderId="24" xfId="0" applyFont="1" applyFill="1" applyBorder="1" applyAlignment="1">
      <alignment horizontal="center"/>
    </xf>
    <xf numFmtId="0" fontId="23" fillId="3" borderId="54" xfId="0" applyFont="1" applyFill="1" applyBorder="1" applyAlignment="1">
      <alignment horizontal="center" vertical="center"/>
    </xf>
    <xf numFmtId="0" fontId="23" fillId="3" borderId="31" xfId="0" applyFont="1" applyFill="1" applyBorder="1" applyAlignment="1">
      <alignment horizontal="center" vertical="center"/>
    </xf>
    <xf numFmtId="0" fontId="23" fillId="3" borderId="31" xfId="0" applyFont="1" applyFill="1" applyBorder="1" applyAlignment="1">
      <alignment horizontal="center"/>
    </xf>
    <xf numFmtId="0" fontId="23" fillId="3" borderId="52" xfId="0" applyFont="1" applyFill="1" applyBorder="1" applyAlignment="1">
      <alignment horizontal="center" vertical="center"/>
    </xf>
    <xf numFmtId="0" fontId="23" fillId="3" borderId="46" xfId="0" applyFont="1" applyFill="1" applyBorder="1" applyAlignment="1">
      <alignment horizontal="left"/>
    </xf>
    <xf numFmtId="0" fontId="23" fillId="3" borderId="62" xfId="0" applyFont="1" applyFill="1" applyBorder="1" applyAlignment="1">
      <alignment horizontal="left"/>
    </xf>
  </cellXfs>
  <cellStyles count="2">
    <cellStyle name="Normální" xfId="0" builtinId="0"/>
    <cellStyle name="Normální 2" xfId="1" xr:uid="{1BB5ACBF-B5DB-40CD-8254-FAB51A4BC9B2}"/>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1"/>
  <sheetViews>
    <sheetView topLeftCell="A7" zoomScale="106" zoomScaleNormal="106" workbookViewId="0">
      <selection activeCell="B9" sqref="B9"/>
    </sheetView>
  </sheetViews>
  <sheetFormatPr defaultColWidth="9.28515625" defaultRowHeight="15" x14ac:dyDescent="0.25"/>
  <cols>
    <col min="1" max="1" width="5.7109375" customWidth="1"/>
    <col min="2" max="2" width="30" customWidth="1"/>
    <col min="3" max="3" width="14.7109375" bestFit="1" customWidth="1"/>
    <col min="4" max="4" width="9.85546875" bestFit="1" customWidth="1"/>
    <col min="5" max="6" width="11.140625" bestFit="1" customWidth="1"/>
    <col min="7" max="7" width="33.140625" bestFit="1" customWidth="1"/>
    <col min="8" max="9" width="12.85546875" customWidth="1"/>
    <col min="10" max="10" width="11.7109375" customWidth="1"/>
    <col min="11" max="11" width="119.7109375" bestFit="1" customWidth="1"/>
    <col min="12" max="12" width="11" style="11" customWidth="1"/>
    <col min="13" max="13" width="11.28515625" style="11" customWidth="1"/>
    <col min="14" max="15" width="7.42578125" customWidth="1"/>
    <col min="16" max="16" width="8.140625" customWidth="1"/>
    <col min="17" max="17" width="13.28515625" customWidth="1"/>
    <col min="18" max="18" width="11.7109375" customWidth="1"/>
    <col min="19" max="19" width="6.5703125" customWidth="1"/>
  </cols>
  <sheetData>
    <row r="1" spans="1:19" ht="16.5" thickBot="1" x14ac:dyDescent="0.3">
      <c r="A1" s="227" t="s">
        <v>328</v>
      </c>
      <c r="B1" s="228"/>
      <c r="C1" s="228"/>
      <c r="D1" s="228"/>
      <c r="E1" s="228"/>
      <c r="F1" s="228"/>
      <c r="G1" s="228"/>
      <c r="H1" s="228"/>
      <c r="I1" s="228"/>
      <c r="J1" s="228"/>
      <c r="K1" s="228"/>
      <c r="L1" s="228"/>
      <c r="M1" s="228"/>
      <c r="N1" s="228"/>
      <c r="O1" s="228"/>
      <c r="P1" s="228"/>
      <c r="Q1" s="228"/>
      <c r="R1" s="228"/>
      <c r="S1" s="229"/>
    </row>
    <row r="2" spans="1:19" ht="27.2" customHeight="1" x14ac:dyDescent="0.25">
      <c r="A2" s="234" t="s">
        <v>0</v>
      </c>
      <c r="B2" s="236" t="s">
        <v>1</v>
      </c>
      <c r="C2" s="237"/>
      <c r="D2" s="237"/>
      <c r="E2" s="237"/>
      <c r="F2" s="238"/>
      <c r="G2" s="234" t="s">
        <v>2</v>
      </c>
      <c r="H2" s="241" t="s">
        <v>3</v>
      </c>
      <c r="I2" s="243" t="s">
        <v>56</v>
      </c>
      <c r="J2" s="234" t="s">
        <v>4</v>
      </c>
      <c r="K2" s="234" t="s">
        <v>5</v>
      </c>
      <c r="L2" s="239" t="s">
        <v>6</v>
      </c>
      <c r="M2" s="240"/>
      <c r="N2" s="230" t="s">
        <v>7</v>
      </c>
      <c r="O2" s="231"/>
      <c r="P2" s="232" t="s">
        <v>8</v>
      </c>
      <c r="Q2" s="233"/>
      <c r="R2" s="230" t="s">
        <v>9</v>
      </c>
      <c r="S2" s="231"/>
    </row>
    <row r="3" spans="1:19" ht="92.25" thickBot="1" x14ac:dyDescent="0.3">
      <c r="A3" s="235"/>
      <c r="B3" s="23" t="s">
        <v>10</v>
      </c>
      <c r="C3" s="24" t="s">
        <v>11</v>
      </c>
      <c r="D3" s="24" t="s">
        <v>12</v>
      </c>
      <c r="E3" s="24" t="s">
        <v>13</v>
      </c>
      <c r="F3" s="25" t="s">
        <v>14</v>
      </c>
      <c r="G3" s="235"/>
      <c r="H3" s="242"/>
      <c r="I3" s="244"/>
      <c r="J3" s="235"/>
      <c r="K3" s="235"/>
      <c r="L3" s="26" t="s">
        <v>15</v>
      </c>
      <c r="M3" s="27" t="s">
        <v>72</v>
      </c>
      <c r="N3" s="21" t="s">
        <v>16</v>
      </c>
      <c r="O3" s="22" t="s">
        <v>17</v>
      </c>
      <c r="P3" s="28" t="s">
        <v>18</v>
      </c>
      <c r="Q3" s="29" t="s">
        <v>19</v>
      </c>
      <c r="R3" s="30" t="s">
        <v>20</v>
      </c>
      <c r="S3" s="22" t="s">
        <v>21</v>
      </c>
    </row>
    <row r="4" spans="1:19" ht="45" x14ac:dyDescent="0.25">
      <c r="A4" s="42">
        <v>1</v>
      </c>
      <c r="B4" s="43" t="s">
        <v>230</v>
      </c>
      <c r="C4" s="44" t="s">
        <v>231</v>
      </c>
      <c r="D4" s="44">
        <v>60610590</v>
      </c>
      <c r="E4" s="93">
        <v>107541505</v>
      </c>
      <c r="F4" s="95">
        <v>650016581</v>
      </c>
      <c r="G4" s="45" t="s">
        <v>232</v>
      </c>
      <c r="H4" s="46" t="s">
        <v>74</v>
      </c>
      <c r="I4" s="45" t="s">
        <v>85</v>
      </c>
      <c r="J4" s="45" t="s">
        <v>233</v>
      </c>
      <c r="K4" s="46" t="s">
        <v>108</v>
      </c>
      <c r="L4" s="62">
        <v>2800000</v>
      </c>
      <c r="M4" s="63">
        <f>L4/100*85</f>
        <v>2380000</v>
      </c>
      <c r="N4" s="62">
        <v>2022</v>
      </c>
      <c r="O4" s="47">
        <f>N4+1</f>
        <v>2023</v>
      </c>
      <c r="P4" s="62"/>
      <c r="Q4" s="63"/>
      <c r="R4" s="64"/>
      <c r="S4" s="48"/>
    </row>
    <row r="5" spans="1:19" s="14" customFormat="1" ht="30" x14ac:dyDescent="0.25">
      <c r="A5" s="38">
        <v>2</v>
      </c>
      <c r="B5" s="49" t="s">
        <v>230</v>
      </c>
      <c r="C5" s="50" t="s">
        <v>231</v>
      </c>
      <c r="D5" s="50">
        <v>60610590</v>
      </c>
      <c r="E5" s="94">
        <v>107541505</v>
      </c>
      <c r="F5" s="96">
        <v>650016581</v>
      </c>
      <c r="G5" s="51" t="s">
        <v>234</v>
      </c>
      <c r="H5" s="52" t="s">
        <v>74</v>
      </c>
      <c r="I5" s="52" t="s">
        <v>85</v>
      </c>
      <c r="J5" s="52" t="s">
        <v>233</v>
      </c>
      <c r="K5" s="51" t="s">
        <v>235</v>
      </c>
      <c r="L5" s="65">
        <v>3500000</v>
      </c>
      <c r="M5" s="66">
        <f>L5/100*85</f>
        <v>2975000</v>
      </c>
      <c r="N5" s="67">
        <v>2022</v>
      </c>
      <c r="O5" s="37">
        <f>N5+1</f>
        <v>2023</v>
      </c>
      <c r="P5" s="67"/>
      <c r="Q5" s="68" t="s">
        <v>82</v>
      </c>
      <c r="R5" s="69"/>
      <c r="S5" s="53"/>
    </row>
    <row r="6" spans="1:19" ht="30" x14ac:dyDescent="0.25">
      <c r="A6" s="38">
        <f t="shared" ref="A6:A11" si="0">A5+1</f>
        <v>3</v>
      </c>
      <c r="B6" s="49" t="s">
        <v>174</v>
      </c>
      <c r="C6" s="50" t="s">
        <v>175</v>
      </c>
      <c r="D6" s="50">
        <v>75006031</v>
      </c>
      <c r="E6" s="94">
        <v>107541513</v>
      </c>
      <c r="F6" s="96">
        <v>600066771</v>
      </c>
      <c r="G6" s="51" t="s">
        <v>177</v>
      </c>
      <c r="H6" s="52" t="s">
        <v>74</v>
      </c>
      <c r="I6" s="52" t="s">
        <v>85</v>
      </c>
      <c r="J6" s="52" t="s">
        <v>176</v>
      </c>
      <c r="K6" s="51" t="s">
        <v>178</v>
      </c>
      <c r="L6" s="65">
        <v>500000</v>
      </c>
      <c r="M6" s="66">
        <f>L6/100*85</f>
        <v>425000</v>
      </c>
      <c r="N6" s="67">
        <v>2022</v>
      </c>
      <c r="O6" s="37">
        <v>2023</v>
      </c>
      <c r="P6" s="67"/>
      <c r="Q6" s="70"/>
      <c r="R6" s="67" t="s">
        <v>265</v>
      </c>
      <c r="S6" s="37"/>
    </row>
    <row r="7" spans="1:19" ht="30" x14ac:dyDescent="0.25">
      <c r="A7" s="38">
        <f t="shared" si="0"/>
        <v>4</v>
      </c>
      <c r="B7" s="49" t="s">
        <v>174</v>
      </c>
      <c r="C7" s="50" t="s">
        <v>175</v>
      </c>
      <c r="D7" s="50">
        <v>75006031</v>
      </c>
      <c r="E7" s="94">
        <v>107541513</v>
      </c>
      <c r="F7" s="96">
        <v>600066771</v>
      </c>
      <c r="G7" s="51" t="s">
        <v>272</v>
      </c>
      <c r="H7" s="52" t="s">
        <v>74</v>
      </c>
      <c r="I7" s="52" t="s">
        <v>85</v>
      </c>
      <c r="J7" s="52" t="s">
        <v>176</v>
      </c>
      <c r="K7" s="51" t="s">
        <v>267</v>
      </c>
      <c r="L7" s="65">
        <v>2500000</v>
      </c>
      <c r="M7" s="66">
        <f t="shared" ref="M7" si="1">L7/100*85</f>
        <v>2125000</v>
      </c>
      <c r="N7" s="67">
        <v>2023</v>
      </c>
      <c r="O7" s="37">
        <f>N7+4</f>
        <v>2027</v>
      </c>
      <c r="P7" s="67"/>
      <c r="Q7" s="70"/>
      <c r="R7" s="69" t="s">
        <v>266</v>
      </c>
      <c r="S7" s="37"/>
    </row>
    <row r="8" spans="1:19" ht="30" x14ac:dyDescent="0.25">
      <c r="A8" s="38">
        <f t="shared" si="0"/>
        <v>5</v>
      </c>
      <c r="B8" s="49" t="s">
        <v>174</v>
      </c>
      <c r="C8" s="50" t="s">
        <v>175</v>
      </c>
      <c r="D8" s="50">
        <v>75006031</v>
      </c>
      <c r="E8" s="94">
        <v>107541513</v>
      </c>
      <c r="F8" s="96">
        <v>600066771</v>
      </c>
      <c r="G8" s="51" t="s">
        <v>268</v>
      </c>
      <c r="H8" s="52" t="s">
        <v>74</v>
      </c>
      <c r="I8" s="52" t="s">
        <v>85</v>
      </c>
      <c r="J8" s="52" t="s">
        <v>176</v>
      </c>
      <c r="K8" s="51" t="s">
        <v>269</v>
      </c>
      <c r="L8" s="65">
        <v>2000000</v>
      </c>
      <c r="M8" s="66">
        <f t="shared" ref="M8" si="2">L8/100*85</f>
        <v>1700000</v>
      </c>
      <c r="N8" s="67">
        <v>2023</v>
      </c>
      <c r="O8" s="37">
        <f>N8+4</f>
        <v>2027</v>
      </c>
      <c r="P8" s="67"/>
      <c r="Q8" s="70"/>
      <c r="R8" s="67"/>
      <c r="S8" s="37"/>
    </row>
    <row r="9" spans="1:19" ht="75" x14ac:dyDescent="0.25">
      <c r="A9" s="38">
        <f t="shared" si="0"/>
        <v>6</v>
      </c>
      <c r="B9" s="49" t="s">
        <v>174</v>
      </c>
      <c r="C9" s="50" t="s">
        <v>175</v>
      </c>
      <c r="D9" s="50">
        <v>75006031</v>
      </c>
      <c r="E9" s="94">
        <v>107541513</v>
      </c>
      <c r="F9" s="96">
        <v>600066771</v>
      </c>
      <c r="G9" s="51" t="s">
        <v>270</v>
      </c>
      <c r="H9" s="52" t="s">
        <v>74</v>
      </c>
      <c r="I9" s="52" t="s">
        <v>85</v>
      </c>
      <c r="J9" s="52" t="s">
        <v>176</v>
      </c>
      <c r="K9" s="51" t="s">
        <v>271</v>
      </c>
      <c r="L9" s="65">
        <v>4000000</v>
      </c>
      <c r="M9" s="66">
        <f t="shared" ref="M9" si="3">L9/100*85</f>
        <v>3400000</v>
      </c>
      <c r="N9" s="67">
        <v>2023</v>
      </c>
      <c r="O9" s="37">
        <f>N9+4</f>
        <v>2027</v>
      </c>
      <c r="P9" s="67"/>
      <c r="Q9" s="70"/>
      <c r="R9" s="69" t="s">
        <v>266</v>
      </c>
      <c r="S9" s="37"/>
    </row>
    <row r="10" spans="1:19" s="14" customFormat="1" ht="60" x14ac:dyDescent="0.25">
      <c r="A10" s="38">
        <f t="shared" si="0"/>
        <v>7</v>
      </c>
      <c r="B10" s="49" t="s">
        <v>182</v>
      </c>
      <c r="C10" s="50" t="s">
        <v>179</v>
      </c>
      <c r="D10" s="50">
        <v>70981043</v>
      </c>
      <c r="E10" s="94">
        <v>107541548</v>
      </c>
      <c r="F10" s="96">
        <v>600067408</v>
      </c>
      <c r="G10" s="51" t="s">
        <v>180</v>
      </c>
      <c r="H10" s="52" t="s">
        <v>74</v>
      </c>
      <c r="I10" s="52" t="s">
        <v>85</v>
      </c>
      <c r="J10" s="52" t="s">
        <v>181</v>
      </c>
      <c r="K10" s="51" t="s">
        <v>183</v>
      </c>
      <c r="L10" s="65">
        <v>1000000</v>
      </c>
      <c r="M10" s="66">
        <f t="shared" ref="M10" si="4">L10/100*85</f>
        <v>850000</v>
      </c>
      <c r="N10" s="67">
        <v>2022</v>
      </c>
      <c r="O10" s="37">
        <v>2027</v>
      </c>
      <c r="P10" s="67"/>
      <c r="Q10" s="70"/>
      <c r="R10" s="67" t="s">
        <v>98</v>
      </c>
      <c r="S10" s="37"/>
    </row>
    <row r="11" spans="1:19" ht="79.5" customHeight="1" x14ac:dyDescent="0.25">
      <c r="A11" s="38">
        <f t="shared" si="0"/>
        <v>8</v>
      </c>
      <c r="B11" s="49" t="s">
        <v>106</v>
      </c>
      <c r="C11" s="50" t="s">
        <v>88</v>
      </c>
      <c r="D11" s="50">
        <v>49753533</v>
      </c>
      <c r="E11" s="50" t="s">
        <v>107</v>
      </c>
      <c r="F11" s="96">
        <v>600066720</v>
      </c>
      <c r="G11" s="51" t="s">
        <v>296</v>
      </c>
      <c r="H11" s="52" t="s">
        <v>74</v>
      </c>
      <c r="I11" s="52" t="s">
        <v>85</v>
      </c>
      <c r="J11" s="52" t="s">
        <v>85</v>
      </c>
      <c r="K11" s="98" t="s">
        <v>297</v>
      </c>
      <c r="L11" s="65">
        <v>600000</v>
      </c>
      <c r="M11" s="66">
        <v>510000</v>
      </c>
      <c r="N11" s="67">
        <v>2025</v>
      </c>
      <c r="O11" s="37">
        <f>N11+1</f>
        <v>2026</v>
      </c>
      <c r="P11" s="67"/>
      <c r="Q11" s="53" t="s">
        <v>325</v>
      </c>
      <c r="R11" s="69" t="s">
        <v>109</v>
      </c>
      <c r="S11" s="53"/>
    </row>
    <row r="12" spans="1:19" ht="69" customHeight="1" x14ac:dyDescent="0.25">
      <c r="A12" s="38">
        <v>9</v>
      </c>
      <c r="B12" s="49" t="s">
        <v>106</v>
      </c>
      <c r="C12" s="50" t="s">
        <v>88</v>
      </c>
      <c r="D12" s="50">
        <v>49753533</v>
      </c>
      <c r="E12" s="50" t="s">
        <v>107</v>
      </c>
      <c r="F12" s="96">
        <v>600066720</v>
      </c>
      <c r="G12" s="51" t="s">
        <v>298</v>
      </c>
      <c r="H12" s="52" t="s">
        <v>74</v>
      </c>
      <c r="I12" s="52" t="s">
        <v>85</v>
      </c>
      <c r="J12" s="52" t="s">
        <v>85</v>
      </c>
      <c r="K12" s="99" t="s">
        <v>299</v>
      </c>
      <c r="L12" s="65">
        <v>4480000</v>
      </c>
      <c r="M12" s="66">
        <v>3808000</v>
      </c>
      <c r="N12" s="67">
        <v>2025</v>
      </c>
      <c r="O12" s="37">
        <v>2026</v>
      </c>
      <c r="P12" s="67"/>
      <c r="Q12" s="53"/>
      <c r="R12" s="69" t="s">
        <v>109</v>
      </c>
      <c r="S12" s="53"/>
    </row>
    <row r="13" spans="1:19" ht="50.25" customHeight="1" x14ac:dyDescent="0.25">
      <c r="A13" s="38">
        <v>10</v>
      </c>
      <c r="B13" s="49" t="s">
        <v>106</v>
      </c>
      <c r="C13" s="50" t="s">
        <v>88</v>
      </c>
      <c r="D13" s="50">
        <v>49753533</v>
      </c>
      <c r="E13" s="50" t="s">
        <v>107</v>
      </c>
      <c r="F13" s="96">
        <v>600066720</v>
      </c>
      <c r="G13" s="51" t="s">
        <v>300</v>
      </c>
      <c r="H13" s="52" t="s">
        <v>74</v>
      </c>
      <c r="I13" s="52" t="s">
        <v>85</v>
      </c>
      <c r="J13" s="52" t="s">
        <v>85</v>
      </c>
      <c r="K13" s="99" t="s">
        <v>301</v>
      </c>
      <c r="L13" s="65">
        <v>400000</v>
      </c>
      <c r="M13" s="66">
        <v>400000</v>
      </c>
      <c r="N13" s="67">
        <v>2023</v>
      </c>
      <c r="O13" s="37">
        <v>2023</v>
      </c>
      <c r="P13" s="67"/>
      <c r="Q13" s="53"/>
      <c r="R13" s="69" t="s">
        <v>302</v>
      </c>
      <c r="S13" s="53"/>
    </row>
    <row r="14" spans="1:19" ht="59.25" customHeight="1" x14ac:dyDescent="0.25">
      <c r="A14" s="38">
        <v>11</v>
      </c>
      <c r="B14" s="49" t="s">
        <v>106</v>
      </c>
      <c r="C14" s="50" t="s">
        <v>88</v>
      </c>
      <c r="D14" s="50">
        <v>49753533</v>
      </c>
      <c r="E14" s="50" t="s">
        <v>107</v>
      </c>
      <c r="F14" s="96">
        <v>600066720</v>
      </c>
      <c r="G14" s="51" t="s">
        <v>303</v>
      </c>
      <c r="H14" s="52" t="s">
        <v>74</v>
      </c>
      <c r="I14" s="52" t="s">
        <v>85</v>
      </c>
      <c r="J14" s="52" t="s">
        <v>85</v>
      </c>
      <c r="K14" s="100" t="s">
        <v>304</v>
      </c>
      <c r="L14" s="65">
        <v>400000</v>
      </c>
      <c r="M14" s="66">
        <v>400000</v>
      </c>
      <c r="N14" s="67">
        <v>2023</v>
      </c>
      <c r="O14" s="37">
        <v>2023</v>
      </c>
      <c r="P14" s="67"/>
      <c r="Q14" s="53"/>
      <c r="R14" s="69"/>
      <c r="S14" s="53"/>
    </row>
    <row r="15" spans="1:19" ht="45" x14ac:dyDescent="0.25">
      <c r="A15" s="38">
        <v>12</v>
      </c>
      <c r="B15" s="49" t="s">
        <v>110</v>
      </c>
      <c r="C15" s="50" t="s">
        <v>88</v>
      </c>
      <c r="D15" s="50">
        <v>49753461</v>
      </c>
      <c r="E15" s="50" t="s">
        <v>111</v>
      </c>
      <c r="F15" s="96">
        <v>600066690</v>
      </c>
      <c r="G15" s="51" t="s">
        <v>112</v>
      </c>
      <c r="H15" s="52" t="s">
        <v>74</v>
      </c>
      <c r="I15" s="52" t="s">
        <v>85</v>
      </c>
      <c r="J15" s="52" t="s">
        <v>85</v>
      </c>
      <c r="K15" s="51" t="s">
        <v>108</v>
      </c>
      <c r="L15" s="65">
        <v>480000</v>
      </c>
      <c r="M15" s="66">
        <v>408000</v>
      </c>
      <c r="N15" s="67">
        <v>2022</v>
      </c>
      <c r="O15" s="37">
        <f t="shared" ref="O15:O26" si="5">N15+1</f>
        <v>2023</v>
      </c>
      <c r="P15" s="67"/>
      <c r="Q15" s="70"/>
      <c r="R15" s="67"/>
      <c r="S15" s="37"/>
    </row>
    <row r="16" spans="1:19" ht="30" x14ac:dyDescent="0.25">
      <c r="A16" s="38">
        <f t="shared" ref="A16:A26" si="6">A15+1</f>
        <v>13</v>
      </c>
      <c r="B16" s="49" t="s">
        <v>110</v>
      </c>
      <c r="C16" s="50" t="s">
        <v>88</v>
      </c>
      <c r="D16" s="50">
        <v>49753461</v>
      </c>
      <c r="E16" s="50" t="s">
        <v>111</v>
      </c>
      <c r="F16" s="96">
        <v>600066690</v>
      </c>
      <c r="G16" s="51" t="s">
        <v>113</v>
      </c>
      <c r="H16" s="52" t="s">
        <v>74</v>
      </c>
      <c r="I16" s="52" t="s">
        <v>85</v>
      </c>
      <c r="J16" s="52" t="s">
        <v>85</v>
      </c>
      <c r="K16" s="51" t="s">
        <v>158</v>
      </c>
      <c r="L16" s="65">
        <v>480000</v>
      </c>
      <c r="M16" s="66">
        <v>408000</v>
      </c>
      <c r="N16" s="67">
        <v>2022</v>
      </c>
      <c r="O16" s="37">
        <f t="shared" si="5"/>
        <v>2023</v>
      </c>
      <c r="P16" s="67"/>
      <c r="Q16" s="70"/>
      <c r="R16" s="67"/>
      <c r="S16" s="37"/>
    </row>
    <row r="17" spans="1:19" ht="30" x14ac:dyDescent="0.25">
      <c r="A17" s="38">
        <f t="shared" si="6"/>
        <v>14</v>
      </c>
      <c r="B17" s="49" t="s">
        <v>110</v>
      </c>
      <c r="C17" s="50" t="s">
        <v>88</v>
      </c>
      <c r="D17" s="50">
        <v>49753461</v>
      </c>
      <c r="E17" s="50" t="s">
        <v>111</v>
      </c>
      <c r="F17" s="96">
        <v>600066690</v>
      </c>
      <c r="G17" s="51" t="s">
        <v>114</v>
      </c>
      <c r="H17" s="52" t="s">
        <v>74</v>
      </c>
      <c r="I17" s="52" t="s">
        <v>85</v>
      </c>
      <c r="J17" s="52" t="s">
        <v>85</v>
      </c>
      <c r="K17" s="51" t="s">
        <v>159</v>
      </c>
      <c r="L17" s="65">
        <v>499000</v>
      </c>
      <c r="M17" s="66">
        <v>399000</v>
      </c>
      <c r="N17" s="67">
        <v>2022</v>
      </c>
      <c r="O17" s="37">
        <v>2023</v>
      </c>
      <c r="P17" s="67"/>
      <c r="Q17" s="70"/>
      <c r="R17" s="67" t="s">
        <v>265</v>
      </c>
      <c r="S17" s="37"/>
    </row>
    <row r="18" spans="1:19" ht="120" x14ac:dyDescent="0.25">
      <c r="A18" s="38">
        <f t="shared" si="6"/>
        <v>15</v>
      </c>
      <c r="B18" s="49" t="s">
        <v>110</v>
      </c>
      <c r="C18" s="50" t="s">
        <v>88</v>
      </c>
      <c r="D18" s="50">
        <v>49753461</v>
      </c>
      <c r="E18" s="50" t="s">
        <v>111</v>
      </c>
      <c r="F18" s="96">
        <v>600066690</v>
      </c>
      <c r="G18" s="51" t="s">
        <v>119</v>
      </c>
      <c r="H18" s="52" t="s">
        <v>74</v>
      </c>
      <c r="I18" s="52" t="s">
        <v>85</v>
      </c>
      <c r="J18" s="52" t="s">
        <v>85</v>
      </c>
      <c r="K18" s="51" t="s">
        <v>165</v>
      </c>
      <c r="L18" s="65">
        <v>5600000</v>
      </c>
      <c r="M18" s="66">
        <f t="shared" ref="M18:M26" si="7">L18/100*85</f>
        <v>4760000</v>
      </c>
      <c r="N18" s="67">
        <v>2023</v>
      </c>
      <c r="O18" s="37">
        <v>2026</v>
      </c>
      <c r="P18" s="67"/>
      <c r="Q18" s="70" t="s">
        <v>82</v>
      </c>
      <c r="R18" s="67" t="s">
        <v>98</v>
      </c>
      <c r="S18" s="37"/>
    </row>
    <row r="19" spans="1:19" ht="60" x14ac:dyDescent="0.25">
      <c r="A19" s="38">
        <f t="shared" si="6"/>
        <v>16</v>
      </c>
      <c r="B19" s="49" t="s">
        <v>110</v>
      </c>
      <c r="C19" s="50" t="s">
        <v>88</v>
      </c>
      <c r="D19" s="50">
        <v>49753461</v>
      </c>
      <c r="E19" s="50" t="s">
        <v>111</v>
      </c>
      <c r="F19" s="96">
        <v>600066690</v>
      </c>
      <c r="G19" s="51" t="s">
        <v>118</v>
      </c>
      <c r="H19" s="52" t="s">
        <v>74</v>
      </c>
      <c r="I19" s="52" t="s">
        <v>85</v>
      </c>
      <c r="J19" s="52" t="s">
        <v>85</v>
      </c>
      <c r="K19" s="51" t="s">
        <v>157</v>
      </c>
      <c r="L19" s="65">
        <v>1000000</v>
      </c>
      <c r="M19" s="66">
        <v>850000</v>
      </c>
      <c r="N19" s="67">
        <v>2023</v>
      </c>
      <c r="O19" s="37">
        <v>2026</v>
      </c>
      <c r="P19" s="67"/>
      <c r="Q19" s="70" t="s">
        <v>82</v>
      </c>
      <c r="R19" s="67" t="s">
        <v>98</v>
      </c>
      <c r="S19" s="37"/>
    </row>
    <row r="20" spans="1:19" ht="33.75" customHeight="1" x14ac:dyDescent="0.25">
      <c r="A20" s="38">
        <v>17</v>
      </c>
      <c r="B20" s="49" t="s">
        <v>110</v>
      </c>
      <c r="C20" s="50" t="s">
        <v>88</v>
      </c>
      <c r="D20" s="50">
        <v>49753461</v>
      </c>
      <c r="E20" s="50" t="s">
        <v>111</v>
      </c>
      <c r="F20" s="96">
        <v>600066690</v>
      </c>
      <c r="G20" s="51" t="s">
        <v>114</v>
      </c>
      <c r="H20" s="52" t="s">
        <v>74</v>
      </c>
      <c r="I20" s="52" t="s">
        <v>85</v>
      </c>
      <c r="J20" s="52" t="s">
        <v>85</v>
      </c>
      <c r="K20" s="99" t="s">
        <v>159</v>
      </c>
      <c r="L20" s="65">
        <v>2000000</v>
      </c>
      <c r="M20" s="66">
        <v>1700000</v>
      </c>
      <c r="N20" s="67">
        <v>2023</v>
      </c>
      <c r="O20" s="37">
        <v>2026</v>
      </c>
      <c r="P20" s="101" t="s">
        <v>305</v>
      </c>
      <c r="Q20" s="70"/>
      <c r="R20" s="69"/>
      <c r="S20" s="37"/>
    </row>
    <row r="21" spans="1:19" ht="29.25" customHeight="1" x14ac:dyDescent="0.25">
      <c r="A21" s="38">
        <v>18</v>
      </c>
      <c r="B21" s="49" t="s">
        <v>110</v>
      </c>
      <c r="C21" s="50" t="s">
        <v>88</v>
      </c>
      <c r="D21" s="50">
        <v>49753461</v>
      </c>
      <c r="E21" s="50" t="s">
        <v>111</v>
      </c>
      <c r="F21" s="96">
        <v>600066690</v>
      </c>
      <c r="G21" s="51" t="s">
        <v>117</v>
      </c>
      <c r="H21" s="52" t="s">
        <v>74</v>
      </c>
      <c r="I21" s="52" t="s">
        <v>85</v>
      </c>
      <c r="J21" s="52" t="s">
        <v>85</v>
      </c>
      <c r="K21" s="51" t="s">
        <v>166</v>
      </c>
      <c r="L21" s="65">
        <v>2080000</v>
      </c>
      <c r="M21" s="66">
        <f t="shared" si="7"/>
        <v>1768000</v>
      </c>
      <c r="N21" s="67">
        <v>2023</v>
      </c>
      <c r="O21" s="37">
        <v>2026</v>
      </c>
      <c r="P21" s="67"/>
      <c r="Q21" s="70"/>
      <c r="R21" s="69" t="s">
        <v>307</v>
      </c>
      <c r="S21" s="37"/>
    </row>
    <row r="22" spans="1:19" ht="45" x14ac:dyDescent="0.25">
      <c r="A22" s="38">
        <f>A21+1</f>
        <v>19</v>
      </c>
      <c r="B22" s="49" t="s">
        <v>115</v>
      </c>
      <c r="C22" s="50" t="s">
        <v>88</v>
      </c>
      <c r="D22" s="50">
        <v>49753509</v>
      </c>
      <c r="E22" s="50" t="s">
        <v>116</v>
      </c>
      <c r="F22" s="96">
        <v>600066711</v>
      </c>
      <c r="G22" s="51" t="s">
        <v>120</v>
      </c>
      <c r="H22" s="52" t="s">
        <v>74</v>
      </c>
      <c r="I22" s="52" t="s">
        <v>85</v>
      </c>
      <c r="J22" s="52" t="s">
        <v>85</v>
      </c>
      <c r="K22" s="99" t="s">
        <v>306</v>
      </c>
      <c r="L22" s="65">
        <v>2400000</v>
      </c>
      <c r="M22" s="66">
        <v>2040000</v>
      </c>
      <c r="N22" s="67">
        <v>2023</v>
      </c>
      <c r="O22" s="37">
        <v>2026</v>
      </c>
      <c r="P22" s="67"/>
      <c r="Q22" s="70" t="s">
        <v>82</v>
      </c>
      <c r="R22" s="67" t="s">
        <v>98</v>
      </c>
      <c r="S22" s="37"/>
    </row>
    <row r="23" spans="1:19" ht="45" x14ac:dyDescent="0.25">
      <c r="A23" s="38">
        <f>A22+1</f>
        <v>20</v>
      </c>
      <c r="B23" s="49" t="s">
        <v>115</v>
      </c>
      <c r="C23" s="50" t="s">
        <v>88</v>
      </c>
      <c r="D23" s="50">
        <v>49753509</v>
      </c>
      <c r="E23" s="50" t="s">
        <v>116</v>
      </c>
      <c r="F23" s="96">
        <v>600066711</v>
      </c>
      <c r="G23" s="51" t="s">
        <v>167</v>
      </c>
      <c r="H23" s="52" t="s">
        <v>74</v>
      </c>
      <c r="I23" s="52" t="s">
        <v>85</v>
      </c>
      <c r="J23" s="52" t="s">
        <v>85</v>
      </c>
      <c r="K23" s="51" t="s">
        <v>156</v>
      </c>
      <c r="L23" s="65">
        <v>128000</v>
      </c>
      <c r="M23" s="66">
        <v>108800</v>
      </c>
      <c r="N23" s="67">
        <v>2022</v>
      </c>
      <c r="O23" s="37">
        <f t="shared" si="5"/>
        <v>2023</v>
      </c>
      <c r="P23" s="67"/>
      <c r="Q23" s="70"/>
      <c r="R23" s="67"/>
      <c r="S23" s="37"/>
    </row>
    <row r="24" spans="1:19" ht="45" x14ac:dyDescent="0.25">
      <c r="A24" s="38">
        <f t="shared" si="6"/>
        <v>21</v>
      </c>
      <c r="B24" s="49" t="s">
        <v>115</v>
      </c>
      <c r="C24" s="50" t="s">
        <v>88</v>
      </c>
      <c r="D24" s="50">
        <v>49753509</v>
      </c>
      <c r="E24" s="50" t="s">
        <v>116</v>
      </c>
      <c r="F24" s="96">
        <v>600066711</v>
      </c>
      <c r="G24" s="51" t="s">
        <v>121</v>
      </c>
      <c r="H24" s="52" t="s">
        <v>74</v>
      </c>
      <c r="I24" s="52" t="s">
        <v>85</v>
      </c>
      <c r="J24" s="52" t="s">
        <v>85</v>
      </c>
      <c r="K24" s="51" t="s">
        <v>156</v>
      </c>
      <c r="L24" s="65">
        <v>112000</v>
      </c>
      <c r="M24" s="66">
        <f t="shared" si="7"/>
        <v>95200</v>
      </c>
      <c r="N24" s="67">
        <v>2022</v>
      </c>
      <c r="O24" s="37">
        <f t="shared" si="5"/>
        <v>2023</v>
      </c>
      <c r="P24" s="67"/>
      <c r="Q24" s="70"/>
      <c r="R24" s="67"/>
      <c r="S24" s="37"/>
    </row>
    <row r="25" spans="1:19" ht="45" x14ac:dyDescent="0.25">
      <c r="A25" s="38">
        <f t="shared" si="6"/>
        <v>22</v>
      </c>
      <c r="B25" s="49" t="s">
        <v>95</v>
      </c>
      <c r="C25" s="50" t="s">
        <v>88</v>
      </c>
      <c r="D25" s="50">
        <v>49753363</v>
      </c>
      <c r="E25" s="50" t="s">
        <v>96</v>
      </c>
      <c r="F25" s="96">
        <v>600067271</v>
      </c>
      <c r="G25" s="51" t="s">
        <v>122</v>
      </c>
      <c r="H25" s="52" t="s">
        <v>74</v>
      </c>
      <c r="I25" s="52" t="s">
        <v>85</v>
      </c>
      <c r="J25" s="52" t="s">
        <v>85</v>
      </c>
      <c r="K25" s="51" t="s">
        <v>154</v>
      </c>
      <c r="L25" s="65">
        <v>3200000</v>
      </c>
      <c r="M25" s="66">
        <f t="shared" si="7"/>
        <v>2720000</v>
      </c>
      <c r="N25" s="67">
        <v>2022</v>
      </c>
      <c r="O25" s="37">
        <f t="shared" si="5"/>
        <v>2023</v>
      </c>
      <c r="P25" s="67"/>
      <c r="Q25" s="70" t="s">
        <v>82</v>
      </c>
      <c r="R25" s="67" t="s">
        <v>98</v>
      </c>
      <c r="S25" s="37"/>
    </row>
    <row r="26" spans="1:19" ht="45.75" thickBot="1" x14ac:dyDescent="0.3">
      <c r="A26" s="54">
        <f t="shared" si="6"/>
        <v>23</v>
      </c>
      <c r="B26" s="61" t="s">
        <v>123</v>
      </c>
      <c r="C26" s="55" t="s">
        <v>88</v>
      </c>
      <c r="D26" s="55">
        <v>49753495</v>
      </c>
      <c r="E26" s="55">
        <v>49753495</v>
      </c>
      <c r="F26" s="97">
        <v>600066703</v>
      </c>
      <c r="G26" s="56" t="s">
        <v>124</v>
      </c>
      <c r="H26" s="57" t="s">
        <v>74</v>
      </c>
      <c r="I26" s="57" t="s">
        <v>85</v>
      </c>
      <c r="J26" s="57" t="s">
        <v>85</v>
      </c>
      <c r="K26" s="56" t="s">
        <v>155</v>
      </c>
      <c r="L26" s="71">
        <v>1600000</v>
      </c>
      <c r="M26" s="72">
        <f t="shared" si="7"/>
        <v>1360000</v>
      </c>
      <c r="N26" s="73">
        <v>2022</v>
      </c>
      <c r="O26" s="58">
        <f t="shared" si="5"/>
        <v>2023</v>
      </c>
      <c r="P26" s="73"/>
      <c r="Q26" s="74" t="s">
        <v>82</v>
      </c>
      <c r="R26" s="73" t="s">
        <v>98</v>
      </c>
      <c r="S26" s="58"/>
    </row>
    <row r="27" spans="1:19" s="14" customFormat="1" x14ac:dyDescent="0.25">
      <c r="A27"/>
      <c r="B27"/>
      <c r="C27"/>
      <c r="D27"/>
      <c r="E27"/>
      <c r="F27"/>
      <c r="G27" s="39"/>
      <c r="H27"/>
      <c r="I27"/>
      <c r="J27"/>
      <c r="K27"/>
      <c r="L27" s="11"/>
      <c r="M27" s="11"/>
      <c r="N27"/>
      <c r="O27"/>
      <c r="P27"/>
      <c r="Q27"/>
      <c r="R27"/>
      <c r="S27"/>
    </row>
    <row r="28" spans="1:19" s="14" customFormat="1" x14ac:dyDescent="0.25">
      <c r="A28" s="40" t="s">
        <v>331</v>
      </c>
      <c r="B28" s="16"/>
      <c r="G28" s="39"/>
      <c r="L28" s="15"/>
      <c r="M28" s="15"/>
    </row>
    <row r="29" spans="1:19" s="14" customFormat="1" x14ac:dyDescent="0.25">
      <c r="L29" s="15"/>
      <c r="M29" s="15"/>
    </row>
    <row r="30" spans="1:19" s="14" customFormat="1" x14ac:dyDescent="0.25">
      <c r="L30" s="15"/>
      <c r="M30" s="15"/>
    </row>
    <row r="31" spans="1:19" s="14" customFormat="1" x14ac:dyDescent="0.25">
      <c r="A31" s="14" t="s">
        <v>22</v>
      </c>
      <c r="L31" s="15"/>
      <c r="M31" s="15"/>
    </row>
    <row r="32" spans="1:19" s="14" customFormat="1" x14ac:dyDescent="0.25">
      <c r="A32" s="14" t="s">
        <v>23</v>
      </c>
      <c r="L32" s="15"/>
      <c r="M32" s="15"/>
    </row>
    <row r="33" spans="1:19" s="14" customFormat="1" x14ac:dyDescent="0.25">
      <c r="A33" s="14" t="s">
        <v>76</v>
      </c>
      <c r="L33" s="15"/>
      <c r="M33" s="15"/>
    </row>
    <row r="34" spans="1:19" s="17" customFormat="1" x14ac:dyDescent="0.25">
      <c r="A34" s="14"/>
      <c r="B34" s="14"/>
      <c r="C34" s="14"/>
      <c r="D34" s="14"/>
      <c r="E34" s="14"/>
      <c r="F34" s="14"/>
      <c r="G34" s="14"/>
      <c r="H34" s="14"/>
      <c r="I34" s="14"/>
      <c r="J34" s="14"/>
      <c r="K34" s="14"/>
      <c r="L34" s="15"/>
      <c r="M34" s="15"/>
      <c r="N34" s="14"/>
      <c r="O34" s="14"/>
      <c r="P34" s="14"/>
      <c r="Q34" s="14"/>
      <c r="R34" s="14"/>
      <c r="S34" s="14"/>
    </row>
    <row r="35" spans="1:19" s="14" customFormat="1" x14ac:dyDescent="0.25">
      <c r="A35" s="14" t="s">
        <v>24</v>
      </c>
      <c r="L35" s="15"/>
      <c r="M35" s="15"/>
    </row>
    <row r="36" spans="1:19" s="14" customFormat="1" x14ac:dyDescent="0.25">
      <c r="L36" s="15"/>
      <c r="M36" s="15"/>
    </row>
    <row r="37" spans="1:19" x14ac:dyDescent="0.25">
      <c r="A37" s="16" t="s">
        <v>25</v>
      </c>
      <c r="B37" s="16"/>
      <c r="C37" s="16"/>
      <c r="D37" s="17"/>
      <c r="E37" s="17"/>
      <c r="F37" s="17"/>
      <c r="G37" s="17"/>
      <c r="H37" s="17"/>
      <c r="I37" s="17"/>
      <c r="J37" s="17"/>
      <c r="K37" s="17"/>
      <c r="L37" s="18"/>
      <c r="M37" s="18"/>
      <c r="N37" s="17"/>
      <c r="O37" s="17"/>
      <c r="P37" s="17"/>
      <c r="Q37" s="17"/>
      <c r="R37" s="17"/>
      <c r="S37" s="17"/>
    </row>
    <row r="38" spans="1:19" x14ac:dyDescent="0.25">
      <c r="A38" s="14"/>
      <c r="B38" s="14"/>
      <c r="C38" s="14"/>
      <c r="D38" s="14"/>
      <c r="E38" s="14"/>
      <c r="F38" s="14"/>
      <c r="G38" s="14"/>
      <c r="H38" s="14"/>
      <c r="I38" s="14"/>
      <c r="J38" s="14"/>
      <c r="K38" s="14"/>
      <c r="L38" s="15"/>
      <c r="M38" s="15"/>
      <c r="N38" s="14"/>
      <c r="O38" s="14"/>
      <c r="P38" s="14"/>
      <c r="Q38" s="14"/>
      <c r="R38" s="14"/>
      <c r="S38" s="14"/>
    </row>
    <row r="39" spans="1:19" x14ac:dyDescent="0.25">
      <c r="A39" s="16" t="s">
        <v>26</v>
      </c>
      <c r="B39" s="16"/>
      <c r="C39" s="16"/>
      <c r="D39" s="14"/>
      <c r="E39" s="14"/>
      <c r="F39" s="14"/>
      <c r="G39" s="14"/>
      <c r="H39" s="14"/>
      <c r="I39" s="14"/>
      <c r="J39" s="14"/>
      <c r="K39" s="14"/>
      <c r="L39" s="15"/>
      <c r="M39" s="15"/>
      <c r="N39" s="14"/>
      <c r="O39" s="14"/>
      <c r="P39" s="14"/>
      <c r="Q39" s="14"/>
      <c r="R39" s="14"/>
      <c r="S39" s="14"/>
    </row>
    <row r="41" spans="1:19" x14ac:dyDescent="0.25">
      <c r="A41" s="9"/>
    </row>
  </sheetData>
  <mergeCells count="12">
    <mergeCell ref="A1:S1"/>
    <mergeCell ref="N2:O2"/>
    <mergeCell ref="P2:Q2"/>
    <mergeCell ref="R2:S2"/>
    <mergeCell ref="A2:A3"/>
    <mergeCell ref="B2:F2"/>
    <mergeCell ref="G2:G3"/>
    <mergeCell ref="J2:J3"/>
    <mergeCell ref="K2:K3"/>
    <mergeCell ref="L2:M2"/>
    <mergeCell ref="H2:H3"/>
    <mergeCell ref="I2:I3"/>
  </mergeCells>
  <pageMargins left="0.70866141732283472" right="0.70866141732283472" top="0.39370078740157483" bottom="0.39370078740157483" header="0.31496062992125984" footer="0.31496062992125984"/>
  <pageSetup paperSize="8"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1"/>
  <sheetViews>
    <sheetView tabSelected="1" zoomScale="95" zoomScaleNormal="95" workbookViewId="0">
      <pane xSplit="2" ySplit="4" topLeftCell="C5" activePane="bottomRight" state="frozen"/>
      <selection activeCell="B43" sqref="B43"/>
      <selection pane="topRight" activeCell="B43" sqref="B43"/>
      <selection pane="bottomLeft" activeCell="B43" sqref="B43"/>
      <selection pane="bottomRight" activeCell="Y10" sqref="Y10:Z10"/>
    </sheetView>
  </sheetViews>
  <sheetFormatPr defaultColWidth="9.28515625" defaultRowHeight="15" x14ac:dyDescent="0.25"/>
  <cols>
    <col min="1" max="1" width="6.5703125" customWidth="1"/>
    <col min="2" max="2" width="68.140625" customWidth="1"/>
    <col min="3" max="3" width="16.5703125" bestFit="1" customWidth="1"/>
    <col min="4" max="4" width="16.7109375" customWidth="1"/>
    <col min="5" max="5" width="13" customWidth="1"/>
    <col min="6" max="6" width="13.140625" customWidth="1"/>
    <col min="7" max="7" width="77.85546875" bestFit="1" customWidth="1"/>
    <col min="8" max="9" width="14.28515625" customWidth="1"/>
    <col min="10" max="10" width="14.7109375" customWidth="1"/>
    <col min="11" max="11" width="87.7109375" customWidth="1"/>
    <col min="12" max="12" width="13.85546875" style="11" customWidth="1"/>
    <col min="13" max="13" width="15.42578125" style="11" customWidth="1"/>
    <col min="16" max="16" width="8.42578125" customWidth="1"/>
    <col min="17" max="19" width="10.42578125" customWidth="1"/>
    <col min="20" max="21" width="13.42578125" customWidth="1"/>
    <col min="22" max="23" width="14" customWidth="1"/>
    <col min="24" max="24" width="12.28515625" customWidth="1"/>
    <col min="25" max="26" width="10.28515625" customWidth="1"/>
  </cols>
  <sheetData>
    <row r="1" spans="1:26" ht="18" customHeight="1" thickBot="1" x14ac:dyDescent="0.35">
      <c r="A1" s="253" t="s">
        <v>329</v>
      </c>
      <c r="B1" s="254"/>
      <c r="C1" s="254"/>
      <c r="D1" s="254"/>
      <c r="E1" s="254"/>
      <c r="F1" s="254"/>
      <c r="G1" s="254"/>
      <c r="H1" s="254"/>
      <c r="I1" s="254"/>
      <c r="J1" s="254"/>
      <c r="K1" s="254"/>
      <c r="L1" s="254"/>
      <c r="M1" s="254"/>
      <c r="N1" s="254"/>
      <c r="O1" s="254"/>
      <c r="P1" s="254"/>
      <c r="Q1" s="254"/>
      <c r="R1" s="254"/>
      <c r="S1" s="254"/>
      <c r="T1" s="254"/>
      <c r="U1" s="254"/>
      <c r="V1" s="254"/>
      <c r="W1" s="254"/>
      <c r="X1" s="254"/>
      <c r="Y1" s="254"/>
      <c r="Z1" s="255"/>
    </row>
    <row r="2" spans="1:26" ht="29.1" customHeight="1" thickBot="1" x14ac:dyDescent="0.3">
      <c r="A2" s="256" t="s">
        <v>0</v>
      </c>
      <c r="B2" s="284" t="s">
        <v>1</v>
      </c>
      <c r="C2" s="285"/>
      <c r="D2" s="285"/>
      <c r="E2" s="285"/>
      <c r="F2" s="286"/>
      <c r="G2" s="263" t="s">
        <v>2</v>
      </c>
      <c r="H2" s="303" t="s">
        <v>27</v>
      </c>
      <c r="I2" s="306" t="s">
        <v>56</v>
      </c>
      <c r="J2" s="266" t="s">
        <v>4</v>
      </c>
      <c r="K2" s="281" t="s">
        <v>5</v>
      </c>
      <c r="L2" s="287" t="s">
        <v>28</v>
      </c>
      <c r="M2" s="288"/>
      <c r="N2" s="289" t="s">
        <v>7</v>
      </c>
      <c r="O2" s="290"/>
      <c r="P2" s="275" t="s">
        <v>29</v>
      </c>
      <c r="Q2" s="276"/>
      <c r="R2" s="276"/>
      <c r="S2" s="276"/>
      <c r="T2" s="276"/>
      <c r="U2" s="276"/>
      <c r="V2" s="276"/>
      <c r="W2" s="277"/>
      <c r="X2" s="277"/>
      <c r="Y2" s="230" t="s">
        <v>9</v>
      </c>
      <c r="Z2" s="231"/>
    </row>
    <row r="3" spans="1:26" ht="14.85" customHeight="1" x14ac:dyDescent="0.25">
      <c r="A3" s="257"/>
      <c r="B3" s="263" t="s">
        <v>10</v>
      </c>
      <c r="C3" s="259" t="s">
        <v>11</v>
      </c>
      <c r="D3" s="259" t="s">
        <v>12</v>
      </c>
      <c r="E3" s="259" t="s">
        <v>13</v>
      </c>
      <c r="F3" s="261" t="s">
        <v>14</v>
      </c>
      <c r="G3" s="264"/>
      <c r="H3" s="304"/>
      <c r="I3" s="307"/>
      <c r="J3" s="267"/>
      <c r="K3" s="282"/>
      <c r="L3" s="295" t="s">
        <v>15</v>
      </c>
      <c r="M3" s="297" t="s">
        <v>73</v>
      </c>
      <c r="N3" s="299" t="s">
        <v>16</v>
      </c>
      <c r="O3" s="301" t="s">
        <v>17</v>
      </c>
      <c r="P3" s="279" t="s">
        <v>30</v>
      </c>
      <c r="Q3" s="280"/>
      <c r="R3" s="280"/>
      <c r="S3" s="281"/>
      <c r="T3" s="269" t="s">
        <v>31</v>
      </c>
      <c r="U3" s="271" t="s">
        <v>70</v>
      </c>
      <c r="V3" s="271" t="s">
        <v>71</v>
      </c>
      <c r="W3" s="269" t="s">
        <v>32</v>
      </c>
      <c r="X3" s="273" t="s">
        <v>57</v>
      </c>
      <c r="Y3" s="291" t="s">
        <v>20</v>
      </c>
      <c r="Z3" s="293" t="s">
        <v>21</v>
      </c>
    </row>
    <row r="4" spans="1:26" ht="80.099999999999994" customHeight="1" thickBot="1" x14ac:dyDescent="0.3">
      <c r="A4" s="258"/>
      <c r="B4" s="278"/>
      <c r="C4" s="260"/>
      <c r="D4" s="260"/>
      <c r="E4" s="260"/>
      <c r="F4" s="262"/>
      <c r="G4" s="265"/>
      <c r="H4" s="305"/>
      <c r="I4" s="308"/>
      <c r="J4" s="268"/>
      <c r="K4" s="283"/>
      <c r="L4" s="296"/>
      <c r="M4" s="298"/>
      <c r="N4" s="300"/>
      <c r="O4" s="302"/>
      <c r="P4" s="5" t="s">
        <v>50</v>
      </c>
      <c r="Q4" s="6" t="s">
        <v>33</v>
      </c>
      <c r="R4" s="6" t="s">
        <v>34</v>
      </c>
      <c r="S4" s="7" t="s">
        <v>35</v>
      </c>
      <c r="T4" s="270"/>
      <c r="U4" s="272"/>
      <c r="V4" s="272"/>
      <c r="W4" s="270"/>
      <c r="X4" s="274"/>
      <c r="Y4" s="292"/>
      <c r="Z4" s="294"/>
    </row>
    <row r="5" spans="1:26" ht="84.75" customHeight="1" x14ac:dyDescent="0.25">
      <c r="A5" s="42">
        <v>1</v>
      </c>
      <c r="B5" s="122" t="s">
        <v>289</v>
      </c>
      <c r="C5" s="220" t="s">
        <v>290</v>
      </c>
      <c r="D5" s="218">
        <v>60610832</v>
      </c>
      <c r="E5" s="76">
        <v>102088187</v>
      </c>
      <c r="F5" s="77">
        <v>600067611</v>
      </c>
      <c r="G5" s="123" t="s">
        <v>242</v>
      </c>
      <c r="H5" s="79" t="s">
        <v>74</v>
      </c>
      <c r="I5" s="79" t="s">
        <v>85</v>
      </c>
      <c r="J5" s="79" t="s">
        <v>243</v>
      </c>
      <c r="K5" s="124" t="s">
        <v>244</v>
      </c>
      <c r="L5" s="65">
        <v>1700000</v>
      </c>
      <c r="M5" s="66">
        <f t="shared" ref="M5:M8" si="0">L5/100*85</f>
        <v>1445000</v>
      </c>
      <c r="N5" s="67">
        <v>2023</v>
      </c>
      <c r="O5" s="37">
        <v>2025</v>
      </c>
      <c r="P5" s="80"/>
      <c r="Q5" s="81" t="s">
        <v>82</v>
      </c>
      <c r="R5" s="81" t="s">
        <v>82</v>
      </c>
      <c r="S5" s="70"/>
      <c r="T5" s="82" t="s">
        <v>82</v>
      </c>
      <c r="U5" s="82"/>
      <c r="V5" s="82"/>
      <c r="W5" s="82"/>
      <c r="X5" s="82" t="s">
        <v>82</v>
      </c>
      <c r="Y5" s="67"/>
      <c r="Z5" s="37"/>
    </row>
    <row r="6" spans="1:26" s="3" customFormat="1" ht="68.25" customHeight="1" x14ac:dyDescent="0.25">
      <c r="A6" s="38">
        <v>2</v>
      </c>
      <c r="B6" s="125" t="s">
        <v>289</v>
      </c>
      <c r="C6" s="221" t="s">
        <v>290</v>
      </c>
      <c r="D6" s="218">
        <v>60610832</v>
      </c>
      <c r="E6" s="76">
        <v>102088187</v>
      </c>
      <c r="F6" s="77">
        <v>600067611</v>
      </c>
      <c r="G6" s="78" t="s">
        <v>245</v>
      </c>
      <c r="H6" s="79" t="s">
        <v>74</v>
      </c>
      <c r="I6" s="79" t="s">
        <v>85</v>
      </c>
      <c r="J6" s="79" t="s">
        <v>243</v>
      </c>
      <c r="K6" s="124" t="s">
        <v>246</v>
      </c>
      <c r="L6" s="65">
        <v>3500000</v>
      </c>
      <c r="M6" s="66">
        <f t="shared" si="0"/>
        <v>2975000</v>
      </c>
      <c r="N6" s="67">
        <v>2023</v>
      </c>
      <c r="O6" s="37">
        <v>2025</v>
      </c>
      <c r="P6" s="80"/>
      <c r="Q6" s="81"/>
      <c r="R6" s="81"/>
      <c r="S6" s="70"/>
      <c r="T6" s="82" t="s">
        <v>82</v>
      </c>
      <c r="U6" s="82"/>
      <c r="V6" s="82" t="s">
        <v>82</v>
      </c>
      <c r="W6" s="82" t="s">
        <v>82</v>
      </c>
      <c r="X6" s="82"/>
      <c r="Y6" s="67"/>
      <c r="Z6" s="37"/>
    </row>
    <row r="7" spans="1:26" ht="69.75" customHeight="1" x14ac:dyDescent="0.25">
      <c r="A7" s="38">
        <v>3</v>
      </c>
      <c r="B7" s="125" t="s">
        <v>289</v>
      </c>
      <c r="C7" s="222" t="s">
        <v>290</v>
      </c>
      <c r="D7" s="218">
        <v>60610832</v>
      </c>
      <c r="E7" s="76">
        <v>102088187</v>
      </c>
      <c r="F7" s="77">
        <v>600067611</v>
      </c>
      <c r="G7" s="126" t="s">
        <v>288</v>
      </c>
      <c r="H7" s="79" t="s">
        <v>74</v>
      </c>
      <c r="I7" s="79" t="s">
        <v>85</v>
      </c>
      <c r="J7" s="79" t="s">
        <v>243</v>
      </c>
      <c r="K7" s="126" t="s">
        <v>287</v>
      </c>
      <c r="L7" s="65">
        <v>6500000</v>
      </c>
      <c r="M7" s="66">
        <f t="shared" si="0"/>
        <v>5525000</v>
      </c>
      <c r="N7" s="67">
        <v>2023</v>
      </c>
      <c r="O7" s="37">
        <f>N7+2</f>
        <v>2025</v>
      </c>
      <c r="P7" s="80"/>
      <c r="Q7" s="81"/>
      <c r="R7" s="81"/>
      <c r="S7" s="70"/>
      <c r="T7" s="82" t="s">
        <v>82</v>
      </c>
      <c r="U7" s="82"/>
      <c r="V7" s="82" t="s">
        <v>82</v>
      </c>
      <c r="W7" s="82" t="s">
        <v>82</v>
      </c>
      <c r="X7" s="82"/>
      <c r="Y7" s="67"/>
      <c r="Z7" s="37"/>
    </row>
    <row r="8" spans="1:26" ht="64.5" customHeight="1" x14ac:dyDescent="0.25">
      <c r="A8" s="127">
        <v>4</v>
      </c>
      <c r="B8" s="128" t="s">
        <v>289</v>
      </c>
      <c r="C8" s="223" t="s">
        <v>290</v>
      </c>
      <c r="D8" s="219">
        <v>60610832</v>
      </c>
      <c r="E8" s="129">
        <v>102088187</v>
      </c>
      <c r="F8" s="130">
        <v>600067611</v>
      </c>
      <c r="G8" s="131" t="s">
        <v>247</v>
      </c>
      <c r="H8" s="132" t="s">
        <v>74</v>
      </c>
      <c r="I8" s="132" t="s">
        <v>85</v>
      </c>
      <c r="J8" s="132" t="s">
        <v>243</v>
      </c>
      <c r="K8" s="133" t="s">
        <v>248</v>
      </c>
      <c r="L8" s="134">
        <v>3400000</v>
      </c>
      <c r="M8" s="135">
        <f t="shared" si="0"/>
        <v>2890000</v>
      </c>
      <c r="N8" s="136">
        <v>2023</v>
      </c>
      <c r="O8" s="137">
        <f>N8+2</f>
        <v>2025</v>
      </c>
      <c r="P8" s="138"/>
      <c r="Q8" s="139"/>
      <c r="R8" s="139"/>
      <c r="S8" s="140"/>
      <c r="T8" s="141" t="s">
        <v>82</v>
      </c>
      <c r="U8" s="141"/>
      <c r="V8" s="141" t="s">
        <v>82</v>
      </c>
      <c r="W8" s="141" t="s">
        <v>82</v>
      </c>
      <c r="X8" s="141"/>
      <c r="Y8" s="136"/>
      <c r="Z8" s="137"/>
    </row>
    <row r="9" spans="1:26" ht="42.75" customHeight="1" x14ac:dyDescent="0.25">
      <c r="A9" s="38">
        <v>5</v>
      </c>
      <c r="B9" s="125" t="s">
        <v>289</v>
      </c>
      <c r="C9" s="224" t="s">
        <v>290</v>
      </c>
      <c r="D9" s="142">
        <v>60610832</v>
      </c>
      <c r="E9" s="143">
        <v>102088187</v>
      </c>
      <c r="F9" s="144">
        <v>600067611</v>
      </c>
      <c r="G9" s="145" t="s">
        <v>292</v>
      </c>
      <c r="H9" s="146" t="s">
        <v>74</v>
      </c>
      <c r="I9" s="146" t="s">
        <v>85</v>
      </c>
      <c r="J9" s="146" t="s">
        <v>243</v>
      </c>
      <c r="K9" s="147" t="s">
        <v>291</v>
      </c>
      <c r="L9" s="65">
        <v>87148</v>
      </c>
      <c r="M9" s="66">
        <v>0</v>
      </c>
      <c r="N9" s="148">
        <v>2023</v>
      </c>
      <c r="O9" s="149">
        <v>2023</v>
      </c>
      <c r="P9" s="150"/>
      <c r="Q9" s="151"/>
      <c r="R9" s="152"/>
      <c r="S9" s="153"/>
      <c r="T9" s="154"/>
      <c r="U9" s="154"/>
      <c r="V9" s="155" t="s">
        <v>82</v>
      </c>
      <c r="W9" s="154"/>
      <c r="X9" s="154"/>
      <c r="Y9" s="156"/>
      <c r="Z9" s="157"/>
    </row>
    <row r="10" spans="1:26" ht="42.75" customHeight="1" x14ac:dyDescent="0.25">
      <c r="A10" s="31">
        <v>6</v>
      </c>
      <c r="B10" s="341" t="s">
        <v>289</v>
      </c>
      <c r="C10" s="342" t="s">
        <v>290</v>
      </c>
      <c r="D10" s="343">
        <v>60610832</v>
      </c>
      <c r="E10" s="342">
        <v>102088187</v>
      </c>
      <c r="F10" s="344">
        <v>600067611</v>
      </c>
      <c r="G10" s="341" t="s">
        <v>293</v>
      </c>
      <c r="H10" s="345" t="s">
        <v>74</v>
      </c>
      <c r="I10" s="345" t="s">
        <v>85</v>
      </c>
      <c r="J10" s="345" t="s">
        <v>243</v>
      </c>
      <c r="K10" s="346" t="s">
        <v>334</v>
      </c>
      <c r="L10" s="32">
        <v>4000000</v>
      </c>
      <c r="M10" s="33">
        <f t="shared" ref="M10" si="1">L10/100*85</f>
        <v>3400000</v>
      </c>
      <c r="N10" s="347">
        <v>2023</v>
      </c>
      <c r="O10" s="348">
        <v>2025</v>
      </c>
      <c r="P10" s="353" t="s">
        <v>82</v>
      </c>
      <c r="Q10" s="349"/>
      <c r="R10" s="349"/>
      <c r="S10" s="350" t="s">
        <v>82</v>
      </c>
      <c r="T10" s="351" t="s">
        <v>82</v>
      </c>
      <c r="U10" s="352"/>
      <c r="V10" s="352"/>
      <c r="W10" s="352"/>
      <c r="X10" s="352"/>
      <c r="Y10" s="354" t="s">
        <v>335</v>
      </c>
      <c r="Z10" s="355"/>
    </row>
    <row r="11" spans="1:26" ht="39" customHeight="1" x14ac:dyDescent="0.25">
      <c r="A11" s="38">
        <v>7</v>
      </c>
      <c r="B11" s="147" t="s">
        <v>289</v>
      </c>
      <c r="C11" s="159" t="s">
        <v>290</v>
      </c>
      <c r="D11" s="158">
        <v>60610832</v>
      </c>
      <c r="E11" s="159">
        <v>102088187</v>
      </c>
      <c r="F11" s="160">
        <v>600067611</v>
      </c>
      <c r="G11" s="147" t="s">
        <v>294</v>
      </c>
      <c r="H11" s="161" t="s">
        <v>74</v>
      </c>
      <c r="I11" s="161" t="s">
        <v>85</v>
      </c>
      <c r="J11" s="161" t="s">
        <v>243</v>
      </c>
      <c r="K11" s="147" t="s">
        <v>295</v>
      </c>
      <c r="L11" s="65">
        <v>1300000</v>
      </c>
      <c r="M11" s="66">
        <f t="shared" ref="M11" si="2">L11/100*85</f>
        <v>1105000</v>
      </c>
      <c r="N11" s="162">
        <v>2023</v>
      </c>
      <c r="O11" s="163">
        <v>2025</v>
      </c>
      <c r="P11" s="164"/>
      <c r="Q11" s="165"/>
      <c r="R11" s="165"/>
      <c r="S11" s="168"/>
      <c r="T11" s="155" t="s">
        <v>82</v>
      </c>
      <c r="U11" s="155"/>
      <c r="V11" s="155"/>
      <c r="W11" s="155" t="s">
        <v>82</v>
      </c>
      <c r="X11" s="166"/>
      <c r="Y11" s="164"/>
      <c r="Z11" s="167"/>
    </row>
    <row r="12" spans="1:26" ht="30" x14ac:dyDescent="0.25">
      <c r="A12" s="169">
        <v>8</v>
      </c>
      <c r="B12" s="170" t="s">
        <v>77</v>
      </c>
      <c r="C12" s="171" t="s">
        <v>78</v>
      </c>
      <c r="D12" s="171">
        <v>71004777</v>
      </c>
      <c r="E12" s="171">
        <v>71004777</v>
      </c>
      <c r="F12" s="172">
        <v>60067548</v>
      </c>
      <c r="G12" s="173" t="s">
        <v>89</v>
      </c>
      <c r="H12" s="174" t="s">
        <v>74</v>
      </c>
      <c r="I12" s="174" t="s">
        <v>79</v>
      </c>
      <c r="J12" s="174" t="s">
        <v>79</v>
      </c>
      <c r="K12" s="173" t="s">
        <v>162</v>
      </c>
      <c r="L12" s="175">
        <v>3500000</v>
      </c>
      <c r="M12" s="176">
        <f t="shared" ref="M12:M30" si="3">L12/100*85</f>
        <v>2975000</v>
      </c>
      <c r="N12" s="177">
        <v>2022</v>
      </c>
      <c r="O12" s="178">
        <f t="shared" ref="O12:O27" si="4">N12+1</f>
        <v>2023</v>
      </c>
      <c r="P12" s="179"/>
      <c r="Q12" s="180"/>
      <c r="R12" s="180"/>
      <c r="S12" s="181"/>
      <c r="T12" s="182" t="s">
        <v>82</v>
      </c>
      <c r="U12" s="182"/>
      <c r="V12" s="182"/>
      <c r="W12" s="182"/>
      <c r="X12" s="182" t="s">
        <v>82</v>
      </c>
      <c r="Y12" s="177"/>
      <c r="Z12" s="178"/>
    </row>
    <row r="13" spans="1:26" s="3" customFormat="1" ht="45" x14ac:dyDescent="0.25">
      <c r="A13" s="38">
        <f t="shared" ref="A13:A67" si="5">A12+1</f>
        <v>9</v>
      </c>
      <c r="B13" s="75" t="s">
        <v>77</v>
      </c>
      <c r="C13" s="76" t="s">
        <v>78</v>
      </c>
      <c r="D13" s="76">
        <v>71004777</v>
      </c>
      <c r="E13" s="76">
        <v>71004777</v>
      </c>
      <c r="F13" s="77">
        <v>60067548</v>
      </c>
      <c r="G13" s="78" t="s">
        <v>184</v>
      </c>
      <c r="H13" s="79" t="s">
        <v>74</v>
      </c>
      <c r="I13" s="79" t="s">
        <v>79</v>
      </c>
      <c r="J13" s="79" t="s">
        <v>79</v>
      </c>
      <c r="K13" s="78" t="s">
        <v>94</v>
      </c>
      <c r="L13" s="65">
        <v>1500000</v>
      </c>
      <c r="M13" s="66">
        <f t="shared" si="3"/>
        <v>1275000</v>
      </c>
      <c r="N13" s="67">
        <v>2020</v>
      </c>
      <c r="O13" s="37">
        <v>2023</v>
      </c>
      <c r="P13" s="80"/>
      <c r="Q13" s="81" t="s">
        <v>82</v>
      </c>
      <c r="R13" s="81" t="s">
        <v>82</v>
      </c>
      <c r="S13" s="70"/>
      <c r="T13" s="82"/>
      <c r="U13" s="82"/>
      <c r="V13" s="82"/>
      <c r="W13" s="82"/>
      <c r="X13" s="82"/>
      <c r="Y13" s="67"/>
      <c r="Z13" s="37"/>
    </row>
    <row r="14" spans="1:26" s="3" customFormat="1" ht="60" x14ac:dyDescent="0.25">
      <c r="A14" s="38">
        <f t="shared" si="5"/>
        <v>10</v>
      </c>
      <c r="B14" s="75" t="s">
        <v>77</v>
      </c>
      <c r="C14" s="76" t="s">
        <v>78</v>
      </c>
      <c r="D14" s="76">
        <v>71004777</v>
      </c>
      <c r="E14" s="76">
        <v>71004777</v>
      </c>
      <c r="F14" s="77">
        <v>60067548</v>
      </c>
      <c r="G14" s="78" t="s">
        <v>186</v>
      </c>
      <c r="H14" s="79" t="s">
        <v>74</v>
      </c>
      <c r="I14" s="79" t="s">
        <v>79</v>
      </c>
      <c r="J14" s="79" t="s">
        <v>79</v>
      </c>
      <c r="K14" s="131" t="s">
        <v>185</v>
      </c>
      <c r="L14" s="65">
        <v>1500000</v>
      </c>
      <c r="M14" s="66">
        <f t="shared" ref="M14" si="6">L14/100*85</f>
        <v>1275000</v>
      </c>
      <c r="N14" s="67">
        <v>2020</v>
      </c>
      <c r="O14" s="37">
        <v>2023</v>
      </c>
      <c r="P14" s="80" t="s">
        <v>82</v>
      </c>
      <c r="Q14" s="81"/>
      <c r="R14" s="81" t="s">
        <v>82</v>
      </c>
      <c r="S14" s="70" t="s">
        <v>82</v>
      </c>
      <c r="T14" s="82" t="s">
        <v>82</v>
      </c>
      <c r="U14" s="82"/>
      <c r="V14" s="82"/>
      <c r="W14" s="82"/>
      <c r="X14" s="82" t="s">
        <v>82</v>
      </c>
      <c r="Y14" s="67"/>
      <c r="Z14" s="37"/>
    </row>
    <row r="15" spans="1:26" ht="30" x14ac:dyDescent="0.25">
      <c r="A15" s="38">
        <v>11</v>
      </c>
      <c r="B15" s="75" t="s">
        <v>83</v>
      </c>
      <c r="C15" s="76" t="s">
        <v>88</v>
      </c>
      <c r="D15" s="76">
        <v>49753347</v>
      </c>
      <c r="E15" s="76" t="s">
        <v>84</v>
      </c>
      <c r="F15" s="77">
        <v>600067262</v>
      </c>
      <c r="G15" s="78" t="s">
        <v>90</v>
      </c>
      <c r="H15" s="79" t="s">
        <v>74</v>
      </c>
      <c r="I15" s="79" t="s">
        <v>85</v>
      </c>
      <c r="J15" s="79" t="s">
        <v>85</v>
      </c>
      <c r="K15" s="78" t="s">
        <v>91</v>
      </c>
      <c r="L15" s="65">
        <v>5600000</v>
      </c>
      <c r="M15" s="66">
        <f t="shared" si="3"/>
        <v>4760000</v>
      </c>
      <c r="N15" s="67">
        <v>2023</v>
      </c>
      <c r="O15" s="37">
        <v>2026</v>
      </c>
      <c r="P15" s="80"/>
      <c r="Q15" s="81"/>
      <c r="R15" s="81"/>
      <c r="S15" s="70"/>
      <c r="T15" s="82"/>
      <c r="U15" s="82"/>
      <c r="V15" s="82" t="s">
        <v>82</v>
      </c>
      <c r="W15" s="82" t="s">
        <v>82</v>
      </c>
      <c r="X15" s="82"/>
      <c r="Y15" s="67" t="s">
        <v>92</v>
      </c>
      <c r="Z15" s="37"/>
    </row>
    <row r="16" spans="1:26" ht="30" x14ac:dyDescent="0.25">
      <c r="A16" s="38">
        <f t="shared" si="5"/>
        <v>12</v>
      </c>
      <c r="B16" s="75" t="s">
        <v>83</v>
      </c>
      <c r="C16" s="76" t="s">
        <v>88</v>
      </c>
      <c r="D16" s="76">
        <v>49753347</v>
      </c>
      <c r="E16" s="76" t="s">
        <v>84</v>
      </c>
      <c r="F16" s="77">
        <v>600067262</v>
      </c>
      <c r="G16" s="78" t="s">
        <v>86</v>
      </c>
      <c r="H16" s="79" t="s">
        <v>74</v>
      </c>
      <c r="I16" s="79" t="s">
        <v>85</v>
      </c>
      <c r="J16" s="79" t="s">
        <v>85</v>
      </c>
      <c r="K16" s="78" t="s">
        <v>161</v>
      </c>
      <c r="L16" s="65">
        <v>1200000</v>
      </c>
      <c r="M16" s="66">
        <f t="shared" si="3"/>
        <v>1020000</v>
      </c>
      <c r="N16" s="67">
        <v>2023</v>
      </c>
      <c r="O16" s="37">
        <v>2026</v>
      </c>
      <c r="P16" s="80"/>
      <c r="Q16" s="81"/>
      <c r="R16" s="81"/>
      <c r="S16" s="70"/>
      <c r="T16" s="82"/>
      <c r="U16" s="82"/>
      <c r="V16" s="82"/>
      <c r="W16" s="82"/>
      <c r="X16" s="82"/>
      <c r="Y16" s="67" t="s">
        <v>265</v>
      </c>
      <c r="Z16" s="37"/>
    </row>
    <row r="17" spans="1:26" ht="57" customHeight="1" x14ac:dyDescent="0.25">
      <c r="A17" s="38">
        <f t="shared" si="5"/>
        <v>13</v>
      </c>
      <c r="B17" s="75" t="s">
        <v>83</v>
      </c>
      <c r="C17" s="76" t="s">
        <v>88</v>
      </c>
      <c r="D17" s="76">
        <v>49753347</v>
      </c>
      <c r="E17" s="76" t="s">
        <v>84</v>
      </c>
      <c r="F17" s="77">
        <v>600067262</v>
      </c>
      <c r="G17" s="78" t="s">
        <v>87</v>
      </c>
      <c r="H17" s="79" t="s">
        <v>74</v>
      </c>
      <c r="I17" s="79" t="s">
        <v>85</v>
      </c>
      <c r="J17" s="79" t="s">
        <v>85</v>
      </c>
      <c r="K17" s="78" t="s">
        <v>163</v>
      </c>
      <c r="L17" s="65">
        <v>800000</v>
      </c>
      <c r="M17" s="66">
        <f t="shared" si="3"/>
        <v>680000</v>
      </c>
      <c r="N17" s="67">
        <v>2022</v>
      </c>
      <c r="O17" s="37">
        <f t="shared" si="4"/>
        <v>2023</v>
      </c>
      <c r="P17" s="80"/>
      <c r="Q17" s="81"/>
      <c r="R17" s="81"/>
      <c r="S17" s="70"/>
      <c r="T17" s="82"/>
      <c r="U17" s="82"/>
      <c r="V17" s="82"/>
      <c r="W17" s="82"/>
      <c r="X17" s="82"/>
      <c r="Y17" s="69" t="s">
        <v>308</v>
      </c>
      <c r="Z17" s="37"/>
    </row>
    <row r="18" spans="1:26" ht="75" x14ac:dyDescent="0.25">
      <c r="A18" s="38">
        <f t="shared" si="5"/>
        <v>14</v>
      </c>
      <c r="B18" s="75" t="s">
        <v>83</v>
      </c>
      <c r="C18" s="76" t="s">
        <v>88</v>
      </c>
      <c r="D18" s="76">
        <v>49753347</v>
      </c>
      <c r="E18" s="76" t="s">
        <v>84</v>
      </c>
      <c r="F18" s="77">
        <v>600067262</v>
      </c>
      <c r="G18" s="78" t="s">
        <v>93</v>
      </c>
      <c r="H18" s="79" t="s">
        <v>74</v>
      </c>
      <c r="I18" s="79" t="s">
        <v>85</v>
      </c>
      <c r="J18" s="79" t="s">
        <v>85</v>
      </c>
      <c r="K18" s="78" t="s">
        <v>126</v>
      </c>
      <c r="L18" s="65">
        <v>4800000</v>
      </c>
      <c r="M18" s="66">
        <f t="shared" si="3"/>
        <v>4080000</v>
      </c>
      <c r="N18" s="67">
        <v>2023</v>
      </c>
      <c r="O18" s="37">
        <v>2026</v>
      </c>
      <c r="P18" s="80" t="s">
        <v>82</v>
      </c>
      <c r="Q18" s="81" t="s">
        <v>82</v>
      </c>
      <c r="R18" s="81" t="s">
        <v>82</v>
      </c>
      <c r="S18" s="70" t="s">
        <v>82</v>
      </c>
      <c r="T18" s="82" t="s">
        <v>82</v>
      </c>
      <c r="U18" s="82"/>
      <c r="V18" s="82" t="s">
        <v>82</v>
      </c>
      <c r="W18" s="82" t="s">
        <v>82</v>
      </c>
      <c r="X18" s="82" t="s">
        <v>82</v>
      </c>
      <c r="Y18" s="67" t="s">
        <v>92</v>
      </c>
      <c r="Z18" s="37"/>
    </row>
    <row r="19" spans="1:26" ht="90" x14ac:dyDescent="0.25">
      <c r="A19" s="38">
        <f t="shared" si="5"/>
        <v>15</v>
      </c>
      <c r="B19" s="75" t="s">
        <v>83</v>
      </c>
      <c r="C19" s="76" t="s">
        <v>88</v>
      </c>
      <c r="D19" s="76">
        <v>49753347</v>
      </c>
      <c r="E19" s="76" t="s">
        <v>84</v>
      </c>
      <c r="F19" s="77">
        <v>600067262</v>
      </c>
      <c r="G19" s="78" t="s">
        <v>99</v>
      </c>
      <c r="H19" s="79" t="s">
        <v>74</v>
      </c>
      <c r="I19" s="79" t="s">
        <v>85</v>
      </c>
      <c r="J19" s="79" t="s">
        <v>85</v>
      </c>
      <c r="K19" s="78" t="s">
        <v>100</v>
      </c>
      <c r="L19" s="65">
        <v>4800000</v>
      </c>
      <c r="M19" s="66">
        <f t="shared" si="3"/>
        <v>4080000</v>
      </c>
      <c r="N19" s="67">
        <v>2023</v>
      </c>
      <c r="O19" s="37">
        <f t="shared" si="4"/>
        <v>2024</v>
      </c>
      <c r="P19" s="80"/>
      <c r="Q19" s="81"/>
      <c r="R19" s="81"/>
      <c r="S19" s="70"/>
      <c r="T19" s="82"/>
      <c r="U19" s="82"/>
      <c r="V19" s="82" t="s">
        <v>82</v>
      </c>
      <c r="W19" s="82"/>
      <c r="X19" s="82"/>
      <c r="Y19" s="67" t="s">
        <v>98</v>
      </c>
      <c r="Z19" s="37"/>
    </row>
    <row r="20" spans="1:26" s="9" customFormat="1" ht="129" customHeight="1" x14ac:dyDescent="0.25">
      <c r="A20" s="38">
        <f t="shared" si="5"/>
        <v>16</v>
      </c>
      <c r="B20" s="75" t="s">
        <v>83</v>
      </c>
      <c r="C20" s="76" t="s">
        <v>88</v>
      </c>
      <c r="D20" s="76">
        <v>49753347</v>
      </c>
      <c r="E20" s="76" t="s">
        <v>84</v>
      </c>
      <c r="F20" s="77">
        <v>600067262</v>
      </c>
      <c r="G20" s="78" t="s">
        <v>187</v>
      </c>
      <c r="H20" s="79" t="s">
        <v>74</v>
      </c>
      <c r="I20" s="79" t="s">
        <v>85</v>
      </c>
      <c r="J20" s="79" t="s">
        <v>85</v>
      </c>
      <c r="K20" s="78" t="s">
        <v>189</v>
      </c>
      <c r="L20" s="65">
        <v>6558808.3899999997</v>
      </c>
      <c r="M20" s="66">
        <f t="shared" ref="M20" si="7">L20/100*85</f>
        <v>5574987.1315000001</v>
      </c>
      <c r="N20" s="67">
        <v>2020</v>
      </c>
      <c r="O20" s="37">
        <f t="shared" ref="O20" si="8">N20+1</f>
        <v>2021</v>
      </c>
      <c r="P20" s="80"/>
      <c r="Q20" s="81"/>
      <c r="R20" s="81" t="s">
        <v>82</v>
      </c>
      <c r="S20" s="70"/>
      <c r="T20" s="82" t="s">
        <v>82</v>
      </c>
      <c r="U20" s="82"/>
      <c r="V20" s="82"/>
      <c r="W20" s="82"/>
      <c r="X20" s="82"/>
      <c r="Y20" s="67" t="s">
        <v>188</v>
      </c>
      <c r="Z20" s="37"/>
    </row>
    <row r="21" spans="1:26" ht="105" x14ac:dyDescent="0.25">
      <c r="A21" s="38">
        <f t="shared" si="5"/>
        <v>17</v>
      </c>
      <c r="B21" s="75" t="s">
        <v>83</v>
      </c>
      <c r="C21" s="76" t="s">
        <v>88</v>
      </c>
      <c r="D21" s="76">
        <v>49753347</v>
      </c>
      <c r="E21" s="76" t="s">
        <v>84</v>
      </c>
      <c r="F21" s="77">
        <v>600067262</v>
      </c>
      <c r="G21" s="78" t="s">
        <v>190</v>
      </c>
      <c r="H21" s="79" t="s">
        <v>74</v>
      </c>
      <c r="I21" s="79" t="s">
        <v>85</v>
      </c>
      <c r="J21" s="79" t="s">
        <v>85</v>
      </c>
      <c r="K21" s="78" t="s">
        <v>191</v>
      </c>
      <c r="L21" s="65">
        <v>3495777.97</v>
      </c>
      <c r="M21" s="66">
        <f t="shared" si="3"/>
        <v>2971411.2744999998</v>
      </c>
      <c r="N21" s="67">
        <v>2020</v>
      </c>
      <c r="O21" s="37">
        <f t="shared" si="4"/>
        <v>2021</v>
      </c>
      <c r="P21" s="80"/>
      <c r="Q21" s="81" t="s">
        <v>82</v>
      </c>
      <c r="R21" s="81"/>
      <c r="S21" s="70"/>
      <c r="T21" s="82" t="s">
        <v>82</v>
      </c>
      <c r="U21" s="82"/>
      <c r="V21" s="82"/>
      <c r="W21" s="82"/>
      <c r="X21" s="82"/>
      <c r="Y21" s="67" t="s">
        <v>188</v>
      </c>
      <c r="Z21" s="37"/>
    </row>
    <row r="22" spans="1:26" ht="48" customHeight="1" x14ac:dyDescent="0.25">
      <c r="A22" s="38">
        <f t="shared" si="5"/>
        <v>18</v>
      </c>
      <c r="B22" s="75" t="s">
        <v>83</v>
      </c>
      <c r="C22" s="76" t="s">
        <v>88</v>
      </c>
      <c r="D22" s="76">
        <v>49753347</v>
      </c>
      <c r="E22" s="76" t="s">
        <v>84</v>
      </c>
      <c r="F22" s="77">
        <v>600067262</v>
      </c>
      <c r="G22" s="78" t="s">
        <v>263</v>
      </c>
      <c r="H22" s="79" t="s">
        <v>74</v>
      </c>
      <c r="I22" s="79" t="s">
        <v>85</v>
      </c>
      <c r="J22" s="79" t="s">
        <v>85</v>
      </c>
      <c r="K22" s="78" t="s">
        <v>264</v>
      </c>
      <c r="L22" s="65">
        <v>6600000</v>
      </c>
      <c r="M22" s="66">
        <f t="shared" si="3"/>
        <v>5610000</v>
      </c>
      <c r="N22" s="67">
        <v>2023</v>
      </c>
      <c r="O22" s="37">
        <v>2025</v>
      </c>
      <c r="P22" s="80"/>
      <c r="Q22" s="81"/>
      <c r="R22" s="81"/>
      <c r="S22" s="70" t="s">
        <v>82</v>
      </c>
      <c r="T22" s="82"/>
      <c r="U22" s="82"/>
      <c r="V22" s="82" t="s">
        <v>82</v>
      </c>
      <c r="W22" s="82"/>
      <c r="X22" s="82" t="s">
        <v>82</v>
      </c>
      <c r="Y22" s="67"/>
      <c r="Z22" s="37"/>
    </row>
    <row r="23" spans="1:26" ht="42.75" customHeight="1" x14ac:dyDescent="0.25">
      <c r="A23" s="38">
        <f t="shared" si="5"/>
        <v>19</v>
      </c>
      <c r="B23" s="75" t="s">
        <v>95</v>
      </c>
      <c r="C23" s="76" t="s">
        <v>88</v>
      </c>
      <c r="D23" s="76">
        <v>49753363</v>
      </c>
      <c r="E23" s="76" t="s">
        <v>96</v>
      </c>
      <c r="F23" s="77">
        <v>600067271</v>
      </c>
      <c r="G23" s="78" t="s">
        <v>153</v>
      </c>
      <c r="H23" s="79" t="s">
        <v>74</v>
      </c>
      <c r="I23" s="79" t="s">
        <v>85</v>
      </c>
      <c r="J23" s="79" t="s">
        <v>85</v>
      </c>
      <c r="K23" s="78" t="s">
        <v>324</v>
      </c>
      <c r="L23" s="65">
        <v>64000000</v>
      </c>
      <c r="M23" s="66">
        <f>L23/100*85</f>
        <v>54400000</v>
      </c>
      <c r="N23" s="67">
        <v>2024</v>
      </c>
      <c r="O23" s="37">
        <v>2027</v>
      </c>
      <c r="P23" s="80"/>
      <c r="Q23" s="81" t="s">
        <v>82</v>
      </c>
      <c r="R23" s="81"/>
      <c r="S23" s="70"/>
      <c r="T23" s="82"/>
      <c r="U23" s="82"/>
      <c r="V23" s="82" t="s">
        <v>82</v>
      </c>
      <c r="W23" s="82" t="s">
        <v>82</v>
      </c>
      <c r="X23" s="82" t="s">
        <v>82</v>
      </c>
      <c r="Y23" s="69" t="s">
        <v>309</v>
      </c>
      <c r="Z23" s="37"/>
    </row>
    <row r="24" spans="1:26" ht="90" x14ac:dyDescent="0.25">
      <c r="A24" s="38">
        <f t="shared" si="5"/>
        <v>20</v>
      </c>
      <c r="B24" s="75" t="s">
        <v>95</v>
      </c>
      <c r="C24" s="76" t="s">
        <v>88</v>
      </c>
      <c r="D24" s="76">
        <v>49753363</v>
      </c>
      <c r="E24" s="76" t="s">
        <v>96</v>
      </c>
      <c r="F24" s="77">
        <v>600067271</v>
      </c>
      <c r="G24" s="78" t="s">
        <v>97</v>
      </c>
      <c r="H24" s="79" t="s">
        <v>74</v>
      </c>
      <c r="I24" s="79" t="s">
        <v>85</v>
      </c>
      <c r="J24" s="79" t="s">
        <v>85</v>
      </c>
      <c r="K24" s="78" t="s">
        <v>323</v>
      </c>
      <c r="L24" s="65">
        <v>8000000</v>
      </c>
      <c r="M24" s="66">
        <f t="shared" si="3"/>
        <v>6800000</v>
      </c>
      <c r="N24" s="67">
        <v>2023</v>
      </c>
      <c r="O24" s="37">
        <v>2025</v>
      </c>
      <c r="P24" s="80"/>
      <c r="Q24" s="81"/>
      <c r="R24" s="81"/>
      <c r="S24" s="70" t="s">
        <v>82</v>
      </c>
      <c r="T24" s="82"/>
      <c r="U24" s="82"/>
      <c r="V24" s="82"/>
      <c r="W24" s="82"/>
      <c r="X24" s="82" t="s">
        <v>82</v>
      </c>
      <c r="Y24" s="69" t="s">
        <v>310</v>
      </c>
      <c r="Z24" s="37"/>
    </row>
    <row r="25" spans="1:26" ht="150" x14ac:dyDescent="0.25">
      <c r="A25" s="38">
        <f t="shared" si="5"/>
        <v>21</v>
      </c>
      <c r="B25" s="75" t="s">
        <v>95</v>
      </c>
      <c r="C25" s="76" t="s">
        <v>88</v>
      </c>
      <c r="D25" s="76">
        <v>49753363</v>
      </c>
      <c r="E25" s="76" t="s">
        <v>96</v>
      </c>
      <c r="F25" s="77">
        <v>600067271</v>
      </c>
      <c r="G25" s="78" t="s">
        <v>192</v>
      </c>
      <c r="H25" s="79" t="s">
        <v>74</v>
      </c>
      <c r="I25" s="79" t="s">
        <v>85</v>
      </c>
      <c r="J25" s="79" t="s">
        <v>85</v>
      </c>
      <c r="K25" s="78" t="s">
        <v>193</v>
      </c>
      <c r="L25" s="65">
        <v>15666590.51</v>
      </c>
      <c r="M25" s="66">
        <f t="shared" ref="M25" si="9">L25/100*85</f>
        <v>13316601.933500001</v>
      </c>
      <c r="N25" s="67">
        <v>2020</v>
      </c>
      <c r="O25" s="37">
        <f t="shared" ref="O25" si="10">N25+1</f>
        <v>2021</v>
      </c>
      <c r="P25" s="80"/>
      <c r="Q25" s="81"/>
      <c r="R25" s="81" t="s">
        <v>82</v>
      </c>
      <c r="S25" s="70"/>
      <c r="T25" s="82" t="s">
        <v>82</v>
      </c>
      <c r="U25" s="82"/>
      <c r="V25" s="82"/>
      <c r="W25" s="82"/>
      <c r="X25" s="82"/>
      <c r="Y25" s="67" t="s">
        <v>188</v>
      </c>
      <c r="Z25" s="37"/>
    </row>
    <row r="26" spans="1:26" ht="90" x14ac:dyDescent="0.25">
      <c r="A26" s="38">
        <f t="shared" si="5"/>
        <v>22</v>
      </c>
      <c r="B26" s="75" t="s">
        <v>101</v>
      </c>
      <c r="C26" s="76" t="s">
        <v>88</v>
      </c>
      <c r="D26" s="76">
        <v>49753371</v>
      </c>
      <c r="E26" s="76" t="s">
        <v>102</v>
      </c>
      <c r="F26" s="77">
        <v>600067289</v>
      </c>
      <c r="G26" s="78" t="s">
        <v>99</v>
      </c>
      <c r="H26" s="79" t="s">
        <v>74</v>
      </c>
      <c r="I26" s="79" t="s">
        <v>85</v>
      </c>
      <c r="J26" s="79" t="s">
        <v>85</v>
      </c>
      <c r="K26" s="78" t="s">
        <v>100</v>
      </c>
      <c r="L26" s="65">
        <v>3000000</v>
      </c>
      <c r="M26" s="66">
        <f t="shared" si="3"/>
        <v>2550000</v>
      </c>
      <c r="N26" s="67">
        <v>2020</v>
      </c>
      <c r="O26" s="37">
        <v>2022</v>
      </c>
      <c r="P26" s="80"/>
      <c r="Q26" s="81"/>
      <c r="R26" s="81"/>
      <c r="S26" s="70"/>
      <c r="T26" s="82"/>
      <c r="U26" s="82"/>
      <c r="V26" s="82" t="s">
        <v>82</v>
      </c>
      <c r="W26" s="82"/>
      <c r="X26" s="82"/>
      <c r="Y26" s="67" t="s">
        <v>188</v>
      </c>
      <c r="Z26" s="37"/>
    </row>
    <row r="27" spans="1:26" ht="75" x14ac:dyDescent="0.25">
      <c r="A27" s="38">
        <f t="shared" si="5"/>
        <v>23</v>
      </c>
      <c r="B27" s="75" t="s">
        <v>101</v>
      </c>
      <c r="C27" s="76" t="s">
        <v>88</v>
      </c>
      <c r="D27" s="76">
        <v>49753371</v>
      </c>
      <c r="E27" s="76" t="s">
        <v>102</v>
      </c>
      <c r="F27" s="77">
        <v>600067289</v>
      </c>
      <c r="G27" s="78" t="s">
        <v>103</v>
      </c>
      <c r="H27" s="79" t="s">
        <v>74</v>
      </c>
      <c r="I27" s="79" t="s">
        <v>85</v>
      </c>
      <c r="J27" s="79" t="s">
        <v>85</v>
      </c>
      <c r="K27" s="78" t="s">
        <v>125</v>
      </c>
      <c r="L27" s="65">
        <v>12800000</v>
      </c>
      <c r="M27" s="66">
        <f t="shared" si="3"/>
        <v>10880000</v>
      </c>
      <c r="N27" s="67">
        <v>2024</v>
      </c>
      <c r="O27" s="37">
        <f t="shared" si="4"/>
        <v>2025</v>
      </c>
      <c r="P27" s="80"/>
      <c r="Q27" s="81"/>
      <c r="R27" s="81"/>
      <c r="S27" s="70"/>
      <c r="T27" s="82"/>
      <c r="U27" s="82"/>
      <c r="V27" s="82"/>
      <c r="W27" s="82"/>
      <c r="X27" s="82"/>
      <c r="Y27" s="67"/>
      <c r="Z27" s="37"/>
    </row>
    <row r="28" spans="1:26" s="14" customFormat="1" ht="30" x14ac:dyDescent="0.25">
      <c r="A28" s="38">
        <f t="shared" si="5"/>
        <v>24</v>
      </c>
      <c r="B28" s="75" t="s">
        <v>101</v>
      </c>
      <c r="C28" s="76" t="s">
        <v>88</v>
      </c>
      <c r="D28" s="76">
        <v>49753371</v>
      </c>
      <c r="E28" s="76" t="s">
        <v>102</v>
      </c>
      <c r="F28" s="77">
        <v>600067289</v>
      </c>
      <c r="G28" s="78" t="s">
        <v>104</v>
      </c>
      <c r="H28" s="79" t="s">
        <v>74</v>
      </c>
      <c r="I28" s="79" t="s">
        <v>85</v>
      </c>
      <c r="J28" s="79" t="s">
        <v>85</v>
      </c>
      <c r="K28" s="78" t="s">
        <v>160</v>
      </c>
      <c r="L28" s="65">
        <v>640000</v>
      </c>
      <c r="M28" s="66">
        <f t="shared" si="3"/>
        <v>544000</v>
      </c>
      <c r="N28" s="67">
        <v>2023</v>
      </c>
      <c r="O28" s="37">
        <v>2026</v>
      </c>
      <c r="P28" s="80"/>
      <c r="Q28" s="81"/>
      <c r="R28" s="81"/>
      <c r="S28" s="70"/>
      <c r="T28" s="82"/>
      <c r="U28" s="82"/>
      <c r="V28" s="82"/>
      <c r="W28" s="82"/>
      <c r="X28" s="82"/>
      <c r="Y28" s="67"/>
      <c r="Z28" s="37"/>
    </row>
    <row r="29" spans="1:26" s="14" customFormat="1" ht="144.75" customHeight="1" x14ac:dyDescent="0.25">
      <c r="A29" s="38">
        <f t="shared" si="5"/>
        <v>25</v>
      </c>
      <c r="B29" s="75" t="s">
        <v>101</v>
      </c>
      <c r="C29" s="76" t="s">
        <v>88</v>
      </c>
      <c r="D29" s="76">
        <v>49753371</v>
      </c>
      <c r="E29" s="76" t="s">
        <v>102</v>
      </c>
      <c r="F29" s="77">
        <v>600067289</v>
      </c>
      <c r="G29" s="78" t="s">
        <v>105</v>
      </c>
      <c r="H29" s="79" t="s">
        <v>74</v>
      </c>
      <c r="I29" s="79" t="s">
        <v>85</v>
      </c>
      <c r="J29" s="79" t="s">
        <v>85</v>
      </c>
      <c r="K29" s="78" t="s">
        <v>164</v>
      </c>
      <c r="L29" s="65">
        <v>7200000</v>
      </c>
      <c r="M29" s="66">
        <f t="shared" si="3"/>
        <v>6120000</v>
      </c>
      <c r="N29" s="67">
        <v>2023</v>
      </c>
      <c r="O29" s="37">
        <v>2026</v>
      </c>
      <c r="P29" s="80"/>
      <c r="Q29" s="81"/>
      <c r="R29" s="81"/>
      <c r="S29" s="70"/>
      <c r="T29" s="82"/>
      <c r="U29" s="82"/>
      <c r="V29" s="82"/>
      <c r="W29" s="82"/>
      <c r="X29" s="82"/>
      <c r="Y29" s="67" t="s">
        <v>98</v>
      </c>
      <c r="Z29" s="37"/>
    </row>
    <row r="30" spans="1:26" s="14" customFormat="1" ht="30" x14ac:dyDescent="0.25">
      <c r="A30" s="38">
        <f t="shared" si="5"/>
        <v>26</v>
      </c>
      <c r="B30" s="75" t="s">
        <v>101</v>
      </c>
      <c r="C30" s="76" t="s">
        <v>88</v>
      </c>
      <c r="D30" s="76">
        <v>49753371</v>
      </c>
      <c r="E30" s="76" t="s">
        <v>102</v>
      </c>
      <c r="F30" s="77">
        <v>600067289</v>
      </c>
      <c r="G30" s="78" t="s">
        <v>80</v>
      </c>
      <c r="H30" s="79" t="s">
        <v>74</v>
      </c>
      <c r="I30" s="79" t="s">
        <v>85</v>
      </c>
      <c r="J30" s="79" t="s">
        <v>85</v>
      </c>
      <c r="K30" s="78" t="s">
        <v>81</v>
      </c>
      <c r="L30" s="65">
        <v>45000000</v>
      </c>
      <c r="M30" s="66">
        <f t="shared" si="3"/>
        <v>38250000</v>
      </c>
      <c r="N30" s="67">
        <v>2023</v>
      </c>
      <c r="O30" s="37">
        <v>2025</v>
      </c>
      <c r="P30" s="80" t="s">
        <v>82</v>
      </c>
      <c r="Q30" s="81" t="s">
        <v>82</v>
      </c>
      <c r="R30" s="81" t="s">
        <v>82</v>
      </c>
      <c r="S30" s="70" t="s">
        <v>82</v>
      </c>
      <c r="T30" s="82"/>
      <c r="U30" s="82" t="s">
        <v>82</v>
      </c>
      <c r="V30" s="82" t="s">
        <v>82</v>
      </c>
      <c r="W30" s="82" t="s">
        <v>82</v>
      </c>
      <c r="X30" s="82" t="s">
        <v>82</v>
      </c>
      <c r="Y30" s="69" t="s">
        <v>310</v>
      </c>
      <c r="Z30" s="37" t="s">
        <v>311</v>
      </c>
    </row>
    <row r="31" spans="1:26" s="14" customFormat="1" ht="90" x14ac:dyDescent="0.25">
      <c r="A31" s="38">
        <f t="shared" si="5"/>
        <v>27</v>
      </c>
      <c r="B31" s="75" t="s">
        <v>101</v>
      </c>
      <c r="C31" s="76" t="s">
        <v>88</v>
      </c>
      <c r="D31" s="76">
        <v>49753371</v>
      </c>
      <c r="E31" s="76" t="s">
        <v>102</v>
      </c>
      <c r="F31" s="77">
        <v>600067289</v>
      </c>
      <c r="G31" s="78" t="s">
        <v>194</v>
      </c>
      <c r="H31" s="79" t="s">
        <v>74</v>
      </c>
      <c r="I31" s="79" t="s">
        <v>85</v>
      </c>
      <c r="J31" s="79" t="s">
        <v>85</v>
      </c>
      <c r="K31" s="78" t="s">
        <v>195</v>
      </c>
      <c r="L31" s="65">
        <v>10026337.76</v>
      </c>
      <c r="M31" s="66">
        <f t="shared" ref="M31:M33" si="11">L31/100*85</f>
        <v>8522387.095999999</v>
      </c>
      <c r="N31" s="67">
        <v>2020</v>
      </c>
      <c r="O31" s="37">
        <f t="shared" ref="O31" si="12">N31+1</f>
        <v>2021</v>
      </c>
      <c r="P31" s="80"/>
      <c r="Q31" s="81"/>
      <c r="R31" s="81" t="s">
        <v>82</v>
      </c>
      <c r="S31" s="70"/>
      <c r="T31" s="82"/>
      <c r="U31" s="82"/>
      <c r="V31" s="82"/>
      <c r="W31" s="82"/>
      <c r="X31" s="82"/>
      <c r="Y31" s="67" t="s">
        <v>188</v>
      </c>
      <c r="Z31" s="37"/>
    </row>
    <row r="32" spans="1:26" s="14" customFormat="1" ht="56.25" customHeight="1" x14ac:dyDescent="0.25">
      <c r="A32" s="38">
        <f t="shared" si="5"/>
        <v>28</v>
      </c>
      <c r="B32" s="75" t="s">
        <v>101</v>
      </c>
      <c r="C32" s="76" t="s">
        <v>88</v>
      </c>
      <c r="D32" s="76">
        <v>49753371</v>
      </c>
      <c r="E32" s="76" t="s">
        <v>102</v>
      </c>
      <c r="F32" s="77">
        <v>600067289</v>
      </c>
      <c r="G32" s="78" t="s">
        <v>263</v>
      </c>
      <c r="H32" s="79" t="s">
        <v>74</v>
      </c>
      <c r="I32" s="79" t="s">
        <v>85</v>
      </c>
      <c r="J32" s="79" t="s">
        <v>85</v>
      </c>
      <c r="K32" s="78" t="s">
        <v>264</v>
      </c>
      <c r="L32" s="65">
        <v>6600000</v>
      </c>
      <c r="M32" s="66">
        <f t="shared" si="11"/>
        <v>5610000</v>
      </c>
      <c r="N32" s="67">
        <v>2023</v>
      </c>
      <c r="O32" s="37">
        <v>2025</v>
      </c>
      <c r="P32" s="80"/>
      <c r="Q32" s="81"/>
      <c r="R32" s="81"/>
      <c r="S32" s="70" t="s">
        <v>82</v>
      </c>
      <c r="T32" s="82"/>
      <c r="U32" s="82"/>
      <c r="V32" s="82" t="s">
        <v>82</v>
      </c>
      <c r="W32" s="82"/>
      <c r="X32" s="82" t="s">
        <v>82</v>
      </c>
      <c r="Y32" s="67"/>
      <c r="Z32" s="37"/>
    </row>
    <row r="33" spans="1:26" s="14" customFormat="1" ht="56.25" customHeight="1" x14ac:dyDescent="0.25">
      <c r="A33" s="38">
        <f t="shared" si="5"/>
        <v>29</v>
      </c>
      <c r="B33" s="75" t="s">
        <v>101</v>
      </c>
      <c r="C33" s="76" t="s">
        <v>88</v>
      </c>
      <c r="D33" s="76">
        <v>49753371</v>
      </c>
      <c r="E33" s="76" t="s">
        <v>102</v>
      </c>
      <c r="F33" s="77">
        <v>600067289</v>
      </c>
      <c r="G33" s="78" t="s">
        <v>312</v>
      </c>
      <c r="H33" s="79" t="s">
        <v>74</v>
      </c>
      <c r="I33" s="79" t="s">
        <v>85</v>
      </c>
      <c r="J33" s="79" t="s">
        <v>85</v>
      </c>
      <c r="K33" s="183" t="s">
        <v>313</v>
      </c>
      <c r="L33" s="65">
        <v>3500000</v>
      </c>
      <c r="M33" s="187">
        <f t="shared" si="11"/>
        <v>2975000</v>
      </c>
      <c r="N33" s="188">
        <v>2023</v>
      </c>
      <c r="O33" s="37">
        <v>2024</v>
      </c>
      <c r="P33" s="189"/>
      <c r="Q33" s="81"/>
      <c r="R33" s="81"/>
      <c r="S33" s="190" t="s">
        <v>82</v>
      </c>
      <c r="T33" s="82"/>
      <c r="U33" s="82"/>
      <c r="V33" s="82" t="s">
        <v>82</v>
      </c>
      <c r="W33" s="82"/>
      <c r="X33" s="82" t="s">
        <v>82</v>
      </c>
      <c r="Y33" s="191" t="s">
        <v>314</v>
      </c>
      <c r="Z33" s="191" t="s">
        <v>311</v>
      </c>
    </row>
    <row r="34" spans="1:26" s="14" customFormat="1" ht="65.25" customHeight="1" x14ac:dyDescent="0.25">
      <c r="A34" s="38">
        <f t="shared" si="5"/>
        <v>30</v>
      </c>
      <c r="B34" s="183" t="s">
        <v>101</v>
      </c>
      <c r="C34" s="76" t="s">
        <v>88</v>
      </c>
      <c r="D34" s="76">
        <v>49753372</v>
      </c>
      <c r="E34" s="184" t="s">
        <v>276</v>
      </c>
      <c r="F34" s="77">
        <v>600067289</v>
      </c>
      <c r="G34" s="185" t="s">
        <v>277</v>
      </c>
      <c r="H34" s="79" t="s">
        <v>74</v>
      </c>
      <c r="I34" s="79" t="s">
        <v>85</v>
      </c>
      <c r="J34" s="186" t="s">
        <v>85</v>
      </c>
      <c r="K34" s="78" t="s">
        <v>280</v>
      </c>
      <c r="L34" s="65">
        <v>1800000</v>
      </c>
      <c r="M34" s="187">
        <v>1530000</v>
      </c>
      <c r="N34" s="188">
        <v>2023</v>
      </c>
      <c r="O34" s="37">
        <v>2025</v>
      </c>
      <c r="P34" s="189"/>
      <c r="Q34" s="81" t="s">
        <v>82</v>
      </c>
      <c r="R34" s="81" t="s">
        <v>82</v>
      </c>
      <c r="S34" s="190" t="s">
        <v>82</v>
      </c>
      <c r="T34" s="82"/>
      <c r="U34" s="82"/>
      <c r="V34" s="82"/>
      <c r="W34" s="82"/>
      <c r="X34" s="82"/>
      <c r="Y34" s="192" t="s">
        <v>278</v>
      </c>
      <c r="Z34" s="53" t="s">
        <v>279</v>
      </c>
    </row>
    <row r="35" spans="1:26" s="14" customFormat="1" ht="56.25" customHeight="1" x14ac:dyDescent="0.25">
      <c r="A35" s="38">
        <f t="shared" si="5"/>
        <v>31</v>
      </c>
      <c r="B35" s="183" t="s">
        <v>101</v>
      </c>
      <c r="C35" s="76" t="s">
        <v>88</v>
      </c>
      <c r="D35" s="76">
        <v>49753373</v>
      </c>
      <c r="E35" s="184" t="s">
        <v>276</v>
      </c>
      <c r="F35" s="77">
        <v>600067289</v>
      </c>
      <c r="G35" s="185" t="s">
        <v>281</v>
      </c>
      <c r="H35" s="79" t="s">
        <v>74</v>
      </c>
      <c r="I35" s="79" t="s">
        <v>85</v>
      </c>
      <c r="J35" s="186" t="s">
        <v>85</v>
      </c>
      <c r="K35" s="78" t="s">
        <v>282</v>
      </c>
      <c r="L35" s="65">
        <v>1500000</v>
      </c>
      <c r="M35" s="187">
        <v>1275000</v>
      </c>
      <c r="N35" s="188">
        <v>2023</v>
      </c>
      <c r="O35" s="37">
        <v>2025</v>
      </c>
      <c r="P35" s="189" t="s">
        <v>82</v>
      </c>
      <c r="Q35" s="81" t="s">
        <v>82</v>
      </c>
      <c r="R35" s="81" t="s">
        <v>82</v>
      </c>
      <c r="S35" s="190" t="s">
        <v>82</v>
      </c>
      <c r="T35" s="82"/>
      <c r="U35" s="82"/>
      <c r="V35" s="82" t="s">
        <v>82</v>
      </c>
      <c r="W35" s="82" t="s">
        <v>82</v>
      </c>
      <c r="X35" s="82"/>
      <c r="Y35" s="192"/>
      <c r="Z35" s="53"/>
    </row>
    <row r="36" spans="1:26" s="14" customFormat="1" ht="56.25" customHeight="1" x14ac:dyDescent="0.25">
      <c r="A36" s="38">
        <f t="shared" si="5"/>
        <v>32</v>
      </c>
      <c r="B36" s="183" t="s">
        <v>101</v>
      </c>
      <c r="C36" s="76" t="s">
        <v>88</v>
      </c>
      <c r="D36" s="76">
        <v>49753374</v>
      </c>
      <c r="E36" s="184" t="s">
        <v>276</v>
      </c>
      <c r="F36" s="77">
        <v>600067289</v>
      </c>
      <c r="G36" s="185" t="s">
        <v>283</v>
      </c>
      <c r="H36" s="79" t="s">
        <v>74</v>
      </c>
      <c r="I36" s="79" t="s">
        <v>85</v>
      </c>
      <c r="J36" s="186" t="s">
        <v>85</v>
      </c>
      <c r="K36" s="78" t="s">
        <v>284</v>
      </c>
      <c r="L36" s="65">
        <v>300000</v>
      </c>
      <c r="M36" s="187">
        <v>255000</v>
      </c>
      <c r="N36" s="188">
        <v>2023</v>
      </c>
      <c r="O36" s="37">
        <v>2025</v>
      </c>
      <c r="P36" s="189"/>
      <c r="Q36" s="81"/>
      <c r="R36" s="81"/>
      <c r="S36" s="190"/>
      <c r="T36" s="82"/>
      <c r="U36" s="82"/>
      <c r="V36" s="82" t="s">
        <v>82</v>
      </c>
      <c r="W36" s="82" t="s">
        <v>82</v>
      </c>
      <c r="X36" s="82"/>
      <c r="Y36" s="192"/>
      <c r="Z36" s="53"/>
    </row>
    <row r="37" spans="1:26" s="14" customFormat="1" ht="30" x14ac:dyDescent="0.25">
      <c r="A37" s="38">
        <f t="shared" si="5"/>
        <v>33</v>
      </c>
      <c r="B37" s="170" t="s">
        <v>198</v>
      </c>
      <c r="C37" s="171" t="s">
        <v>199</v>
      </c>
      <c r="D37" s="171">
        <v>47701617</v>
      </c>
      <c r="E37" s="171">
        <v>47701617</v>
      </c>
      <c r="F37" s="172">
        <v>600067246</v>
      </c>
      <c r="G37" s="173" t="s">
        <v>200</v>
      </c>
      <c r="H37" s="174" t="s">
        <v>74</v>
      </c>
      <c r="I37" s="174" t="s">
        <v>85</v>
      </c>
      <c r="J37" s="174" t="s">
        <v>201</v>
      </c>
      <c r="K37" s="173" t="s">
        <v>202</v>
      </c>
      <c r="L37" s="175">
        <v>7000000</v>
      </c>
      <c r="M37" s="176">
        <f t="shared" ref="M37" si="13">L37/100*85</f>
        <v>5950000</v>
      </c>
      <c r="N37" s="177">
        <v>2017</v>
      </c>
      <c r="O37" s="178">
        <f t="shared" ref="O37" si="14">N37+1</f>
        <v>2018</v>
      </c>
      <c r="P37" s="179" t="s">
        <v>82</v>
      </c>
      <c r="Q37" s="180" t="s">
        <v>82</v>
      </c>
      <c r="R37" s="180" t="s">
        <v>82</v>
      </c>
      <c r="S37" s="181" t="s">
        <v>82</v>
      </c>
      <c r="T37" s="182"/>
      <c r="U37" s="182"/>
      <c r="V37" s="182"/>
      <c r="W37" s="182"/>
      <c r="X37" s="182" t="s">
        <v>82</v>
      </c>
      <c r="Y37" s="251" t="s">
        <v>188</v>
      </c>
      <c r="Z37" s="252"/>
    </row>
    <row r="38" spans="1:26" s="14" customFormat="1" ht="45" x14ac:dyDescent="0.25">
      <c r="A38" s="38">
        <f t="shared" si="5"/>
        <v>34</v>
      </c>
      <c r="B38" s="75" t="s">
        <v>182</v>
      </c>
      <c r="C38" s="76" t="s">
        <v>179</v>
      </c>
      <c r="D38" s="76">
        <v>70981043</v>
      </c>
      <c r="E38" s="76">
        <v>102088403</v>
      </c>
      <c r="F38" s="77">
        <v>600067408</v>
      </c>
      <c r="G38" s="78" t="s">
        <v>203</v>
      </c>
      <c r="H38" s="79" t="s">
        <v>74</v>
      </c>
      <c r="I38" s="79" t="s">
        <v>85</v>
      </c>
      <c r="J38" s="79" t="s">
        <v>181</v>
      </c>
      <c r="K38" s="78" t="s">
        <v>204</v>
      </c>
      <c r="L38" s="65">
        <v>1500000</v>
      </c>
      <c r="M38" s="66">
        <f t="shared" ref="M38" si="15">L38/100*85</f>
        <v>1275000</v>
      </c>
      <c r="N38" s="67">
        <v>2021</v>
      </c>
      <c r="O38" s="37">
        <f t="shared" ref="O38" si="16">N38+1</f>
        <v>2022</v>
      </c>
      <c r="P38" s="80"/>
      <c r="Q38" s="81" t="s">
        <v>82</v>
      </c>
      <c r="R38" s="81"/>
      <c r="S38" s="70"/>
      <c r="T38" s="82"/>
      <c r="U38" s="82"/>
      <c r="V38" s="82" t="s">
        <v>82</v>
      </c>
      <c r="W38" s="82"/>
      <c r="X38" s="82" t="s">
        <v>82</v>
      </c>
      <c r="Y38" s="245" t="s">
        <v>188</v>
      </c>
      <c r="Z38" s="246"/>
    </row>
    <row r="39" spans="1:26" s="14" customFormat="1" ht="45" x14ac:dyDescent="0.25">
      <c r="A39" s="38">
        <f t="shared" si="5"/>
        <v>35</v>
      </c>
      <c r="B39" s="75" t="s">
        <v>182</v>
      </c>
      <c r="C39" s="76" t="s">
        <v>179</v>
      </c>
      <c r="D39" s="76">
        <v>70981043</v>
      </c>
      <c r="E39" s="76">
        <v>102088403</v>
      </c>
      <c r="F39" s="77">
        <v>600067408</v>
      </c>
      <c r="G39" s="78" t="s">
        <v>205</v>
      </c>
      <c r="H39" s="79" t="s">
        <v>74</v>
      </c>
      <c r="I39" s="79" t="s">
        <v>85</v>
      </c>
      <c r="J39" s="79" t="s">
        <v>181</v>
      </c>
      <c r="K39" s="78" t="s">
        <v>206</v>
      </c>
      <c r="L39" s="65">
        <v>1500000</v>
      </c>
      <c r="M39" s="66">
        <f t="shared" ref="M39" si="17">L39/100*85</f>
        <v>1275000</v>
      </c>
      <c r="N39" s="67">
        <v>2021</v>
      </c>
      <c r="O39" s="37">
        <f t="shared" ref="O39" si="18">N39+1</f>
        <v>2022</v>
      </c>
      <c r="P39" s="80"/>
      <c r="Q39" s="81" t="s">
        <v>82</v>
      </c>
      <c r="R39" s="81"/>
      <c r="S39" s="70"/>
      <c r="T39" s="82"/>
      <c r="U39" s="82"/>
      <c r="V39" s="82" t="s">
        <v>82</v>
      </c>
      <c r="W39" s="82"/>
      <c r="X39" s="82" t="s">
        <v>82</v>
      </c>
      <c r="Y39" s="245" t="s">
        <v>188</v>
      </c>
      <c r="Z39" s="246"/>
    </row>
    <row r="40" spans="1:26" s="14" customFormat="1" ht="45" x14ac:dyDescent="0.25">
      <c r="A40" s="38">
        <f t="shared" si="5"/>
        <v>36</v>
      </c>
      <c r="B40" s="75" t="s">
        <v>182</v>
      </c>
      <c r="C40" s="76" t="s">
        <v>179</v>
      </c>
      <c r="D40" s="76">
        <v>70981043</v>
      </c>
      <c r="E40" s="76">
        <v>102088403</v>
      </c>
      <c r="F40" s="77">
        <v>600067408</v>
      </c>
      <c r="G40" s="78" t="s">
        <v>207</v>
      </c>
      <c r="H40" s="79" t="s">
        <v>74</v>
      </c>
      <c r="I40" s="79" t="s">
        <v>85</v>
      </c>
      <c r="J40" s="79" t="s">
        <v>181</v>
      </c>
      <c r="K40" s="78" t="s">
        <v>208</v>
      </c>
      <c r="L40" s="65">
        <v>2500000</v>
      </c>
      <c r="M40" s="66">
        <f t="shared" ref="M40:M41" si="19">L40/100*85</f>
        <v>2125000</v>
      </c>
      <c r="N40" s="67">
        <v>2020</v>
      </c>
      <c r="O40" s="37">
        <v>2024</v>
      </c>
      <c r="P40" s="80"/>
      <c r="Q40" s="81"/>
      <c r="R40" s="81"/>
      <c r="S40" s="70" t="s">
        <v>82</v>
      </c>
      <c r="T40" s="82"/>
      <c r="U40" s="82"/>
      <c r="V40" s="82" t="s">
        <v>82</v>
      </c>
      <c r="W40" s="82"/>
      <c r="X40" s="82" t="s">
        <v>82</v>
      </c>
      <c r="Y40" s="247"/>
      <c r="Z40" s="248"/>
    </row>
    <row r="41" spans="1:26" s="14" customFormat="1" ht="45" x14ac:dyDescent="0.25">
      <c r="A41" s="38">
        <f t="shared" si="5"/>
        <v>37</v>
      </c>
      <c r="B41" s="75" t="s">
        <v>182</v>
      </c>
      <c r="C41" s="76" t="s">
        <v>179</v>
      </c>
      <c r="D41" s="76">
        <v>70981043</v>
      </c>
      <c r="E41" s="76">
        <v>102088403</v>
      </c>
      <c r="F41" s="77">
        <v>600067408</v>
      </c>
      <c r="G41" s="78" t="s">
        <v>209</v>
      </c>
      <c r="H41" s="79" t="s">
        <v>74</v>
      </c>
      <c r="I41" s="79" t="s">
        <v>85</v>
      </c>
      <c r="J41" s="79" t="s">
        <v>181</v>
      </c>
      <c r="K41" s="78" t="s">
        <v>210</v>
      </c>
      <c r="L41" s="65">
        <v>1750000</v>
      </c>
      <c r="M41" s="66">
        <f t="shared" si="19"/>
        <v>1487500</v>
      </c>
      <c r="N41" s="67">
        <v>2021</v>
      </c>
      <c r="O41" s="37">
        <v>2023</v>
      </c>
      <c r="P41" s="80"/>
      <c r="Q41" s="81" t="s">
        <v>82</v>
      </c>
      <c r="R41" s="81"/>
      <c r="S41" s="70"/>
      <c r="T41" s="82"/>
      <c r="U41" s="82"/>
      <c r="V41" s="82" t="s">
        <v>82</v>
      </c>
      <c r="W41" s="82"/>
      <c r="X41" s="82" t="s">
        <v>82</v>
      </c>
      <c r="Y41" s="247"/>
      <c r="Z41" s="248"/>
    </row>
    <row r="42" spans="1:26" s="14" customFormat="1" ht="30" x14ac:dyDescent="0.25">
      <c r="A42" s="38">
        <f t="shared" si="5"/>
        <v>38</v>
      </c>
      <c r="B42" s="75" t="s">
        <v>182</v>
      </c>
      <c r="C42" s="76" t="s">
        <v>179</v>
      </c>
      <c r="D42" s="76">
        <v>70981043</v>
      </c>
      <c r="E42" s="76">
        <v>102088403</v>
      </c>
      <c r="F42" s="77">
        <v>600067408</v>
      </c>
      <c r="G42" s="78" t="s">
        <v>211</v>
      </c>
      <c r="H42" s="79" t="s">
        <v>74</v>
      </c>
      <c r="I42" s="79" t="s">
        <v>85</v>
      </c>
      <c r="J42" s="79" t="s">
        <v>181</v>
      </c>
      <c r="K42" s="78" t="s">
        <v>212</v>
      </c>
      <c r="L42" s="65">
        <v>1500000</v>
      </c>
      <c r="M42" s="66">
        <f t="shared" ref="M42" si="20">L42/100*85</f>
        <v>1275000</v>
      </c>
      <c r="N42" s="67">
        <v>2021</v>
      </c>
      <c r="O42" s="37">
        <v>2027</v>
      </c>
      <c r="P42" s="80"/>
      <c r="Q42" s="81"/>
      <c r="R42" s="81"/>
      <c r="S42" s="70"/>
      <c r="T42" s="82"/>
      <c r="U42" s="82"/>
      <c r="V42" s="82" t="s">
        <v>82</v>
      </c>
      <c r="W42" s="82" t="s">
        <v>82</v>
      </c>
      <c r="X42" s="82" t="s">
        <v>82</v>
      </c>
      <c r="Y42" s="67" t="s">
        <v>188</v>
      </c>
      <c r="Z42" s="37"/>
    </row>
    <row r="43" spans="1:26" s="14" customFormat="1" ht="44.45" customHeight="1" x14ac:dyDescent="0.25">
      <c r="A43" s="38">
        <f t="shared" si="5"/>
        <v>39</v>
      </c>
      <c r="B43" s="75" t="s">
        <v>182</v>
      </c>
      <c r="C43" s="76" t="s">
        <v>179</v>
      </c>
      <c r="D43" s="76">
        <v>70981043</v>
      </c>
      <c r="E43" s="76">
        <v>102088403</v>
      </c>
      <c r="F43" s="77">
        <v>600067408</v>
      </c>
      <c r="G43" s="78" t="s">
        <v>213</v>
      </c>
      <c r="H43" s="79" t="s">
        <v>74</v>
      </c>
      <c r="I43" s="79" t="s">
        <v>85</v>
      </c>
      <c r="J43" s="79" t="s">
        <v>181</v>
      </c>
      <c r="K43" s="78" t="s">
        <v>214</v>
      </c>
      <c r="L43" s="65">
        <v>500000</v>
      </c>
      <c r="M43" s="66">
        <f t="shared" ref="M43:M47" si="21">L43/100*85</f>
        <v>425000</v>
      </c>
      <c r="N43" s="67">
        <v>2021</v>
      </c>
      <c r="O43" s="37">
        <v>2024</v>
      </c>
      <c r="P43" s="80"/>
      <c r="Q43" s="81"/>
      <c r="R43" s="81"/>
      <c r="S43" s="70"/>
      <c r="T43" s="82"/>
      <c r="U43" s="82"/>
      <c r="V43" s="82" t="s">
        <v>82</v>
      </c>
      <c r="W43" s="82" t="s">
        <v>82</v>
      </c>
      <c r="X43" s="82" t="s">
        <v>82</v>
      </c>
      <c r="Y43" s="247"/>
      <c r="Z43" s="248"/>
    </row>
    <row r="44" spans="1:26" s="14" customFormat="1" ht="44.45" customHeight="1" x14ac:dyDescent="0.25">
      <c r="A44" s="38">
        <f t="shared" si="5"/>
        <v>40</v>
      </c>
      <c r="B44" s="75" t="s">
        <v>182</v>
      </c>
      <c r="C44" s="76" t="s">
        <v>179</v>
      </c>
      <c r="D44" s="76">
        <v>70981043</v>
      </c>
      <c r="E44" s="76">
        <v>102088403</v>
      </c>
      <c r="F44" s="77">
        <v>600067408</v>
      </c>
      <c r="G44" s="78" t="s">
        <v>226</v>
      </c>
      <c r="H44" s="79" t="s">
        <v>74</v>
      </c>
      <c r="I44" s="79" t="s">
        <v>85</v>
      </c>
      <c r="J44" s="79" t="s">
        <v>181</v>
      </c>
      <c r="K44" s="78" t="s">
        <v>227</v>
      </c>
      <c r="L44" s="65">
        <v>5500000</v>
      </c>
      <c r="M44" s="66">
        <f t="shared" si="21"/>
        <v>4675000</v>
      </c>
      <c r="N44" s="67">
        <v>2022</v>
      </c>
      <c r="O44" s="37">
        <f>N44+2</f>
        <v>2024</v>
      </c>
      <c r="P44" s="80"/>
      <c r="Q44" s="81"/>
      <c r="R44" s="81"/>
      <c r="S44" s="70"/>
      <c r="T44" s="82" t="s">
        <v>82</v>
      </c>
      <c r="U44" s="82"/>
      <c r="V44" s="82" t="s">
        <v>82</v>
      </c>
      <c r="W44" s="82" t="s">
        <v>82</v>
      </c>
      <c r="X44" s="82"/>
      <c r="Y44" s="247"/>
      <c r="Z44" s="248"/>
    </row>
    <row r="45" spans="1:26" s="14" customFormat="1" ht="44.45" customHeight="1" x14ac:dyDescent="0.25">
      <c r="A45" s="38">
        <f t="shared" si="5"/>
        <v>41</v>
      </c>
      <c r="B45" s="75" t="s">
        <v>182</v>
      </c>
      <c r="C45" s="76" t="s">
        <v>179</v>
      </c>
      <c r="D45" s="76">
        <v>70981043</v>
      </c>
      <c r="E45" s="76">
        <v>102088403</v>
      </c>
      <c r="F45" s="77">
        <v>600067408</v>
      </c>
      <c r="G45" s="78" t="s">
        <v>228</v>
      </c>
      <c r="H45" s="79" t="s">
        <v>74</v>
      </c>
      <c r="I45" s="79" t="s">
        <v>85</v>
      </c>
      <c r="J45" s="79" t="s">
        <v>181</v>
      </c>
      <c r="K45" s="78" t="s">
        <v>229</v>
      </c>
      <c r="L45" s="65">
        <v>7500000</v>
      </c>
      <c r="M45" s="66">
        <f t="shared" si="21"/>
        <v>6375000</v>
      </c>
      <c r="N45" s="67">
        <v>2022</v>
      </c>
      <c r="O45" s="37">
        <f>N45+2</f>
        <v>2024</v>
      </c>
      <c r="P45" s="80"/>
      <c r="Q45" s="81"/>
      <c r="R45" s="81"/>
      <c r="S45" s="70"/>
      <c r="T45" s="82" t="s">
        <v>82</v>
      </c>
      <c r="U45" s="82"/>
      <c r="V45" s="82" t="s">
        <v>82</v>
      </c>
      <c r="W45" s="82" t="s">
        <v>82</v>
      </c>
      <c r="X45" s="82"/>
      <c r="Y45" s="247"/>
      <c r="Z45" s="248"/>
    </row>
    <row r="46" spans="1:26" s="14" customFormat="1" ht="44.45" customHeight="1" x14ac:dyDescent="0.25">
      <c r="A46" s="38">
        <f t="shared" si="5"/>
        <v>42</v>
      </c>
      <c r="B46" s="92" t="s">
        <v>182</v>
      </c>
      <c r="C46" s="85" t="s">
        <v>179</v>
      </c>
      <c r="D46" s="85">
        <v>70981043</v>
      </c>
      <c r="E46" s="85">
        <v>102088403</v>
      </c>
      <c r="F46" s="86">
        <v>600067408</v>
      </c>
      <c r="G46" s="87" t="s">
        <v>327</v>
      </c>
      <c r="H46" s="88" t="s">
        <v>74</v>
      </c>
      <c r="I46" s="88" t="s">
        <v>85</v>
      </c>
      <c r="J46" s="88" t="s">
        <v>181</v>
      </c>
      <c r="K46" s="193" t="s">
        <v>326</v>
      </c>
      <c r="L46" s="32">
        <v>6000000</v>
      </c>
      <c r="M46" s="33">
        <v>5100000</v>
      </c>
      <c r="N46" s="34">
        <v>2023</v>
      </c>
      <c r="O46" s="35">
        <v>2023</v>
      </c>
      <c r="P46" s="83"/>
      <c r="Q46" s="84"/>
      <c r="R46" s="84"/>
      <c r="S46" s="36"/>
      <c r="T46" s="89"/>
      <c r="U46" s="89"/>
      <c r="V46" s="89"/>
      <c r="W46" s="89"/>
      <c r="X46" s="89" t="s">
        <v>82</v>
      </c>
      <c r="Y46" s="194"/>
      <c r="Z46" s="195"/>
    </row>
    <row r="47" spans="1:26" s="14" customFormat="1" ht="30" x14ac:dyDescent="0.25">
      <c r="A47" s="38">
        <f t="shared" si="5"/>
        <v>43</v>
      </c>
      <c r="B47" s="75" t="s">
        <v>215</v>
      </c>
      <c r="C47" s="76" t="s">
        <v>175</v>
      </c>
      <c r="D47" s="76">
        <v>75006049</v>
      </c>
      <c r="E47" s="76">
        <v>102088381</v>
      </c>
      <c r="F47" s="77">
        <v>600067394</v>
      </c>
      <c r="G47" s="78" t="s">
        <v>216</v>
      </c>
      <c r="H47" s="79" t="s">
        <v>74</v>
      </c>
      <c r="I47" s="79" t="s">
        <v>85</v>
      </c>
      <c r="J47" s="79" t="s">
        <v>176</v>
      </c>
      <c r="K47" s="78" t="s">
        <v>202</v>
      </c>
      <c r="L47" s="65">
        <v>2300000</v>
      </c>
      <c r="M47" s="66">
        <f t="shared" si="21"/>
        <v>1955000</v>
      </c>
      <c r="N47" s="67">
        <v>2017</v>
      </c>
      <c r="O47" s="37">
        <f t="shared" ref="O47" si="22">N47+1</f>
        <v>2018</v>
      </c>
      <c r="P47" s="80" t="s">
        <v>82</v>
      </c>
      <c r="Q47" s="81" t="s">
        <v>82</v>
      </c>
      <c r="R47" s="81" t="s">
        <v>82</v>
      </c>
      <c r="S47" s="70" t="s">
        <v>82</v>
      </c>
      <c r="T47" s="82"/>
      <c r="U47" s="82"/>
      <c r="V47" s="82"/>
      <c r="W47" s="82"/>
      <c r="X47" s="82" t="s">
        <v>82</v>
      </c>
      <c r="Y47" s="245" t="s">
        <v>188</v>
      </c>
      <c r="Z47" s="246"/>
    </row>
    <row r="48" spans="1:26" s="14" customFormat="1" ht="45" x14ac:dyDescent="0.25">
      <c r="A48" s="38">
        <f t="shared" si="5"/>
        <v>44</v>
      </c>
      <c r="B48" s="75" t="s">
        <v>215</v>
      </c>
      <c r="C48" s="76" t="s">
        <v>175</v>
      </c>
      <c r="D48" s="76">
        <v>75006049</v>
      </c>
      <c r="E48" s="76">
        <v>102088381</v>
      </c>
      <c r="F48" s="77">
        <v>600067394</v>
      </c>
      <c r="G48" s="78" t="s">
        <v>217</v>
      </c>
      <c r="H48" s="79" t="s">
        <v>74</v>
      </c>
      <c r="I48" s="79" t="s">
        <v>85</v>
      </c>
      <c r="J48" s="79" t="s">
        <v>176</v>
      </c>
      <c r="K48" s="78" t="s">
        <v>273</v>
      </c>
      <c r="L48" s="65">
        <v>3500000</v>
      </c>
      <c r="M48" s="66">
        <f t="shared" ref="M48" si="23">L48/100*85</f>
        <v>2975000</v>
      </c>
      <c r="N48" s="67">
        <v>2023</v>
      </c>
      <c r="O48" s="37">
        <v>2027</v>
      </c>
      <c r="P48" s="80"/>
      <c r="Q48" s="81"/>
      <c r="R48" s="81"/>
      <c r="S48" s="70"/>
      <c r="T48" s="82"/>
      <c r="U48" s="82"/>
      <c r="V48" s="82" t="s">
        <v>82</v>
      </c>
      <c r="W48" s="82" t="s">
        <v>82</v>
      </c>
      <c r="X48" s="82"/>
      <c r="Y48" s="249" t="s">
        <v>266</v>
      </c>
      <c r="Z48" s="250"/>
    </row>
    <row r="49" spans="1:26" s="14" customFormat="1" x14ac:dyDescent="0.25">
      <c r="A49" s="38">
        <f t="shared" si="5"/>
        <v>45</v>
      </c>
      <c r="B49" s="75" t="s">
        <v>215</v>
      </c>
      <c r="C49" s="76" t="s">
        <v>175</v>
      </c>
      <c r="D49" s="76">
        <v>75006049</v>
      </c>
      <c r="E49" s="76">
        <v>102088381</v>
      </c>
      <c r="F49" s="77">
        <v>600067394</v>
      </c>
      <c r="G49" s="78" t="s">
        <v>218</v>
      </c>
      <c r="H49" s="79" t="s">
        <v>74</v>
      </c>
      <c r="I49" s="79" t="s">
        <v>85</v>
      </c>
      <c r="J49" s="79" t="s">
        <v>176</v>
      </c>
      <c r="K49" s="78"/>
      <c r="L49" s="65">
        <v>500000</v>
      </c>
      <c r="M49" s="66">
        <f t="shared" ref="M49" si="24">L49/100*85</f>
        <v>425000</v>
      </c>
      <c r="N49" s="67">
        <v>2023</v>
      </c>
      <c r="O49" s="37">
        <v>2025</v>
      </c>
      <c r="P49" s="80"/>
      <c r="Q49" s="81"/>
      <c r="R49" s="81"/>
      <c r="S49" s="70"/>
      <c r="T49" s="82" t="s">
        <v>82</v>
      </c>
      <c r="U49" s="82"/>
      <c r="V49" s="82"/>
      <c r="W49" s="82"/>
      <c r="X49" s="82"/>
      <c r="Y49" s="67"/>
      <c r="Z49" s="37"/>
    </row>
    <row r="50" spans="1:26" s="14" customFormat="1" x14ac:dyDescent="0.25">
      <c r="A50" s="38">
        <f t="shared" si="5"/>
        <v>46</v>
      </c>
      <c r="B50" s="75" t="s">
        <v>215</v>
      </c>
      <c r="C50" s="76" t="s">
        <v>175</v>
      </c>
      <c r="D50" s="76">
        <v>75006049</v>
      </c>
      <c r="E50" s="76">
        <v>102088381</v>
      </c>
      <c r="F50" s="77">
        <v>600067394</v>
      </c>
      <c r="G50" s="78" t="s">
        <v>219</v>
      </c>
      <c r="H50" s="79" t="s">
        <v>74</v>
      </c>
      <c r="I50" s="79" t="s">
        <v>85</v>
      </c>
      <c r="J50" s="79" t="s">
        <v>176</v>
      </c>
      <c r="K50" s="78" t="s">
        <v>274</v>
      </c>
      <c r="L50" s="65">
        <v>1000000</v>
      </c>
      <c r="M50" s="66">
        <f t="shared" ref="M50" si="25">L50/100*85</f>
        <v>850000</v>
      </c>
      <c r="N50" s="67">
        <v>2024</v>
      </c>
      <c r="O50" s="37">
        <v>2025</v>
      </c>
      <c r="P50" s="80"/>
      <c r="Q50" s="81"/>
      <c r="R50" s="81"/>
      <c r="S50" s="70"/>
      <c r="T50" s="82" t="s">
        <v>82</v>
      </c>
      <c r="U50" s="82"/>
      <c r="V50" s="82" t="s">
        <v>82</v>
      </c>
      <c r="W50" s="82"/>
      <c r="X50" s="82"/>
      <c r="Y50" s="67" t="s">
        <v>98</v>
      </c>
      <c r="Z50" s="37" t="s">
        <v>279</v>
      </c>
    </row>
    <row r="51" spans="1:26" s="14" customFormat="1" x14ac:dyDescent="0.25">
      <c r="A51" s="38">
        <f t="shared" si="5"/>
        <v>47</v>
      </c>
      <c r="B51" s="75" t="s">
        <v>215</v>
      </c>
      <c r="C51" s="76" t="s">
        <v>175</v>
      </c>
      <c r="D51" s="76">
        <v>75006049</v>
      </c>
      <c r="E51" s="76">
        <v>102088381</v>
      </c>
      <c r="F51" s="77">
        <v>600067394</v>
      </c>
      <c r="G51" s="78" t="s">
        <v>220</v>
      </c>
      <c r="H51" s="79" t="s">
        <v>74</v>
      </c>
      <c r="I51" s="79" t="s">
        <v>85</v>
      </c>
      <c r="J51" s="79" t="s">
        <v>176</v>
      </c>
      <c r="K51" s="78"/>
      <c r="L51" s="65">
        <v>350000</v>
      </c>
      <c r="M51" s="66">
        <f t="shared" ref="M51" si="26">L51/100*85</f>
        <v>297500</v>
      </c>
      <c r="N51" s="67">
        <v>2020</v>
      </c>
      <c r="O51" s="37">
        <v>2024</v>
      </c>
      <c r="P51" s="80"/>
      <c r="Q51" s="81"/>
      <c r="R51" s="81"/>
      <c r="S51" s="70" t="s">
        <v>82</v>
      </c>
      <c r="T51" s="82" t="s">
        <v>82</v>
      </c>
      <c r="U51" s="82"/>
      <c r="V51" s="82" t="s">
        <v>82</v>
      </c>
      <c r="W51" s="82"/>
      <c r="X51" s="82" t="s">
        <v>82</v>
      </c>
      <c r="Y51" s="67"/>
      <c r="Z51" s="37"/>
    </row>
    <row r="52" spans="1:26" s="14" customFormat="1" x14ac:dyDescent="0.25">
      <c r="A52" s="38">
        <f t="shared" si="5"/>
        <v>48</v>
      </c>
      <c r="B52" s="75" t="s">
        <v>215</v>
      </c>
      <c r="C52" s="76" t="s">
        <v>175</v>
      </c>
      <c r="D52" s="76">
        <v>75006049</v>
      </c>
      <c r="E52" s="76">
        <v>102088381</v>
      </c>
      <c r="F52" s="77">
        <v>600067394</v>
      </c>
      <c r="G52" s="78" t="s">
        <v>221</v>
      </c>
      <c r="H52" s="79" t="s">
        <v>74</v>
      </c>
      <c r="I52" s="79" t="s">
        <v>85</v>
      </c>
      <c r="J52" s="79" t="s">
        <v>176</v>
      </c>
      <c r="K52" s="78"/>
      <c r="L52" s="65">
        <v>1500000</v>
      </c>
      <c r="M52" s="66">
        <f t="shared" ref="M52" si="27">L52/100*85</f>
        <v>1275000</v>
      </c>
      <c r="N52" s="67">
        <v>2020</v>
      </c>
      <c r="O52" s="37">
        <v>2023</v>
      </c>
      <c r="P52" s="80"/>
      <c r="Q52" s="81"/>
      <c r="R52" s="81"/>
      <c r="S52" s="70"/>
      <c r="T52" s="82"/>
      <c r="U52" s="82"/>
      <c r="V52" s="82" t="s">
        <v>82</v>
      </c>
      <c r="W52" s="82"/>
      <c r="X52" s="82"/>
      <c r="Y52" s="245" t="s">
        <v>275</v>
      </c>
      <c r="Z52" s="246"/>
    </row>
    <row r="53" spans="1:26" s="14" customFormat="1" x14ac:dyDescent="0.25">
      <c r="A53" s="38">
        <f t="shared" si="5"/>
        <v>49</v>
      </c>
      <c r="B53" s="75" t="s">
        <v>215</v>
      </c>
      <c r="C53" s="76" t="s">
        <v>175</v>
      </c>
      <c r="D53" s="76">
        <v>75006049</v>
      </c>
      <c r="E53" s="76">
        <v>102088381</v>
      </c>
      <c r="F53" s="77">
        <v>600067394</v>
      </c>
      <c r="G53" s="78" t="s">
        <v>222</v>
      </c>
      <c r="H53" s="79" t="s">
        <v>74</v>
      </c>
      <c r="I53" s="79" t="s">
        <v>85</v>
      </c>
      <c r="J53" s="79" t="s">
        <v>176</v>
      </c>
      <c r="K53" s="78"/>
      <c r="L53" s="65">
        <v>3500000</v>
      </c>
      <c r="M53" s="66">
        <f t="shared" ref="M53" si="28">L53/100*85</f>
        <v>2975000</v>
      </c>
      <c r="N53" s="67">
        <v>2020</v>
      </c>
      <c r="O53" s="37">
        <v>2023</v>
      </c>
      <c r="P53" s="80"/>
      <c r="Q53" s="81"/>
      <c r="R53" s="81" t="s">
        <v>82</v>
      </c>
      <c r="S53" s="70"/>
      <c r="T53" s="82" t="s">
        <v>82</v>
      </c>
      <c r="U53" s="82"/>
      <c r="V53" s="82" t="s">
        <v>82</v>
      </c>
      <c r="W53" s="82"/>
      <c r="X53" s="82"/>
      <c r="Y53" s="67" t="s">
        <v>275</v>
      </c>
      <c r="Z53" s="37"/>
    </row>
    <row r="54" spans="1:26" s="14" customFormat="1" ht="30" x14ac:dyDescent="0.25">
      <c r="A54" s="38">
        <f t="shared" si="5"/>
        <v>50</v>
      </c>
      <c r="B54" s="75" t="s">
        <v>215</v>
      </c>
      <c r="C54" s="76" t="s">
        <v>175</v>
      </c>
      <c r="D54" s="76">
        <v>75006049</v>
      </c>
      <c r="E54" s="76">
        <v>102088381</v>
      </c>
      <c r="F54" s="77">
        <v>600067394</v>
      </c>
      <c r="G54" s="78" t="s">
        <v>223</v>
      </c>
      <c r="H54" s="79" t="s">
        <v>74</v>
      </c>
      <c r="I54" s="79" t="s">
        <v>85</v>
      </c>
      <c r="J54" s="79" t="s">
        <v>176</v>
      </c>
      <c r="K54" s="78" t="s">
        <v>224</v>
      </c>
      <c r="L54" s="65">
        <v>2000000</v>
      </c>
      <c r="M54" s="66">
        <f t="shared" ref="M54" si="29">L54/100*85</f>
        <v>1700000</v>
      </c>
      <c r="N54" s="67">
        <v>2020</v>
      </c>
      <c r="O54" s="37">
        <v>2024</v>
      </c>
      <c r="P54" s="80"/>
      <c r="Q54" s="81"/>
      <c r="R54" s="81"/>
      <c r="S54" s="70"/>
      <c r="T54" s="82" t="s">
        <v>82</v>
      </c>
      <c r="U54" s="82"/>
      <c r="V54" s="82" t="s">
        <v>82</v>
      </c>
      <c r="W54" s="82" t="s">
        <v>82</v>
      </c>
      <c r="X54" s="82"/>
      <c r="Y54" s="67"/>
      <c r="Z54" s="37"/>
    </row>
    <row r="55" spans="1:26" s="14" customFormat="1" x14ac:dyDescent="0.25">
      <c r="A55" s="38">
        <f t="shared" si="5"/>
        <v>51</v>
      </c>
      <c r="B55" s="75" t="s">
        <v>215</v>
      </c>
      <c r="C55" s="76" t="s">
        <v>175</v>
      </c>
      <c r="D55" s="76">
        <v>75006049</v>
      </c>
      <c r="E55" s="76">
        <v>102088381</v>
      </c>
      <c r="F55" s="77">
        <v>600067394</v>
      </c>
      <c r="G55" s="78" t="s">
        <v>225</v>
      </c>
      <c r="H55" s="79" t="s">
        <v>74</v>
      </c>
      <c r="I55" s="79" t="s">
        <v>85</v>
      </c>
      <c r="J55" s="79" t="s">
        <v>176</v>
      </c>
      <c r="K55" s="78"/>
      <c r="L55" s="65">
        <v>150000</v>
      </c>
      <c r="M55" s="66">
        <f t="shared" ref="M55" si="30">L55/100*85</f>
        <v>127500</v>
      </c>
      <c r="N55" s="67">
        <v>2020</v>
      </c>
      <c r="O55" s="37">
        <v>2023</v>
      </c>
      <c r="P55" s="80"/>
      <c r="Q55" s="81"/>
      <c r="R55" s="81"/>
      <c r="S55" s="70"/>
      <c r="T55" s="82" t="s">
        <v>82</v>
      </c>
      <c r="U55" s="82"/>
      <c r="V55" s="82" t="s">
        <v>82</v>
      </c>
      <c r="W55" s="82"/>
      <c r="X55" s="82"/>
      <c r="Y55" s="67"/>
      <c r="Z55" s="37"/>
    </row>
    <row r="56" spans="1:26" s="14" customFormat="1" x14ac:dyDescent="0.25">
      <c r="A56" s="38">
        <f t="shared" si="5"/>
        <v>52</v>
      </c>
      <c r="B56" s="75" t="s">
        <v>215</v>
      </c>
      <c r="C56" s="76" t="s">
        <v>175</v>
      </c>
      <c r="D56" s="76">
        <v>75006049</v>
      </c>
      <c r="E56" s="76">
        <v>102088381</v>
      </c>
      <c r="F56" s="77">
        <v>600067394</v>
      </c>
      <c r="G56" s="102" t="s">
        <v>285</v>
      </c>
      <c r="H56" s="79" t="s">
        <v>74</v>
      </c>
      <c r="I56" s="79" t="s">
        <v>85</v>
      </c>
      <c r="J56" s="79" t="s">
        <v>176</v>
      </c>
      <c r="K56" s="78" t="s">
        <v>152</v>
      </c>
      <c r="L56" s="65">
        <v>58500000</v>
      </c>
      <c r="M56" s="66">
        <f t="shared" ref="M56:M62" si="31">L56/100*85</f>
        <v>49725000</v>
      </c>
      <c r="N56" s="67">
        <v>2024</v>
      </c>
      <c r="O56" s="37">
        <v>2025</v>
      </c>
      <c r="P56" s="80" t="s">
        <v>82</v>
      </c>
      <c r="Q56" s="81" t="s">
        <v>82</v>
      </c>
      <c r="R56" s="81" t="s">
        <v>82</v>
      </c>
      <c r="S56" s="70" t="s">
        <v>82</v>
      </c>
      <c r="T56" s="82" t="s">
        <v>82</v>
      </c>
      <c r="U56" s="82"/>
      <c r="V56" s="82" t="s">
        <v>82</v>
      </c>
      <c r="W56" s="82"/>
      <c r="X56" s="82" t="s">
        <v>82</v>
      </c>
      <c r="Y56" s="67" t="s">
        <v>98</v>
      </c>
      <c r="Z56" s="37" t="s">
        <v>286</v>
      </c>
    </row>
    <row r="57" spans="1:26" s="14" customFormat="1" ht="75" x14ac:dyDescent="0.25">
      <c r="A57" s="38">
        <f t="shared" si="5"/>
        <v>53</v>
      </c>
      <c r="B57" s="75" t="s">
        <v>230</v>
      </c>
      <c r="C57" s="76" t="s">
        <v>231</v>
      </c>
      <c r="D57" s="76">
        <v>60610590</v>
      </c>
      <c r="E57" s="76">
        <v>102988986</v>
      </c>
      <c r="F57" s="77">
        <v>650016581</v>
      </c>
      <c r="G57" s="78" t="s">
        <v>236</v>
      </c>
      <c r="H57" s="79" t="s">
        <v>74</v>
      </c>
      <c r="I57" s="79" t="s">
        <v>85</v>
      </c>
      <c r="J57" s="79" t="s">
        <v>233</v>
      </c>
      <c r="K57" s="78" t="s">
        <v>237</v>
      </c>
      <c r="L57" s="65">
        <v>12000000</v>
      </c>
      <c r="M57" s="66">
        <f t="shared" si="31"/>
        <v>10200000</v>
      </c>
      <c r="N57" s="67">
        <v>2023</v>
      </c>
      <c r="O57" s="37">
        <v>2027</v>
      </c>
      <c r="P57" s="80" t="s">
        <v>82</v>
      </c>
      <c r="Q57" s="81" t="s">
        <v>82</v>
      </c>
      <c r="R57" s="81"/>
      <c r="S57" s="70" t="s">
        <v>82</v>
      </c>
      <c r="T57" s="82" t="s">
        <v>82</v>
      </c>
      <c r="U57" s="82" t="s">
        <v>82</v>
      </c>
      <c r="V57" s="82" t="s">
        <v>82</v>
      </c>
      <c r="W57" s="82" t="s">
        <v>82</v>
      </c>
      <c r="X57" s="82"/>
      <c r="Y57" s="67"/>
      <c r="Z57" s="37"/>
    </row>
    <row r="58" spans="1:26" s="14" customFormat="1" ht="69" customHeight="1" x14ac:dyDescent="0.25">
      <c r="A58" s="38">
        <f t="shared" si="5"/>
        <v>54</v>
      </c>
      <c r="B58" s="75" t="s">
        <v>230</v>
      </c>
      <c r="C58" s="76" t="s">
        <v>231</v>
      </c>
      <c r="D58" s="76">
        <v>60610590</v>
      </c>
      <c r="E58" s="76">
        <v>102988986</v>
      </c>
      <c r="F58" s="77">
        <v>650016581</v>
      </c>
      <c r="G58" s="78" t="s">
        <v>238</v>
      </c>
      <c r="H58" s="79" t="s">
        <v>74</v>
      </c>
      <c r="I58" s="79" t="s">
        <v>85</v>
      </c>
      <c r="J58" s="79" t="s">
        <v>233</v>
      </c>
      <c r="K58" s="78" t="s">
        <v>239</v>
      </c>
      <c r="L58" s="65">
        <v>6000000</v>
      </c>
      <c r="M58" s="66">
        <f t="shared" si="31"/>
        <v>5100000</v>
      </c>
      <c r="N58" s="67">
        <v>2023</v>
      </c>
      <c r="O58" s="37">
        <v>2027</v>
      </c>
      <c r="P58" s="80" t="s">
        <v>82</v>
      </c>
      <c r="Q58" s="81" t="s">
        <v>82</v>
      </c>
      <c r="R58" s="81" t="s">
        <v>82</v>
      </c>
      <c r="S58" s="70" t="s">
        <v>82</v>
      </c>
      <c r="T58" s="82"/>
      <c r="U58" s="82"/>
      <c r="V58" s="82" t="s">
        <v>82</v>
      </c>
      <c r="W58" s="82"/>
      <c r="X58" s="82" t="s">
        <v>82</v>
      </c>
      <c r="Y58" s="67"/>
      <c r="Z58" s="37"/>
    </row>
    <row r="59" spans="1:26" s="14" customFormat="1" ht="69.75" customHeight="1" x14ac:dyDescent="0.25">
      <c r="A59" s="38">
        <f t="shared" si="5"/>
        <v>55</v>
      </c>
      <c r="B59" s="75" t="s">
        <v>230</v>
      </c>
      <c r="C59" s="76" t="s">
        <v>231</v>
      </c>
      <c r="D59" s="76">
        <v>60610590</v>
      </c>
      <c r="E59" s="76">
        <v>102988986</v>
      </c>
      <c r="F59" s="77">
        <v>650016581</v>
      </c>
      <c r="G59" s="78" t="s">
        <v>240</v>
      </c>
      <c r="H59" s="79" t="s">
        <v>74</v>
      </c>
      <c r="I59" s="79" t="s">
        <v>85</v>
      </c>
      <c r="J59" s="79" t="s">
        <v>233</v>
      </c>
      <c r="K59" s="78" t="s">
        <v>241</v>
      </c>
      <c r="L59" s="65">
        <v>7500000</v>
      </c>
      <c r="M59" s="66">
        <f t="shared" si="31"/>
        <v>6375000</v>
      </c>
      <c r="N59" s="67">
        <v>2023</v>
      </c>
      <c r="O59" s="37">
        <v>2027</v>
      </c>
      <c r="P59" s="80" t="s">
        <v>82</v>
      </c>
      <c r="Q59" s="81" t="s">
        <v>82</v>
      </c>
      <c r="R59" s="81" t="s">
        <v>82</v>
      </c>
      <c r="S59" s="70" t="s">
        <v>82</v>
      </c>
      <c r="T59" s="82"/>
      <c r="U59" s="82"/>
      <c r="V59" s="82" t="s">
        <v>82</v>
      </c>
      <c r="W59" s="82"/>
      <c r="X59" s="82" t="s">
        <v>82</v>
      </c>
      <c r="Y59" s="67"/>
      <c r="Z59" s="37"/>
    </row>
    <row r="60" spans="1:26" s="14" customFormat="1" ht="69.75" customHeight="1" x14ac:dyDescent="0.25">
      <c r="A60" s="38">
        <f t="shared" si="5"/>
        <v>56</v>
      </c>
      <c r="B60" s="75" t="s">
        <v>230</v>
      </c>
      <c r="C60" s="76" t="s">
        <v>231</v>
      </c>
      <c r="D60" s="76">
        <v>60610590</v>
      </c>
      <c r="E60" s="76">
        <v>102988986</v>
      </c>
      <c r="F60" s="77">
        <v>650016581</v>
      </c>
      <c r="G60" s="103" t="s">
        <v>319</v>
      </c>
      <c r="H60" s="79" t="s">
        <v>74</v>
      </c>
      <c r="I60" s="79" t="s">
        <v>85</v>
      </c>
      <c r="J60" s="79" t="s">
        <v>233</v>
      </c>
      <c r="K60" s="104" t="s">
        <v>320</v>
      </c>
      <c r="L60" s="65">
        <v>6000000</v>
      </c>
      <c r="M60" s="66">
        <f t="shared" si="31"/>
        <v>5100000</v>
      </c>
      <c r="N60" s="67">
        <v>2023</v>
      </c>
      <c r="O60" s="37">
        <v>2027</v>
      </c>
      <c r="P60" s="80"/>
      <c r="Q60" s="81" t="s">
        <v>82</v>
      </c>
      <c r="R60" s="81" t="s">
        <v>82</v>
      </c>
      <c r="S60" s="70" t="s">
        <v>82</v>
      </c>
      <c r="T60" s="82"/>
      <c r="U60" s="82"/>
      <c r="V60" s="82" t="s">
        <v>82</v>
      </c>
      <c r="W60" s="82" t="s">
        <v>82</v>
      </c>
      <c r="X60" s="82" t="s">
        <v>82</v>
      </c>
      <c r="Y60" s="67"/>
      <c r="Z60" s="37"/>
    </row>
    <row r="61" spans="1:26" s="14" customFormat="1" x14ac:dyDescent="0.25">
      <c r="A61" s="38">
        <f t="shared" si="5"/>
        <v>57</v>
      </c>
      <c r="B61" s="75" t="s">
        <v>249</v>
      </c>
      <c r="C61" s="76" t="s">
        <v>250</v>
      </c>
      <c r="D61" s="76">
        <v>70839000</v>
      </c>
      <c r="E61" s="76">
        <v>108018423</v>
      </c>
      <c r="F61" s="77">
        <v>600022846</v>
      </c>
      <c r="G61" s="78" t="s">
        <v>251</v>
      </c>
      <c r="H61" s="79" t="s">
        <v>74</v>
      </c>
      <c r="I61" s="79" t="s">
        <v>85</v>
      </c>
      <c r="J61" s="79" t="s">
        <v>85</v>
      </c>
      <c r="K61" s="78" t="s">
        <v>252</v>
      </c>
      <c r="L61" s="65">
        <v>17000000</v>
      </c>
      <c r="M61" s="66">
        <f t="shared" si="31"/>
        <v>14450000</v>
      </c>
      <c r="N61" s="67">
        <v>2022</v>
      </c>
      <c r="O61" s="37">
        <f t="shared" ref="O61:O63" si="32">N61+1</f>
        <v>2023</v>
      </c>
      <c r="P61" s="80"/>
      <c r="Q61" s="81"/>
      <c r="R61" s="81"/>
      <c r="S61" s="70"/>
      <c r="T61" s="82"/>
      <c r="U61" s="82"/>
      <c r="V61" s="82" t="s">
        <v>82</v>
      </c>
      <c r="W61" s="82" t="s">
        <v>82</v>
      </c>
      <c r="X61" s="82"/>
      <c r="Y61" s="67"/>
      <c r="Z61" s="37"/>
    </row>
    <row r="62" spans="1:26" s="14" customFormat="1" ht="102.75" customHeight="1" x14ac:dyDescent="0.25">
      <c r="A62" s="38">
        <f t="shared" si="5"/>
        <v>58</v>
      </c>
      <c r="B62" s="75" t="s">
        <v>249</v>
      </c>
      <c r="C62" s="76" t="s">
        <v>250</v>
      </c>
      <c r="D62" s="76">
        <v>70839000</v>
      </c>
      <c r="E62" s="76">
        <v>108018423</v>
      </c>
      <c r="F62" s="77">
        <v>600022846</v>
      </c>
      <c r="G62" s="78" t="s">
        <v>253</v>
      </c>
      <c r="H62" s="79" t="s">
        <v>74</v>
      </c>
      <c r="I62" s="79" t="s">
        <v>85</v>
      </c>
      <c r="J62" s="79" t="s">
        <v>85</v>
      </c>
      <c r="K62" s="78" t="s">
        <v>321</v>
      </c>
      <c r="L62" s="65">
        <v>3800000</v>
      </c>
      <c r="M62" s="105">
        <f t="shared" si="31"/>
        <v>3230000</v>
      </c>
      <c r="N62" s="106">
        <v>2022</v>
      </c>
      <c r="O62" s="107">
        <f t="shared" si="32"/>
        <v>2023</v>
      </c>
      <c r="P62" s="80"/>
      <c r="Q62" s="81"/>
      <c r="R62" s="81" t="s">
        <v>82</v>
      </c>
      <c r="S62" s="70" t="s">
        <v>82</v>
      </c>
      <c r="T62" s="82"/>
      <c r="U62" s="82"/>
      <c r="V62" s="82" t="s">
        <v>82</v>
      </c>
      <c r="W62" s="82" t="s">
        <v>82</v>
      </c>
      <c r="X62" s="82"/>
      <c r="Y62" s="67"/>
      <c r="Z62" s="37"/>
    </row>
    <row r="63" spans="1:26" s="14" customFormat="1" ht="75" x14ac:dyDescent="0.25">
      <c r="A63" s="38">
        <f t="shared" si="5"/>
        <v>59</v>
      </c>
      <c r="B63" s="75" t="s">
        <v>249</v>
      </c>
      <c r="C63" s="76" t="s">
        <v>250</v>
      </c>
      <c r="D63" s="76">
        <v>70839000</v>
      </c>
      <c r="E63" s="76">
        <v>108018423</v>
      </c>
      <c r="F63" s="77">
        <v>600022846</v>
      </c>
      <c r="G63" s="78" t="s">
        <v>254</v>
      </c>
      <c r="H63" s="79" t="s">
        <v>74</v>
      </c>
      <c r="I63" s="79" t="s">
        <v>85</v>
      </c>
      <c r="J63" s="79" t="s">
        <v>85</v>
      </c>
      <c r="K63" s="78" t="s">
        <v>255</v>
      </c>
      <c r="L63" s="65">
        <v>4500000</v>
      </c>
      <c r="M63" s="105">
        <v>0</v>
      </c>
      <c r="N63" s="106">
        <v>2022</v>
      </c>
      <c r="O63" s="107">
        <f t="shared" si="32"/>
        <v>2023</v>
      </c>
      <c r="P63" s="80"/>
      <c r="Q63" s="81"/>
      <c r="R63" s="81"/>
      <c r="S63" s="70"/>
      <c r="T63" s="82"/>
      <c r="U63" s="82"/>
      <c r="V63" s="82" t="s">
        <v>82</v>
      </c>
      <c r="W63" s="82" t="s">
        <v>82</v>
      </c>
      <c r="X63" s="82"/>
      <c r="Y63" s="67"/>
      <c r="Z63" s="37"/>
    </row>
    <row r="64" spans="1:26" s="14" customFormat="1" ht="82.5" customHeight="1" x14ac:dyDescent="0.25">
      <c r="A64" s="38">
        <f t="shared" si="5"/>
        <v>60</v>
      </c>
      <c r="B64" s="75" t="s">
        <v>249</v>
      </c>
      <c r="C64" s="76" t="s">
        <v>250</v>
      </c>
      <c r="D64" s="76">
        <v>70839000</v>
      </c>
      <c r="E64" s="76">
        <v>108018423</v>
      </c>
      <c r="F64" s="77">
        <v>600022846</v>
      </c>
      <c r="G64" s="78" t="s">
        <v>262</v>
      </c>
      <c r="H64" s="79" t="s">
        <v>74</v>
      </c>
      <c r="I64" s="79" t="s">
        <v>85</v>
      </c>
      <c r="J64" s="79" t="s">
        <v>85</v>
      </c>
      <c r="K64" s="78" t="s">
        <v>322</v>
      </c>
      <c r="L64" s="65">
        <v>4914395.51</v>
      </c>
      <c r="M64" s="105">
        <v>0</v>
      </c>
      <c r="N64" s="106">
        <v>2022</v>
      </c>
      <c r="O64" s="107">
        <v>2023</v>
      </c>
      <c r="P64" s="80" t="s">
        <v>82</v>
      </c>
      <c r="Q64" s="81" t="s">
        <v>82</v>
      </c>
      <c r="R64" s="81" t="s">
        <v>82</v>
      </c>
      <c r="S64" s="70" t="s">
        <v>82</v>
      </c>
      <c r="T64" s="82" t="s">
        <v>82</v>
      </c>
      <c r="U64" s="82"/>
      <c r="V64" s="82" t="s">
        <v>82</v>
      </c>
      <c r="W64" s="82" t="s">
        <v>82</v>
      </c>
      <c r="X64" s="82" t="s">
        <v>82</v>
      </c>
      <c r="Y64" s="75" t="s">
        <v>256</v>
      </c>
      <c r="Z64" s="108" t="s">
        <v>257</v>
      </c>
    </row>
    <row r="65" spans="1:26" s="14" customFormat="1" ht="45" x14ac:dyDescent="0.25">
      <c r="A65" s="38">
        <f t="shared" si="5"/>
        <v>61</v>
      </c>
      <c r="B65" s="75" t="s">
        <v>198</v>
      </c>
      <c r="C65" s="76" t="s">
        <v>199</v>
      </c>
      <c r="D65" s="76">
        <v>47701617</v>
      </c>
      <c r="E65" s="76">
        <v>47701617</v>
      </c>
      <c r="F65" s="77">
        <v>600067246</v>
      </c>
      <c r="G65" s="78" t="s">
        <v>258</v>
      </c>
      <c r="H65" s="79" t="s">
        <v>74</v>
      </c>
      <c r="I65" s="79" t="s">
        <v>85</v>
      </c>
      <c r="J65" s="79" t="s">
        <v>201</v>
      </c>
      <c r="K65" s="78" t="s">
        <v>259</v>
      </c>
      <c r="L65" s="65">
        <v>4500000</v>
      </c>
      <c r="M65" s="105">
        <f t="shared" ref="M65:M66" si="33">L65/100*85</f>
        <v>3825000</v>
      </c>
      <c r="N65" s="106">
        <v>2022</v>
      </c>
      <c r="O65" s="107">
        <f t="shared" ref="O65:O66" si="34">N65+1</f>
        <v>2023</v>
      </c>
      <c r="P65" s="80"/>
      <c r="Q65" s="81"/>
      <c r="R65" s="81"/>
      <c r="S65" s="70"/>
      <c r="T65" s="82"/>
      <c r="U65" s="82"/>
      <c r="V65" s="82"/>
      <c r="W65" s="82" t="s">
        <v>82</v>
      </c>
      <c r="X65" s="82"/>
      <c r="Y65" s="75"/>
      <c r="Z65" s="108"/>
    </row>
    <row r="66" spans="1:26" s="14" customFormat="1" ht="75" x14ac:dyDescent="0.25">
      <c r="A66" s="38">
        <f t="shared" si="5"/>
        <v>62</v>
      </c>
      <c r="B66" s="75" t="s">
        <v>198</v>
      </c>
      <c r="C66" s="76" t="s">
        <v>199</v>
      </c>
      <c r="D66" s="76">
        <v>47701617</v>
      </c>
      <c r="E66" s="76">
        <v>47701617</v>
      </c>
      <c r="F66" s="77">
        <v>600067246</v>
      </c>
      <c r="G66" s="78" t="s">
        <v>260</v>
      </c>
      <c r="H66" s="79" t="s">
        <v>74</v>
      </c>
      <c r="I66" s="79" t="s">
        <v>85</v>
      </c>
      <c r="J66" s="79" t="s">
        <v>201</v>
      </c>
      <c r="K66" s="78" t="s">
        <v>261</v>
      </c>
      <c r="L66" s="65">
        <v>12000000</v>
      </c>
      <c r="M66" s="105">
        <f t="shared" si="33"/>
        <v>10200000</v>
      </c>
      <c r="N66" s="106">
        <v>2022</v>
      </c>
      <c r="O66" s="107">
        <f t="shared" si="34"/>
        <v>2023</v>
      </c>
      <c r="P66" s="80"/>
      <c r="Q66" s="81"/>
      <c r="R66" s="81" t="s">
        <v>82</v>
      </c>
      <c r="S66" s="70"/>
      <c r="T66" s="82"/>
      <c r="U66" s="82"/>
      <c r="V66" s="82"/>
      <c r="W66" s="82" t="s">
        <v>82</v>
      </c>
      <c r="X66" s="82"/>
      <c r="Y66" s="75"/>
      <c r="Z66" s="108"/>
    </row>
    <row r="67" spans="1:26" s="14" customFormat="1" ht="15.75" thickBot="1" x14ac:dyDescent="0.3">
      <c r="A67" s="38">
        <f t="shared" si="5"/>
        <v>63</v>
      </c>
      <c r="B67" s="109"/>
      <c r="C67" s="110"/>
      <c r="D67" s="110"/>
      <c r="E67" s="110"/>
      <c r="F67" s="111"/>
      <c r="G67" s="112"/>
      <c r="H67" s="113"/>
      <c r="I67" s="113"/>
      <c r="J67" s="113"/>
      <c r="K67" s="112"/>
      <c r="L67" s="71"/>
      <c r="M67" s="114"/>
      <c r="N67" s="115"/>
      <c r="O67" s="116"/>
      <c r="P67" s="117"/>
      <c r="Q67" s="118"/>
      <c r="R67" s="118"/>
      <c r="S67" s="119"/>
      <c r="T67" s="120"/>
      <c r="U67" s="120"/>
      <c r="V67" s="120"/>
      <c r="W67" s="120"/>
      <c r="X67" s="120"/>
      <c r="Y67" s="109"/>
      <c r="Z67" s="121"/>
    </row>
    <row r="68" spans="1:26" s="9" customFormat="1" x14ac:dyDescent="0.25">
      <c r="A68" s="59"/>
      <c r="B68" s="60"/>
      <c r="C68"/>
      <c r="D68"/>
      <c r="E68"/>
      <c r="F68"/>
      <c r="G68"/>
      <c r="H68"/>
      <c r="I68"/>
      <c r="J68"/>
      <c r="K68"/>
      <c r="L68" s="11"/>
      <c r="M68" s="11"/>
      <c r="N68"/>
      <c r="O68"/>
      <c r="P68"/>
      <c r="Q68"/>
      <c r="R68"/>
      <c r="S68"/>
      <c r="T68"/>
      <c r="U68"/>
      <c r="V68"/>
      <c r="W68"/>
      <c r="X68"/>
      <c r="Y68"/>
      <c r="Z68"/>
    </row>
    <row r="69" spans="1:26" s="9" customFormat="1" ht="15.75" x14ac:dyDescent="0.25">
      <c r="A69" s="225" t="s">
        <v>332</v>
      </c>
      <c r="B69" s="90"/>
      <c r="C69" s="90"/>
      <c r="D69" s="90"/>
      <c r="E69" s="90"/>
      <c r="F69" s="90"/>
      <c r="G69" s="41"/>
      <c r="H69"/>
      <c r="I69"/>
      <c r="J69"/>
      <c r="K69"/>
      <c r="L69" s="11"/>
      <c r="M69" s="11"/>
      <c r="N69"/>
      <c r="O69"/>
      <c r="P69"/>
      <c r="Q69"/>
      <c r="R69"/>
      <c r="S69"/>
      <c r="T69"/>
      <c r="U69"/>
      <c r="V69"/>
      <c r="W69"/>
      <c r="X69"/>
      <c r="Y69"/>
      <c r="Z69"/>
    </row>
    <row r="70" spans="1:26" ht="15.75" x14ac:dyDescent="0.25">
      <c r="A70" s="91"/>
      <c r="B70" s="91"/>
      <c r="C70" s="91"/>
      <c r="D70" s="91"/>
      <c r="E70" s="91"/>
      <c r="F70" s="91"/>
    </row>
    <row r="71" spans="1:26" x14ac:dyDescent="0.25">
      <c r="A71" s="14"/>
      <c r="B71" s="14"/>
      <c r="C71" s="14"/>
      <c r="D71" s="14"/>
      <c r="E71" s="14"/>
      <c r="F71" s="14"/>
      <c r="G71" s="14"/>
      <c r="H71" s="14"/>
      <c r="I71" s="14"/>
      <c r="J71" s="14"/>
      <c r="K71" s="14"/>
      <c r="L71" s="15"/>
      <c r="M71" s="15"/>
      <c r="N71" s="14"/>
      <c r="O71" s="14"/>
      <c r="P71" s="14"/>
      <c r="Q71" s="14"/>
      <c r="R71" s="14"/>
      <c r="S71" s="14"/>
      <c r="T71" s="14"/>
      <c r="U71" s="14"/>
      <c r="V71" s="14"/>
      <c r="W71" s="14"/>
      <c r="X71" s="14"/>
      <c r="Y71" s="14"/>
      <c r="Z71" s="14"/>
    </row>
    <row r="72" spans="1:26" x14ac:dyDescent="0.25">
      <c r="A72" s="14" t="s">
        <v>22</v>
      </c>
      <c r="B72" s="14"/>
      <c r="C72" s="14"/>
      <c r="D72" s="14"/>
      <c r="E72" s="14"/>
      <c r="F72" s="14"/>
      <c r="G72" s="14"/>
      <c r="H72" s="14"/>
      <c r="I72" s="14"/>
      <c r="J72" s="14"/>
      <c r="K72" s="14"/>
      <c r="L72" s="15"/>
      <c r="M72" s="15"/>
      <c r="N72" s="14"/>
      <c r="O72" s="14"/>
      <c r="P72" s="14"/>
      <c r="Q72" s="14"/>
      <c r="R72" s="14"/>
      <c r="S72" s="14"/>
      <c r="T72" s="14"/>
      <c r="U72" s="14"/>
      <c r="V72" s="14"/>
      <c r="W72" s="14"/>
      <c r="X72" s="14"/>
      <c r="Y72" s="14"/>
      <c r="Z72" s="14"/>
    </row>
    <row r="73" spans="1:26" x14ac:dyDescent="0.25">
      <c r="A73" s="19" t="s">
        <v>36</v>
      </c>
      <c r="B73" s="14"/>
      <c r="C73" s="14"/>
      <c r="D73" s="14"/>
      <c r="E73" s="14"/>
      <c r="F73" s="14"/>
      <c r="G73" s="14"/>
      <c r="H73" s="14"/>
      <c r="I73" s="14"/>
      <c r="J73" s="14"/>
      <c r="K73" s="14"/>
      <c r="L73" s="15"/>
      <c r="M73" s="15"/>
      <c r="N73" s="14"/>
      <c r="O73" s="14"/>
      <c r="P73" s="14"/>
      <c r="Q73" s="14"/>
      <c r="R73" s="14"/>
      <c r="S73" s="14"/>
      <c r="T73" s="14"/>
      <c r="U73" s="14"/>
      <c r="V73" s="14"/>
      <c r="W73" s="14"/>
      <c r="X73" s="14"/>
      <c r="Y73" s="14"/>
      <c r="Z73" s="14"/>
    </row>
    <row r="74" spans="1:26" x14ac:dyDescent="0.25">
      <c r="A74" s="14" t="s">
        <v>23</v>
      </c>
      <c r="B74" s="14"/>
      <c r="C74" s="14"/>
      <c r="D74" s="14"/>
      <c r="E74" s="14"/>
      <c r="F74" s="14"/>
      <c r="G74" s="14"/>
      <c r="H74" s="14"/>
      <c r="I74" s="14"/>
      <c r="J74" s="14"/>
      <c r="K74" s="14"/>
      <c r="L74" s="15"/>
      <c r="M74" s="15"/>
      <c r="N74" s="14"/>
      <c r="O74" s="14"/>
      <c r="P74" s="14"/>
      <c r="Q74" s="14"/>
      <c r="R74" s="14"/>
      <c r="S74" s="14"/>
      <c r="T74" s="14"/>
      <c r="U74" s="14"/>
      <c r="V74" s="14"/>
      <c r="W74" s="14"/>
      <c r="X74" s="14"/>
      <c r="Y74" s="14"/>
      <c r="Z74" s="14"/>
    </row>
    <row r="75" spans="1:26" x14ac:dyDescent="0.25">
      <c r="A75" s="14" t="s">
        <v>76</v>
      </c>
      <c r="B75" s="14"/>
      <c r="C75" s="14"/>
      <c r="D75" s="14"/>
      <c r="E75" s="14"/>
      <c r="F75" s="14"/>
      <c r="G75" s="14"/>
      <c r="H75" s="14"/>
      <c r="I75" s="14"/>
      <c r="J75" s="14"/>
      <c r="K75" s="14"/>
      <c r="L75" s="15"/>
      <c r="M75" s="15"/>
      <c r="N75" s="14"/>
      <c r="O75" s="14"/>
      <c r="P75" s="14"/>
      <c r="Q75" s="14"/>
      <c r="R75" s="14"/>
      <c r="S75" s="14"/>
      <c r="T75" s="14"/>
      <c r="U75" s="14"/>
      <c r="V75" s="14"/>
      <c r="W75" s="14"/>
      <c r="X75" s="14"/>
      <c r="Y75" s="14"/>
      <c r="Z75" s="14"/>
    </row>
    <row r="76" spans="1:26" x14ac:dyDescent="0.25">
      <c r="A76" s="14"/>
      <c r="B76" s="14"/>
      <c r="C76" s="14"/>
      <c r="D76" s="14"/>
      <c r="E76" s="14"/>
      <c r="F76" s="14"/>
      <c r="G76" s="14"/>
      <c r="H76" s="14"/>
      <c r="I76" s="14"/>
      <c r="J76" s="14"/>
      <c r="K76" s="14"/>
      <c r="L76" s="15"/>
      <c r="M76" s="15"/>
      <c r="N76" s="14"/>
      <c r="O76" s="14"/>
      <c r="P76" s="14"/>
      <c r="Q76" s="14"/>
      <c r="R76" s="14"/>
      <c r="S76" s="14"/>
      <c r="T76" s="14"/>
      <c r="U76" s="14"/>
      <c r="V76" s="14"/>
      <c r="W76" s="14"/>
      <c r="X76" s="14"/>
      <c r="Y76" s="14"/>
      <c r="Z76" s="14"/>
    </row>
    <row r="77" spans="1:26" x14ac:dyDescent="0.25">
      <c r="A77" s="14" t="s">
        <v>37</v>
      </c>
      <c r="B77" s="14"/>
      <c r="C77" s="14"/>
      <c r="D77" s="14"/>
      <c r="E77" s="14"/>
      <c r="F77" s="14"/>
      <c r="G77" s="14"/>
      <c r="H77" s="14"/>
      <c r="I77" s="14"/>
      <c r="J77" s="14"/>
      <c r="K77" s="14"/>
      <c r="L77" s="15"/>
      <c r="M77" s="15"/>
      <c r="N77" s="14"/>
      <c r="O77" s="14"/>
      <c r="P77" s="14"/>
      <c r="Q77" s="14"/>
      <c r="R77" s="14"/>
      <c r="S77" s="14"/>
      <c r="T77" s="14"/>
      <c r="U77" s="14"/>
      <c r="V77" s="14"/>
      <c r="W77" s="14"/>
      <c r="X77" s="14"/>
      <c r="Y77" s="14"/>
      <c r="Z77" s="14"/>
    </row>
    <row r="78" spans="1:26" x14ac:dyDescent="0.25">
      <c r="A78" s="14"/>
      <c r="B78" s="14"/>
      <c r="C78" s="14"/>
      <c r="D78" s="14"/>
      <c r="E78" s="14"/>
      <c r="F78" s="14"/>
      <c r="G78" s="14"/>
      <c r="H78" s="14"/>
      <c r="I78" s="14"/>
      <c r="J78" s="14"/>
      <c r="K78" s="14"/>
      <c r="L78" s="15"/>
      <c r="M78" s="15"/>
      <c r="N78" s="14"/>
      <c r="O78" s="14"/>
      <c r="P78" s="14"/>
      <c r="Q78" s="14"/>
      <c r="R78" s="14"/>
      <c r="S78" s="14"/>
      <c r="T78" s="14"/>
      <c r="U78" s="14"/>
      <c r="V78" s="14"/>
      <c r="W78" s="14"/>
      <c r="X78" s="14"/>
      <c r="Y78" s="14"/>
      <c r="Z78" s="14"/>
    </row>
    <row r="79" spans="1:26" x14ac:dyDescent="0.25">
      <c r="A79" s="16" t="s">
        <v>66</v>
      </c>
      <c r="B79" s="16"/>
      <c r="C79" s="16"/>
      <c r="D79" s="16"/>
      <c r="E79" s="16"/>
      <c r="F79" s="16"/>
      <c r="G79" s="16"/>
      <c r="H79" s="16"/>
      <c r="I79" s="14"/>
      <c r="J79" s="14"/>
      <c r="K79" s="14"/>
      <c r="L79" s="15"/>
      <c r="M79" s="15"/>
      <c r="N79" s="14"/>
      <c r="O79" s="14"/>
      <c r="P79" s="14"/>
      <c r="Q79" s="14"/>
      <c r="R79" s="14"/>
      <c r="S79" s="14"/>
      <c r="T79" s="14"/>
      <c r="U79" s="14"/>
      <c r="V79" s="14"/>
      <c r="W79" s="14"/>
      <c r="X79" s="14"/>
      <c r="Y79" s="14"/>
      <c r="Z79" s="14"/>
    </row>
    <row r="80" spans="1:26" x14ac:dyDescent="0.25">
      <c r="A80" s="16" t="s">
        <v>62</v>
      </c>
      <c r="B80" s="16"/>
      <c r="C80" s="16"/>
      <c r="D80" s="16"/>
      <c r="E80" s="16"/>
      <c r="F80" s="16"/>
      <c r="G80" s="16"/>
      <c r="H80" s="16"/>
      <c r="I80" s="14"/>
      <c r="J80" s="14"/>
      <c r="K80" s="14"/>
      <c r="L80" s="15"/>
      <c r="M80" s="15"/>
      <c r="N80" s="14"/>
      <c r="O80" s="14"/>
      <c r="P80" s="14"/>
      <c r="Q80" s="14"/>
      <c r="R80" s="14"/>
      <c r="S80" s="14"/>
      <c r="T80" s="14"/>
      <c r="U80" s="14"/>
      <c r="V80" s="14"/>
      <c r="W80" s="14"/>
      <c r="X80" s="14"/>
      <c r="Y80" s="14"/>
      <c r="Z80" s="14"/>
    </row>
    <row r="81" spans="1:26" x14ac:dyDescent="0.25">
      <c r="A81" s="16" t="s">
        <v>58</v>
      </c>
      <c r="B81" s="16"/>
      <c r="C81" s="16"/>
      <c r="D81" s="16"/>
      <c r="E81" s="16"/>
      <c r="F81" s="16"/>
      <c r="G81" s="16"/>
      <c r="H81" s="16"/>
      <c r="I81" s="14"/>
      <c r="J81" s="14"/>
      <c r="K81" s="14"/>
      <c r="L81" s="15"/>
      <c r="M81" s="15"/>
      <c r="N81" s="14"/>
      <c r="O81" s="14"/>
      <c r="P81" s="14"/>
      <c r="Q81" s="14"/>
      <c r="R81" s="14"/>
      <c r="S81" s="14"/>
      <c r="T81" s="14"/>
      <c r="U81" s="14"/>
      <c r="V81" s="14"/>
      <c r="W81" s="14"/>
      <c r="X81" s="14"/>
      <c r="Y81" s="14"/>
      <c r="Z81" s="14"/>
    </row>
    <row r="82" spans="1:26" x14ac:dyDescent="0.25">
      <c r="A82" s="16" t="s">
        <v>59</v>
      </c>
      <c r="B82" s="16"/>
      <c r="C82" s="16"/>
      <c r="D82" s="16"/>
      <c r="E82" s="16"/>
      <c r="F82" s="16"/>
      <c r="G82" s="16"/>
      <c r="H82" s="16"/>
      <c r="I82" s="14"/>
      <c r="J82" s="14"/>
      <c r="K82" s="14"/>
      <c r="L82" s="15"/>
      <c r="M82" s="15"/>
      <c r="N82" s="14"/>
      <c r="O82" s="14"/>
      <c r="P82" s="14"/>
      <c r="Q82" s="14"/>
      <c r="R82" s="14"/>
      <c r="S82" s="14"/>
      <c r="T82" s="14"/>
      <c r="U82" s="14"/>
      <c r="V82" s="14"/>
      <c r="W82" s="14"/>
      <c r="X82" s="14"/>
      <c r="Y82" s="14"/>
      <c r="Z82" s="14"/>
    </row>
    <row r="83" spans="1:26" x14ac:dyDescent="0.25">
      <c r="A83" s="16" t="s">
        <v>60</v>
      </c>
      <c r="B83" s="16"/>
      <c r="C83" s="16"/>
      <c r="D83" s="16"/>
      <c r="E83" s="16"/>
      <c r="F83" s="16"/>
      <c r="G83" s="16"/>
      <c r="H83" s="16"/>
      <c r="I83" s="14"/>
      <c r="J83" s="14"/>
      <c r="K83" s="14"/>
      <c r="L83" s="15"/>
      <c r="M83" s="15"/>
      <c r="N83" s="14"/>
      <c r="O83" s="14"/>
      <c r="P83" s="14"/>
      <c r="Q83" s="14"/>
      <c r="R83" s="14"/>
      <c r="S83" s="14"/>
      <c r="T83" s="14"/>
      <c r="U83" s="14"/>
      <c r="V83" s="14"/>
      <c r="W83" s="14"/>
      <c r="X83" s="14"/>
      <c r="Y83" s="14"/>
      <c r="Z83" s="14"/>
    </row>
    <row r="84" spans="1:26" x14ac:dyDescent="0.25">
      <c r="A84" s="16" t="s">
        <v>61</v>
      </c>
      <c r="B84" s="16"/>
      <c r="C84" s="16"/>
      <c r="D84" s="16"/>
      <c r="E84" s="16"/>
      <c r="F84" s="16"/>
      <c r="G84" s="16"/>
      <c r="H84" s="16"/>
      <c r="I84" s="14"/>
      <c r="J84" s="14"/>
      <c r="K84" s="14"/>
      <c r="L84" s="15"/>
      <c r="M84" s="15"/>
      <c r="N84" s="14"/>
      <c r="O84" s="14"/>
      <c r="P84" s="14"/>
      <c r="Q84" s="14"/>
      <c r="R84" s="14"/>
      <c r="S84" s="14"/>
      <c r="T84" s="14"/>
      <c r="U84" s="14"/>
      <c r="V84" s="14"/>
      <c r="W84" s="14"/>
      <c r="X84" s="14"/>
      <c r="Y84" s="14"/>
      <c r="Z84" s="14"/>
    </row>
    <row r="85" spans="1:26" x14ac:dyDescent="0.25">
      <c r="A85" s="16" t="s">
        <v>64</v>
      </c>
      <c r="B85" s="16"/>
      <c r="C85" s="16"/>
      <c r="D85" s="16"/>
      <c r="E85" s="16"/>
      <c r="F85" s="16"/>
      <c r="G85" s="16"/>
      <c r="H85" s="16"/>
      <c r="I85" s="14"/>
      <c r="J85" s="14"/>
      <c r="K85" s="14"/>
      <c r="L85" s="15"/>
      <c r="M85" s="15"/>
      <c r="N85" s="14"/>
      <c r="O85" s="14"/>
      <c r="P85" s="14"/>
      <c r="Q85" s="14"/>
      <c r="R85" s="14"/>
      <c r="S85" s="14"/>
      <c r="T85" s="14"/>
      <c r="U85" s="14"/>
      <c r="V85" s="14"/>
      <c r="W85" s="14"/>
      <c r="X85" s="14"/>
      <c r="Y85" s="14"/>
      <c r="Z85" s="14"/>
    </row>
    <row r="86" spans="1:26" x14ac:dyDescent="0.25">
      <c r="A86" s="20" t="s">
        <v>63</v>
      </c>
      <c r="B86" s="20"/>
      <c r="C86" s="20"/>
      <c r="D86" s="20"/>
      <c r="E86" s="20"/>
      <c r="F86" s="14"/>
      <c r="G86" s="14"/>
      <c r="H86" s="14"/>
      <c r="I86" s="14"/>
      <c r="J86" s="14"/>
      <c r="K86" s="14"/>
      <c r="L86" s="15"/>
      <c r="M86" s="15"/>
      <c r="N86" s="14"/>
      <c r="O86" s="14"/>
      <c r="P86" s="14"/>
      <c r="Q86" s="14"/>
      <c r="R86" s="14"/>
      <c r="S86" s="14"/>
      <c r="T86" s="14"/>
      <c r="U86" s="14"/>
      <c r="V86" s="14"/>
      <c r="W86" s="14"/>
      <c r="X86" s="14"/>
      <c r="Y86" s="14"/>
      <c r="Z86" s="14"/>
    </row>
    <row r="87" spans="1:26" x14ac:dyDescent="0.25">
      <c r="A87" s="16" t="s">
        <v>65</v>
      </c>
      <c r="B87" s="16"/>
      <c r="C87" s="16"/>
      <c r="D87" s="16"/>
      <c r="E87" s="16"/>
      <c r="F87" s="16"/>
      <c r="G87" s="14"/>
      <c r="H87" s="14"/>
      <c r="I87" s="14"/>
      <c r="J87" s="14"/>
      <c r="K87" s="14"/>
      <c r="L87" s="15"/>
      <c r="M87" s="15"/>
      <c r="N87" s="14"/>
      <c r="O87" s="14"/>
      <c r="P87" s="14"/>
      <c r="Q87" s="14"/>
      <c r="R87" s="14"/>
      <c r="S87" s="14"/>
      <c r="T87" s="14"/>
      <c r="U87" s="14"/>
      <c r="V87" s="14"/>
      <c r="W87" s="14"/>
      <c r="X87" s="14"/>
      <c r="Y87" s="14"/>
      <c r="Z87" s="14"/>
    </row>
    <row r="88" spans="1:26" x14ac:dyDescent="0.25">
      <c r="A88" s="16" t="s">
        <v>38</v>
      </c>
      <c r="B88" s="16"/>
      <c r="C88" s="16"/>
      <c r="D88" s="16"/>
      <c r="E88" s="16"/>
      <c r="F88" s="16"/>
      <c r="G88" s="14"/>
      <c r="H88" s="14"/>
      <c r="I88" s="14"/>
      <c r="J88" s="14"/>
      <c r="K88" s="14"/>
      <c r="L88" s="15"/>
      <c r="M88" s="15"/>
      <c r="N88" s="14"/>
      <c r="O88" s="14"/>
      <c r="P88" s="14"/>
      <c r="Q88" s="14"/>
      <c r="R88" s="14"/>
      <c r="S88" s="14"/>
      <c r="T88" s="14"/>
      <c r="U88" s="14"/>
      <c r="V88" s="14"/>
      <c r="W88" s="14"/>
      <c r="X88" s="14"/>
      <c r="Y88" s="14"/>
      <c r="Z88" s="14"/>
    </row>
    <row r="89" spans="1:26" x14ac:dyDescent="0.25">
      <c r="A89" s="16"/>
      <c r="B89" s="16"/>
      <c r="C89" s="16"/>
      <c r="D89" s="16"/>
      <c r="E89" s="16"/>
      <c r="F89" s="16"/>
      <c r="G89" s="14"/>
      <c r="H89" s="14"/>
      <c r="I89" s="14"/>
      <c r="J89" s="14"/>
      <c r="K89" s="14"/>
      <c r="L89" s="15"/>
      <c r="M89" s="15"/>
      <c r="N89" s="14"/>
      <c r="O89" s="14"/>
      <c r="P89" s="14"/>
      <c r="Q89" s="14"/>
      <c r="R89" s="14"/>
      <c r="S89" s="14"/>
      <c r="T89" s="14"/>
      <c r="U89" s="14"/>
      <c r="V89" s="14"/>
      <c r="W89" s="14"/>
      <c r="X89" s="14"/>
      <c r="Y89" s="14"/>
      <c r="Z89" s="14"/>
    </row>
    <row r="90" spans="1:26" x14ac:dyDescent="0.25">
      <c r="A90" s="16" t="s">
        <v>67</v>
      </c>
      <c r="B90" s="16"/>
      <c r="C90" s="16"/>
      <c r="D90" s="16"/>
      <c r="E90" s="16"/>
      <c r="F90" s="16"/>
      <c r="G90" s="14"/>
      <c r="H90" s="14"/>
      <c r="I90" s="14"/>
      <c r="J90" s="14"/>
      <c r="K90" s="14"/>
      <c r="L90" s="15"/>
      <c r="M90" s="15"/>
      <c r="N90" s="14"/>
      <c r="O90" s="14"/>
      <c r="P90" s="14"/>
      <c r="Q90" s="14"/>
      <c r="R90" s="14"/>
      <c r="S90" s="14"/>
      <c r="T90" s="14"/>
      <c r="U90" s="14"/>
      <c r="V90" s="14"/>
      <c r="W90" s="14"/>
      <c r="X90" s="14"/>
      <c r="Y90" s="14"/>
      <c r="Z90" s="14"/>
    </row>
    <row r="91" spans="1:26" x14ac:dyDescent="0.25">
      <c r="A91" s="16" t="s">
        <v>55</v>
      </c>
      <c r="B91" s="16"/>
      <c r="C91" s="16"/>
      <c r="D91" s="16"/>
      <c r="E91" s="16"/>
      <c r="F91" s="16"/>
      <c r="G91" s="14"/>
      <c r="H91" s="14"/>
      <c r="I91" s="14"/>
      <c r="J91" s="14"/>
      <c r="K91" s="14"/>
      <c r="L91" s="15"/>
      <c r="M91" s="15"/>
      <c r="N91" s="14"/>
      <c r="O91" s="14"/>
      <c r="P91" s="14"/>
      <c r="Q91" s="14"/>
      <c r="R91" s="14"/>
      <c r="S91" s="14"/>
      <c r="T91" s="14"/>
      <c r="U91" s="14"/>
      <c r="V91" s="14"/>
      <c r="W91" s="14"/>
      <c r="X91" s="14"/>
      <c r="Y91" s="14"/>
      <c r="Z91" s="14"/>
    </row>
    <row r="92" spans="1:26" x14ac:dyDescent="0.25">
      <c r="A92" s="14"/>
      <c r="B92" s="14"/>
      <c r="C92" s="14"/>
      <c r="D92" s="14"/>
      <c r="E92" s="14"/>
      <c r="F92" s="14"/>
      <c r="G92" s="14"/>
      <c r="H92" s="14"/>
      <c r="I92" s="14"/>
      <c r="J92" s="14"/>
      <c r="K92" s="14"/>
      <c r="L92" s="15"/>
      <c r="M92" s="15"/>
      <c r="N92" s="14"/>
      <c r="O92" s="14"/>
      <c r="P92" s="14"/>
      <c r="Q92" s="14"/>
      <c r="R92" s="14"/>
      <c r="S92" s="14"/>
      <c r="T92" s="14"/>
      <c r="U92" s="14"/>
      <c r="V92" s="14"/>
      <c r="W92" s="14"/>
      <c r="X92" s="14"/>
      <c r="Y92" s="14"/>
      <c r="Z92" s="14"/>
    </row>
    <row r="93" spans="1:26" x14ac:dyDescent="0.25">
      <c r="A93" s="14" t="s">
        <v>39</v>
      </c>
      <c r="B93" s="14"/>
      <c r="C93" s="14"/>
      <c r="D93" s="14"/>
      <c r="E93" s="14"/>
      <c r="F93" s="14"/>
      <c r="G93" s="14"/>
      <c r="H93" s="14"/>
      <c r="I93" s="14"/>
      <c r="J93" s="14"/>
      <c r="K93" s="14"/>
      <c r="L93" s="15"/>
      <c r="M93" s="15"/>
      <c r="N93" s="14"/>
      <c r="O93" s="14"/>
      <c r="P93" s="14"/>
      <c r="Q93" s="14"/>
      <c r="R93" s="14"/>
      <c r="S93" s="14"/>
      <c r="T93" s="14"/>
      <c r="U93" s="14"/>
      <c r="V93" s="14"/>
      <c r="W93" s="14"/>
      <c r="X93" s="14"/>
      <c r="Y93" s="14"/>
      <c r="Z93" s="14"/>
    </row>
    <row r="94" spans="1:26" x14ac:dyDescent="0.25">
      <c r="A94" s="16" t="s">
        <v>40</v>
      </c>
      <c r="B94" s="14"/>
      <c r="C94" s="14"/>
      <c r="D94" s="14"/>
      <c r="E94" s="14"/>
      <c r="F94" s="14"/>
      <c r="G94" s="14"/>
      <c r="H94" s="14"/>
      <c r="I94" s="14"/>
      <c r="J94" s="14"/>
      <c r="K94" s="14"/>
      <c r="L94" s="15"/>
      <c r="M94" s="15"/>
      <c r="N94" s="14"/>
      <c r="O94" s="14"/>
      <c r="P94" s="14"/>
      <c r="Q94" s="14"/>
      <c r="R94" s="14"/>
      <c r="S94" s="14"/>
      <c r="T94" s="14"/>
      <c r="U94" s="14"/>
      <c r="V94" s="14"/>
      <c r="W94" s="14"/>
      <c r="X94" s="14"/>
      <c r="Y94" s="14"/>
      <c r="Z94" s="14"/>
    </row>
    <row r="95" spans="1:26" x14ac:dyDescent="0.25">
      <c r="A95" s="14" t="s">
        <v>41</v>
      </c>
      <c r="B95" s="14"/>
      <c r="C95" s="14"/>
      <c r="D95" s="14"/>
      <c r="E95" s="14"/>
      <c r="F95" s="14"/>
      <c r="G95" s="14"/>
      <c r="H95" s="14"/>
      <c r="I95" s="14"/>
      <c r="J95" s="14"/>
      <c r="K95" s="14"/>
      <c r="L95" s="15"/>
      <c r="M95" s="15"/>
      <c r="N95" s="14"/>
      <c r="O95" s="14"/>
      <c r="P95" s="14"/>
      <c r="Q95" s="14"/>
      <c r="R95" s="14"/>
      <c r="S95" s="14"/>
      <c r="T95" s="14"/>
      <c r="U95" s="14"/>
      <c r="V95" s="14"/>
      <c r="W95" s="14"/>
      <c r="X95" s="14"/>
      <c r="Y95" s="14"/>
      <c r="Z95" s="14"/>
    </row>
    <row r="96" spans="1:26" x14ac:dyDescent="0.25">
      <c r="A96" s="14"/>
      <c r="B96" s="14"/>
      <c r="C96" s="14"/>
      <c r="D96" s="14"/>
      <c r="E96" s="14"/>
      <c r="F96" s="14"/>
      <c r="G96" s="14"/>
      <c r="H96" s="14"/>
      <c r="I96" s="14"/>
      <c r="J96" s="14"/>
      <c r="K96" s="14"/>
      <c r="L96" s="15"/>
      <c r="M96" s="15"/>
      <c r="N96" s="14"/>
      <c r="O96" s="14"/>
      <c r="P96" s="14"/>
      <c r="Q96" s="14"/>
      <c r="R96" s="14"/>
      <c r="S96" s="14"/>
      <c r="T96" s="14"/>
      <c r="U96" s="14"/>
      <c r="V96" s="14"/>
      <c r="W96" s="14"/>
      <c r="X96" s="14"/>
      <c r="Y96" s="14"/>
      <c r="Z96" s="14"/>
    </row>
    <row r="97" spans="1:26" x14ac:dyDescent="0.25">
      <c r="A97" s="9"/>
      <c r="B97" s="9"/>
      <c r="C97" s="9"/>
      <c r="D97" s="9"/>
      <c r="E97" s="9"/>
      <c r="F97" s="9"/>
      <c r="G97" s="9"/>
      <c r="H97" s="9"/>
      <c r="I97" s="9"/>
      <c r="J97" s="9"/>
      <c r="K97" s="9"/>
      <c r="L97" s="12"/>
      <c r="M97" s="12"/>
      <c r="N97" s="9"/>
      <c r="O97" s="9"/>
      <c r="P97" s="9"/>
      <c r="Q97" s="9"/>
      <c r="R97" s="9"/>
      <c r="S97" s="9"/>
      <c r="T97" s="9"/>
      <c r="U97" s="9"/>
      <c r="V97" s="9"/>
      <c r="W97" s="9"/>
      <c r="X97" s="9"/>
      <c r="Y97" s="9"/>
      <c r="Z97" s="9"/>
    </row>
    <row r="98" spans="1:26" x14ac:dyDescent="0.25">
      <c r="A98" s="9"/>
      <c r="B98" s="9"/>
      <c r="C98" s="9"/>
      <c r="D98" s="9"/>
      <c r="E98" s="9"/>
      <c r="F98" s="9"/>
      <c r="G98" s="9"/>
      <c r="H98" s="9"/>
      <c r="I98" s="9"/>
      <c r="J98" s="9"/>
      <c r="K98" s="9"/>
      <c r="L98" s="12"/>
      <c r="M98" s="12"/>
      <c r="N98" s="9"/>
      <c r="O98" s="9"/>
      <c r="P98" s="9"/>
      <c r="Q98" s="9"/>
      <c r="R98" s="9"/>
      <c r="S98" s="9"/>
      <c r="T98" s="9"/>
      <c r="U98" s="9"/>
      <c r="V98" s="9"/>
      <c r="W98" s="9"/>
      <c r="X98" s="9"/>
      <c r="Y98" s="9"/>
      <c r="Z98" s="9"/>
    </row>
    <row r="99" spans="1:26" x14ac:dyDescent="0.25">
      <c r="A99" s="3"/>
    </row>
    <row r="101" spans="1:26" x14ac:dyDescent="0.25">
      <c r="A101" s="9"/>
      <c r="B101" s="9"/>
      <c r="C101" s="9"/>
      <c r="D101" s="9"/>
      <c r="E101" s="9"/>
      <c r="F101" s="9"/>
      <c r="G101" s="9"/>
      <c r="H101" s="9"/>
      <c r="J101" s="10"/>
      <c r="K101" s="10"/>
      <c r="L101" s="13"/>
      <c r="M101" s="13"/>
      <c r="N101" s="10"/>
      <c r="O101" s="10"/>
      <c r="P101" s="10"/>
      <c r="Q101" s="10"/>
      <c r="R101" s="10"/>
      <c r="S101" s="10"/>
      <c r="T101" s="10"/>
      <c r="U101" s="10"/>
      <c r="V101" s="10"/>
      <c r="W101" s="10"/>
      <c r="X101" s="10"/>
      <c r="Y101" s="10"/>
      <c r="Z101" s="10"/>
    </row>
  </sheetData>
  <mergeCells count="41">
    <mergeCell ref="Y10:Z10"/>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Y37:Z37"/>
    <mergeCell ref="Y40:Z40"/>
    <mergeCell ref="Y41:Z41"/>
    <mergeCell ref="Y43:Z43"/>
    <mergeCell ref="Y44:Z44"/>
    <mergeCell ref="Y52:Z52"/>
    <mergeCell ref="Y47:Z47"/>
    <mergeCell ref="Y45:Z45"/>
    <mergeCell ref="Y38:Z38"/>
    <mergeCell ref="Y39:Z39"/>
    <mergeCell ref="Y48:Z48"/>
  </mergeCells>
  <phoneticPr fontId="18" type="noConversion"/>
  <pageMargins left="0.70866141732283472" right="0.70866141732283472" top="0.39370078740157483" bottom="0.39370078740157483" header="0.31496062992125984" footer="0.31496062992125984"/>
  <pageSetup paperSize="8" scale="3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48"/>
  <sheetViews>
    <sheetView topLeftCell="D1" zoomScale="96" zoomScaleNormal="96" workbookViewId="0">
      <selection activeCell="C26" sqref="C26"/>
    </sheetView>
  </sheetViews>
  <sheetFormatPr defaultColWidth="8.7109375" defaultRowHeight="15" x14ac:dyDescent="0.25"/>
  <cols>
    <col min="1" max="1" width="14.28515625" hidden="1" customWidth="1"/>
    <col min="2" max="2" width="6.42578125" customWidth="1"/>
    <col min="3" max="3" width="32.7109375" customWidth="1"/>
    <col min="4" max="4" width="17.5703125" customWidth="1"/>
    <col min="5" max="5" width="11.28515625" bestFit="1" customWidth="1"/>
    <col min="6" max="6" width="37.85546875" bestFit="1" customWidth="1"/>
    <col min="7" max="8" width="13.7109375" customWidth="1"/>
    <col min="9" max="9" width="15.140625" customWidth="1"/>
    <col min="10" max="10" width="47.5703125" customWidth="1"/>
    <col min="11" max="11" width="12.5703125" style="11" customWidth="1"/>
    <col min="12" max="12" width="12" style="11" customWidth="1"/>
    <col min="13" max="13" width="9" customWidth="1"/>
    <col min="15" max="15" width="10.28515625" customWidth="1"/>
    <col min="16" max="16" width="10" customWidth="1"/>
    <col min="17" max="17" width="11.140625" customWidth="1"/>
    <col min="18" max="18" width="10.28515625" customWidth="1"/>
    <col min="19" max="19" width="10.5703125" customWidth="1"/>
    <col min="20" max="20" width="9.28515625" customWidth="1"/>
  </cols>
  <sheetData>
    <row r="1" spans="1:20" ht="21.75" customHeight="1" thickBot="1" x14ac:dyDescent="0.35">
      <c r="A1" s="319" t="s">
        <v>330</v>
      </c>
      <c r="B1" s="320"/>
      <c r="C1" s="320"/>
      <c r="D1" s="320"/>
      <c r="E1" s="320"/>
      <c r="F1" s="320"/>
      <c r="G1" s="320"/>
      <c r="H1" s="320"/>
      <c r="I1" s="320"/>
      <c r="J1" s="320"/>
      <c r="K1" s="320"/>
      <c r="L1" s="320"/>
      <c r="M1" s="320"/>
      <c r="N1" s="320"/>
      <c r="O1" s="320"/>
      <c r="P1" s="320"/>
      <c r="Q1" s="320"/>
      <c r="R1" s="320"/>
      <c r="S1" s="320"/>
      <c r="T1" s="321"/>
    </row>
    <row r="2" spans="1:20" ht="30" customHeight="1" thickBot="1" x14ac:dyDescent="0.3">
      <c r="A2" s="236" t="s">
        <v>42</v>
      </c>
      <c r="B2" s="234" t="s">
        <v>0</v>
      </c>
      <c r="C2" s="263" t="s">
        <v>43</v>
      </c>
      <c r="D2" s="259"/>
      <c r="E2" s="259"/>
      <c r="F2" s="324" t="s">
        <v>2</v>
      </c>
      <c r="G2" s="315" t="s">
        <v>27</v>
      </c>
      <c r="H2" s="243" t="s">
        <v>56</v>
      </c>
      <c r="I2" s="241" t="s">
        <v>4</v>
      </c>
      <c r="J2" s="328" t="s">
        <v>5</v>
      </c>
      <c r="K2" s="239" t="s">
        <v>44</v>
      </c>
      <c r="L2" s="240"/>
      <c r="M2" s="331" t="s">
        <v>7</v>
      </c>
      <c r="N2" s="332"/>
      <c r="O2" s="337" t="s">
        <v>45</v>
      </c>
      <c r="P2" s="338"/>
      <c r="Q2" s="338"/>
      <c r="R2" s="338"/>
      <c r="S2" s="331" t="s">
        <v>9</v>
      </c>
      <c r="T2" s="332"/>
    </row>
    <row r="3" spans="1:20" ht="22.35" customHeight="1" thickBot="1" x14ac:dyDescent="0.3">
      <c r="A3" s="322"/>
      <c r="B3" s="235"/>
      <c r="C3" s="278" t="s">
        <v>46</v>
      </c>
      <c r="D3" s="311" t="s">
        <v>47</v>
      </c>
      <c r="E3" s="311" t="s">
        <v>48</v>
      </c>
      <c r="F3" s="325"/>
      <c r="G3" s="316"/>
      <c r="H3" s="244"/>
      <c r="I3" s="242"/>
      <c r="J3" s="329"/>
      <c r="K3" s="313" t="s">
        <v>49</v>
      </c>
      <c r="L3" s="313" t="s">
        <v>75</v>
      </c>
      <c r="M3" s="291" t="s">
        <v>16</v>
      </c>
      <c r="N3" s="293" t="s">
        <v>17</v>
      </c>
      <c r="O3" s="339" t="s">
        <v>30</v>
      </c>
      <c r="P3" s="340"/>
      <c r="Q3" s="340"/>
      <c r="R3" s="340"/>
      <c r="S3" s="333" t="s">
        <v>172</v>
      </c>
      <c r="T3" s="334" t="s">
        <v>21</v>
      </c>
    </row>
    <row r="4" spans="1:20" ht="56.25" thickBot="1" x14ac:dyDescent="0.3">
      <c r="A4" s="323"/>
      <c r="B4" s="335"/>
      <c r="C4" s="336"/>
      <c r="D4" s="312"/>
      <c r="E4" s="312"/>
      <c r="F4" s="326"/>
      <c r="G4" s="317"/>
      <c r="H4" s="318"/>
      <c r="I4" s="327"/>
      <c r="J4" s="330"/>
      <c r="K4" s="314"/>
      <c r="L4" s="314"/>
      <c r="M4" s="292"/>
      <c r="N4" s="294"/>
      <c r="O4" s="1" t="s">
        <v>50</v>
      </c>
      <c r="P4" s="2" t="s">
        <v>33</v>
      </c>
      <c r="Q4" s="4" t="s">
        <v>34</v>
      </c>
      <c r="R4" s="8" t="s">
        <v>51</v>
      </c>
      <c r="S4" s="300"/>
      <c r="T4" s="302"/>
    </row>
    <row r="5" spans="1:20" ht="120" x14ac:dyDescent="0.25">
      <c r="B5" s="42">
        <v>1</v>
      </c>
      <c r="C5" s="196" t="s">
        <v>127</v>
      </c>
      <c r="D5" s="197" t="s">
        <v>88</v>
      </c>
      <c r="E5" s="47" t="s">
        <v>128</v>
      </c>
      <c r="F5" s="198" t="s">
        <v>315</v>
      </c>
      <c r="G5" s="199" t="s">
        <v>74</v>
      </c>
      <c r="H5" s="199" t="s">
        <v>85</v>
      </c>
      <c r="I5" s="199" t="s">
        <v>85</v>
      </c>
      <c r="J5" s="200" t="s">
        <v>142</v>
      </c>
      <c r="K5" s="201">
        <v>56000000</v>
      </c>
      <c r="L5" s="202">
        <f>K5*0.85</f>
        <v>47600000</v>
      </c>
      <c r="M5" s="62">
        <v>2022</v>
      </c>
      <c r="N5" s="47">
        <v>2025</v>
      </c>
      <c r="O5" s="203" t="s">
        <v>82</v>
      </c>
      <c r="P5" s="204" t="s">
        <v>82</v>
      </c>
      <c r="Q5" s="204" t="s">
        <v>82</v>
      </c>
      <c r="R5" s="205" t="s">
        <v>82</v>
      </c>
      <c r="S5" s="62" t="s">
        <v>143</v>
      </c>
      <c r="T5" s="47"/>
    </row>
    <row r="6" spans="1:20" ht="240" x14ac:dyDescent="0.25">
      <c r="B6" s="38">
        <f>B5+1</f>
        <v>2</v>
      </c>
      <c r="C6" s="69" t="s">
        <v>127</v>
      </c>
      <c r="D6" s="206" t="s">
        <v>88</v>
      </c>
      <c r="E6" s="37" t="s">
        <v>128</v>
      </c>
      <c r="F6" s="207" t="s">
        <v>196</v>
      </c>
      <c r="G6" s="208" t="s">
        <v>74</v>
      </c>
      <c r="H6" s="208" t="s">
        <v>85</v>
      </c>
      <c r="I6" s="208" t="s">
        <v>85</v>
      </c>
      <c r="J6" s="207" t="s">
        <v>171</v>
      </c>
      <c r="K6" s="209">
        <v>20800000</v>
      </c>
      <c r="L6" s="187">
        <f t="shared" ref="L6:L20" si="0">K6*0.85</f>
        <v>17680000</v>
      </c>
      <c r="M6" s="67">
        <v>2022</v>
      </c>
      <c r="N6" s="37">
        <f>M6+1</f>
        <v>2023</v>
      </c>
      <c r="O6" s="80"/>
      <c r="P6" s="81"/>
      <c r="Q6" s="81"/>
      <c r="R6" s="70"/>
      <c r="S6" s="67" t="s">
        <v>98</v>
      </c>
      <c r="T6" s="37"/>
    </row>
    <row r="7" spans="1:20" ht="180" x14ac:dyDescent="0.25">
      <c r="B7" s="38">
        <f>B6+1</f>
        <v>3</v>
      </c>
      <c r="C7" s="69" t="s">
        <v>127</v>
      </c>
      <c r="D7" s="206" t="s">
        <v>88</v>
      </c>
      <c r="E7" s="37" t="s">
        <v>128</v>
      </c>
      <c r="F7" s="207" t="s">
        <v>197</v>
      </c>
      <c r="G7" s="208" t="s">
        <v>74</v>
      </c>
      <c r="H7" s="208" t="s">
        <v>85</v>
      </c>
      <c r="I7" s="208" t="s">
        <v>85</v>
      </c>
      <c r="J7" s="210" t="s">
        <v>316</v>
      </c>
      <c r="K7" s="209">
        <v>88000000</v>
      </c>
      <c r="L7" s="187">
        <f t="shared" ref="L7" si="1">K7*0.85</f>
        <v>74800000</v>
      </c>
      <c r="M7" s="67">
        <v>2021</v>
      </c>
      <c r="N7" s="37">
        <v>2025</v>
      </c>
      <c r="O7" s="80" t="s">
        <v>82</v>
      </c>
      <c r="P7" s="81" t="s">
        <v>82</v>
      </c>
      <c r="Q7" s="81" t="s">
        <v>82</v>
      </c>
      <c r="R7" s="70" t="s">
        <v>82</v>
      </c>
      <c r="S7" s="67" t="s">
        <v>143</v>
      </c>
      <c r="T7" s="37"/>
    </row>
    <row r="8" spans="1:20" ht="47.25" customHeight="1" x14ac:dyDescent="0.25">
      <c r="B8" s="38">
        <v>4</v>
      </c>
      <c r="C8" s="69" t="s">
        <v>127</v>
      </c>
      <c r="D8" s="206" t="s">
        <v>88</v>
      </c>
      <c r="E8" s="37" t="s">
        <v>128</v>
      </c>
      <c r="F8" s="191" t="s">
        <v>317</v>
      </c>
      <c r="G8" s="208" t="s">
        <v>74</v>
      </c>
      <c r="H8" s="208" t="s">
        <v>85</v>
      </c>
      <c r="I8" s="208" t="s">
        <v>85</v>
      </c>
      <c r="J8" s="191" t="s">
        <v>318</v>
      </c>
      <c r="K8" s="209">
        <v>3500000</v>
      </c>
      <c r="L8" s="187">
        <v>0</v>
      </c>
      <c r="M8" s="67">
        <v>2022</v>
      </c>
      <c r="N8" s="37">
        <v>2023</v>
      </c>
      <c r="O8" s="80"/>
      <c r="P8" s="81"/>
      <c r="Q8" s="81"/>
      <c r="R8" s="70"/>
      <c r="S8" s="67" t="s">
        <v>98</v>
      </c>
      <c r="T8" s="37"/>
    </row>
    <row r="9" spans="1:20" ht="105" x14ac:dyDescent="0.25">
      <c r="B9" s="38">
        <v>5</v>
      </c>
      <c r="C9" s="69" t="s">
        <v>129</v>
      </c>
      <c r="D9" s="206" t="s">
        <v>88</v>
      </c>
      <c r="E9" s="37">
        <v>47700009</v>
      </c>
      <c r="F9" s="207" t="s">
        <v>130</v>
      </c>
      <c r="G9" s="208" t="s">
        <v>74</v>
      </c>
      <c r="H9" s="208" t="s">
        <v>85</v>
      </c>
      <c r="I9" s="208" t="s">
        <v>85</v>
      </c>
      <c r="J9" s="207" t="s">
        <v>144</v>
      </c>
      <c r="K9" s="209">
        <v>7800000</v>
      </c>
      <c r="L9" s="187">
        <f t="shared" si="0"/>
        <v>6630000</v>
      </c>
      <c r="M9" s="67">
        <v>2022</v>
      </c>
      <c r="N9" s="37">
        <v>2024</v>
      </c>
      <c r="O9" s="80"/>
      <c r="P9" s="81"/>
      <c r="Q9" s="81"/>
      <c r="R9" s="70"/>
      <c r="S9" s="67" t="s">
        <v>98</v>
      </c>
      <c r="T9" s="37"/>
    </row>
    <row r="10" spans="1:20" ht="45" x14ac:dyDescent="0.25">
      <c r="B10" s="31">
        <f t="shared" ref="B10:B20" si="2">B9+1</f>
        <v>6</v>
      </c>
      <c r="C10" s="69" t="s">
        <v>129</v>
      </c>
      <c r="D10" s="206" t="s">
        <v>88</v>
      </c>
      <c r="E10" s="37">
        <v>47700009</v>
      </c>
      <c r="F10" s="207" t="s">
        <v>131</v>
      </c>
      <c r="G10" s="208" t="s">
        <v>74</v>
      </c>
      <c r="H10" s="208" t="s">
        <v>85</v>
      </c>
      <c r="I10" s="208" t="s">
        <v>85</v>
      </c>
      <c r="J10" s="207" t="s">
        <v>149</v>
      </c>
      <c r="K10" s="209">
        <v>960000</v>
      </c>
      <c r="L10" s="187">
        <f t="shared" si="0"/>
        <v>816000</v>
      </c>
      <c r="M10" s="67">
        <v>2022</v>
      </c>
      <c r="N10" s="37">
        <v>2024</v>
      </c>
      <c r="O10" s="80" t="s">
        <v>82</v>
      </c>
      <c r="P10" s="81" t="s">
        <v>82</v>
      </c>
      <c r="Q10" s="81" t="s">
        <v>82</v>
      </c>
      <c r="R10" s="70" t="s">
        <v>82</v>
      </c>
      <c r="S10" s="309" t="s">
        <v>265</v>
      </c>
      <c r="T10" s="310"/>
    </row>
    <row r="11" spans="1:20" ht="45" x14ac:dyDescent="0.25">
      <c r="B11" s="31">
        <f t="shared" si="2"/>
        <v>7</v>
      </c>
      <c r="C11" s="69" t="s">
        <v>129</v>
      </c>
      <c r="D11" s="206" t="s">
        <v>88</v>
      </c>
      <c r="E11" s="37">
        <v>47700009</v>
      </c>
      <c r="F11" s="207" t="s">
        <v>132</v>
      </c>
      <c r="G11" s="208" t="s">
        <v>74</v>
      </c>
      <c r="H11" s="208" t="s">
        <v>85</v>
      </c>
      <c r="I11" s="208" t="s">
        <v>85</v>
      </c>
      <c r="J11" s="207" t="s">
        <v>168</v>
      </c>
      <c r="K11" s="209">
        <v>160000</v>
      </c>
      <c r="L11" s="187">
        <f t="shared" si="0"/>
        <v>136000</v>
      </c>
      <c r="M11" s="67">
        <v>2022</v>
      </c>
      <c r="N11" s="37">
        <f t="shared" ref="N11:N20" si="3">M11+1</f>
        <v>2023</v>
      </c>
      <c r="O11" s="80"/>
      <c r="P11" s="81"/>
      <c r="Q11" s="81"/>
      <c r="R11" s="70"/>
      <c r="S11" s="309" t="s">
        <v>265</v>
      </c>
      <c r="T11" s="310"/>
    </row>
    <row r="12" spans="1:20" ht="45" x14ac:dyDescent="0.25">
      <c r="B12" s="31">
        <f t="shared" si="2"/>
        <v>8</v>
      </c>
      <c r="C12" s="69" t="s">
        <v>129</v>
      </c>
      <c r="D12" s="206" t="s">
        <v>88</v>
      </c>
      <c r="E12" s="37">
        <v>47700009</v>
      </c>
      <c r="F12" s="207" t="s">
        <v>133</v>
      </c>
      <c r="G12" s="208" t="s">
        <v>74</v>
      </c>
      <c r="H12" s="208" t="s">
        <v>85</v>
      </c>
      <c r="I12" s="208" t="s">
        <v>85</v>
      </c>
      <c r="J12" s="207" t="s">
        <v>150</v>
      </c>
      <c r="K12" s="209">
        <v>400000</v>
      </c>
      <c r="L12" s="187">
        <f t="shared" si="0"/>
        <v>340000</v>
      </c>
      <c r="M12" s="67">
        <v>2022</v>
      </c>
      <c r="N12" s="37">
        <f t="shared" si="3"/>
        <v>2023</v>
      </c>
      <c r="O12" s="80"/>
      <c r="P12" s="81" t="s">
        <v>82</v>
      </c>
      <c r="Q12" s="81" t="s">
        <v>82</v>
      </c>
      <c r="R12" s="70"/>
      <c r="S12" s="309" t="s">
        <v>265</v>
      </c>
      <c r="T12" s="310"/>
    </row>
    <row r="13" spans="1:20" ht="45" x14ac:dyDescent="0.25">
      <c r="B13" s="38">
        <f t="shared" si="2"/>
        <v>9</v>
      </c>
      <c r="C13" s="69" t="s">
        <v>129</v>
      </c>
      <c r="D13" s="206" t="s">
        <v>88</v>
      </c>
      <c r="E13" s="37">
        <v>47700009</v>
      </c>
      <c r="F13" s="207" t="s">
        <v>134</v>
      </c>
      <c r="G13" s="208" t="s">
        <v>74</v>
      </c>
      <c r="H13" s="208" t="s">
        <v>85</v>
      </c>
      <c r="I13" s="208" t="s">
        <v>85</v>
      </c>
      <c r="J13" s="207" t="s">
        <v>151</v>
      </c>
      <c r="K13" s="209">
        <v>160000</v>
      </c>
      <c r="L13" s="187">
        <f t="shared" si="0"/>
        <v>136000</v>
      </c>
      <c r="M13" s="67">
        <v>2022</v>
      </c>
      <c r="N13" s="37">
        <f t="shared" si="3"/>
        <v>2023</v>
      </c>
      <c r="O13" s="80"/>
      <c r="P13" s="81"/>
      <c r="Q13" s="81"/>
      <c r="R13" s="70"/>
      <c r="S13" s="67"/>
      <c r="T13" s="37"/>
    </row>
    <row r="14" spans="1:20" ht="45" x14ac:dyDescent="0.25">
      <c r="A14" t="s">
        <v>52</v>
      </c>
      <c r="B14" s="38">
        <f t="shared" si="2"/>
        <v>10</v>
      </c>
      <c r="C14" s="69" t="s">
        <v>129</v>
      </c>
      <c r="D14" s="206" t="s">
        <v>88</v>
      </c>
      <c r="E14" s="37">
        <v>47700009</v>
      </c>
      <c r="F14" s="207" t="s">
        <v>135</v>
      </c>
      <c r="G14" s="208" t="s">
        <v>74</v>
      </c>
      <c r="H14" s="208" t="s">
        <v>85</v>
      </c>
      <c r="I14" s="208" t="s">
        <v>85</v>
      </c>
      <c r="J14" s="207" t="s">
        <v>152</v>
      </c>
      <c r="K14" s="209">
        <v>1600000</v>
      </c>
      <c r="L14" s="187">
        <f t="shared" si="0"/>
        <v>1360000</v>
      </c>
      <c r="M14" s="67">
        <v>2022</v>
      </c>
      <c r="N14" s="37">
        <f t="shared" si="3"/>
        <v>2023</v>
      </c>
      <c r="O14" s="80" t="s">
        <v>82</v>
      </c>
      <c r="P14" s="81" t="s">
        <v>82</v>
      </c>
      <c r="Q14" s="81" t="s">
        <v>82</v>
      </c>
      <c r="R14" s="70" t="s">
        <v>82</v>
      </c>
      <c r="S14" s="67"/>
      <c r="T14" s="37"/>
    </row>
    <row r="15" spans="1:20" ht="60" x14ac:dyDescent="0.25">
      <c r="B15" s="38">
        <f t="shared" si="2"/>
        <v>11</v>
      </c>
      <c r="C15" s="69" t="s">
        <v>129</v>
      </c>
      <c r="D15" s="206" t="s">
        <v>88</v>
      </c>
      <c r="E15" s="37">
        <v>47700009</v>
      </c>
      <c r="F15" s="207" t="s">
        <v>136</v>
      </c>
      <c r="G15" s="208" t="s">
        <v>74</v>
      </c>
      <c r="H15" s="208" t="s">
        <v>85</v>
      </c>
      <c r="I15" s="208" t="s">
        <v>85</v>
      </c>
      <c r="J15" s="207" t="s">
        <v>148</v>
      </c>
      <c r="K15" s="209">
        <v>1200000</v>
      </c>
      <c r="L15" s="187">
        <f t="shared" si="0"/>
        <v>1020000</v>
      </c>
      <c r="M15" s="67">
        <v>2022</v>
      </c>
      <c r="N15" s="37">
        <f t="shared" si="3"/>
        <v>2023</v>
      </c>
      <c r="O15" s="80"/>
      <c r="P15" s="81"/>
      <c r="Q15" s="81"/>
      <c r="R15" s="70"/>
      <c r="S15" s="67"/>
      <c r="T15" s="37"/>
    </row>
    <row r="16" spans="1:20" ht="38.25" customHeight="1" x14ac:dyDescent="0.25">
      <c r="B16" s="31">
        <f t="shared" si="2"/>
        <v>12</v>
      </c>
      <c r="C16" s="69" t="s">
        <v>129</v>
      </c>
      <c r="D16" s="206" t="s">
        <v>88</v>
      </c>
      <c r="E16" s="37">
        <v>47700009</v>
      </c>
      <c r="F16" s="207" t="s">
        <v>137</v>
      </c>
      <c r="G16" s="208" t="s">
        <v>74</v>
      </c>
      <c r="H16" s="208" t="s">
        <v>85</v>
      </c>
      <c r="I16" s="208" t="s">
        <v>85</v>
      </c>
      <c r="J16" s="207" t="s">
        <v>147</v>
      </c>
      <c r="K16" s="209">
        <v>800000</v>
      </c>
      <c r="L16" s="187">
        <f t="shared" si="0"/>
        <v>680000</v>
      </c>
      <c r="M16" s="67">
        <v>2022</v>
      </c>
      <c r="N16" s="37">
        <f t="shared" si="3"/>
        <v>2023</v>
      </c>
      <c r="O16" s="80"/>
      <c r="P16" s="81"/>
      <c r="Q16" s="81"/>
      <c r="R16" s="70"/>
      <c r="S16" s="309" t="s">
        <v>265</v>
      </c>
      <c r="T16" s="310"/>
    </row>
    <row r="17" spans="1:20" ht="45" x14ac:dyDescent="0.25">
      <c r="B17" s="38">
        <f t="shared" si="2"/>
        <v>13</v>
      </c>
      <c r="C17" s="69" t="s">
        <v>129</v>
      </c>
      <c r="D17" s="206" t="s">
        <v>88</v>
      </c>
      <c r="E17" s="37">
        <v>47700009</v>
      </c>
      <c r="F17" s="207" t="s">
        <v>138</v>
      </c>
      <c r="G17" s="208" t="s">
        <v>74</v>
      </c>
      <c r="H17" s="208" t="s">
        <v>85</v>
      </c>
      <c r="I17" s="208" t="s">
        <v>85</v>
      </c>
      <c r="J17" s="207" t="s">
        <v>169</v>
      </c>
      <c r="K17" s="209">
        <v>800000</v>
      </c>
      <c r="L17" s="187">
        <f t="shared" si="0"/>
        <v>680000</v>
      </c>
      <c r="M17" s="67">
        <v>2022</v>
      </c>
      <c r="N17" s="37">
        <f t="shared" si="3"/>
        <v>2023</v>
      </c>
      <c r="O17" s="80"/>
      <c r="P17" s="81"/>
      <c r="Q17" s="81"/>
      <c r="R17" s="70"/>
      <c r="S17" s="67"/>
      <c r="T17" s="37"/>
    </row>
    <row r="18" spans="1:20" ht="45" x14ac:dyDescent="0.25">
      <c r="B18" s="38">
        <f t="shared" si="2"/>
        <v>14</v>
      </c>
      <c r="C18" s="69" t="s">
        <v>129</v>
      </c>
      <c r="D18" s="206" t="s">
        <v>88</v>
      </c>
      <c r="E18" s="37">
        <v>47700009</v>
      </c>
      <c r="F18" s="207" t="s">
        <v>139</v>
      </c>
      <c r="G18" s="208" t="s">
        <v>74</v>
      </c>
      <c r="H18" s="208" t="s">
        <v>85</v>
      </c>
      <c r="I18" s="208" t="s">
        <v>85</v>
      </c>
      <c r="J18" s="207" t="s">
        <v>170</v>
      </c>
      <c r="K18" s="209">
        <v>1200000</v>
      </c>
      <c r="L18" s="187">
        <f t="shared" si="0"/>
        <v>1020000</v>
      </c>
      <c r="M18" s="67">
        <v>2022</v>
      </c>
      <c r="N18" s="37">
        <f t="shared" si="3"/>
        <v>2023</v>
      </c>
      <c r="O18" s="80"/>
      <c r="P18" s="81"/>
      <c r="Q18" s="81"/>
      <c r="R18" s="70"/>
      <c r="S18" s="247" t="s">
        <v>265</v>
      </c>
      <c r="T18" s="248"/>
    </row>
    <row r="19" spans="1:20" ht="225" x14ac:dyDescent="0.25">
      <c r="B19" s="31">
        <f t="shared" si="2"/>
        <v>15</v>
      </c>
      <c r="C19" s="69" t="s">
        <v>129</v>
      </c>
      <c r="D19" s="206" t="s">
        <v>88</v>
      </c>
      <c r="E19" s="37">
        <v>47700009</v>
      </c>
      <c r="F19" s="207" t="s">
        <v>140</v>
      </c>
      <c r="G19" s="208" t="s">
        <v>74</v>
      </c>
      <c r="H19" s="208" t="s">
        <v>85</v>
      </c>
      <c r="I19" s="208" t="s">
        <v>85</v>
      </c>
      <c r="J19" s="207" t="s">
        <v>145</v>
      </c>
      <c r="K19" s="209">
        <v>3200000</v>
      </c>
      <c r="L19" s="187">
        <f t="shared" si="0"/>
        <v>2720000</v>
      </c>
      <c r="M19" s="67">
        <v>2022</v>
      </c>
      <c r="N19" s="37">
        <v>2024</v>
      </c>
      <c r="O19" s="80"/>
      <c r="P19" s="81"/>
      <c r="Q19" s="81"/>
      <c r="R19" s="70" t="s">
        <v>82</v>
      </c>
      <c r="S19" s="309" t="s">
        <v>265</v>
      </c>
      <c r="T19" s="310"/>
    </row>
    <row r="20" spans="1:20" ht="135.75" thickBot="1" x14ac:dyDescent="0.3">
      <c r="B20" s="54">
        <f t="shared" si="2"/>
        <v>16</v>
      </c>
      <c r="C20" s="211" t="s">
        <v>129</v>
      </c>
      <c r="D20" s="212" t="s">
        <v>88</v>
      </c>
      <c r="E20" s="58">
        <v>47700009</v>
      </c>
      <c r="F20" s="213" t="s">
        <v>141</v>
      </c>
      <c r="G20" s="214" t="s">
        <v>74</v>
      </c>
      <c r="H20" s="214" t="s">
        <v>85</v>
      </c>
      <c r="I20" s="214" t="s">
        <v>85</v>
      </c>
      <c r="J20" s="213" t="s">
        <v>146</v>
      </c>
      <c r="K20" s="215">
        <v>2400000</v>
      </c>
      <c r="L20" s="216">
        <f t="shared" si="0"/>
        <v>2040000</v>
      </c>
      <c r="M20" s="73">
        <v>2022</v>
      </c>
      <c r="N20" s="58">
        <f t="shared" si="3"/>
        <v>2023</v>
      </c>
      <c r="O20" s="217"/>
      <c r="P20" s="118"/>
      <c r="Q20" s="118"/>
      <c r="R20" s="74" t="s">
        <v>82</v>
      </c>
      <c r="S20" s="73" t="s">
        <v>98</v>
      </c>
      <c r="T20" s="58"/>
    </row>
    <row r="22" spans="1:20" x14ac:dyDescent="0.25">
      <c r="A22" s="3"/>
      <c r="B22" s="40" t="s">
        <v>333</v>
      </c>
      <c r="C22" s="226"/>
      <c r="D22" s="226"/>
      <c r="E22" s="40"/>
      <c r="F22" s="40"/>
      <c r="G22" s="40"/>
      <c r="H22" s="40"/>
      <c r="I22" s="14"/>
      <c r="J22" s="39"/>
    </row>
    <row r="23" spans="1:20" x14ac:dyDescent="0.25">
      <c r="A23" s="3"/>
      <c r="B23" s="9"/>
      <c r="C23" s="9"/>
      <c r="D23" s="9"/>
      <c r="E23" s="9"/>
      <c r="F23" s="9"/>
      <c r="G23" s="9"/>
      <c r="H23" s="9"/>
      <c r="I23" s="9"/>
      <c r="J23" s="9"/>
      <c r="K23" s="12"/>
      <c r="L23" s="12"/>
    </row>
    <row r="24" spans="1:20" x14ac:dyDescent="0.25">
      <c r="A24" s="3"/>
      <c r="D24" s="9"/>
      <c r="E24" s="9"/>
      <c r="F24" s="9"/>
      <c r="G24" s="9"/>
      <c r="H24" s="9"/>
      <c r="I24" s="9"/>
      <c r="J24" s="9"/>
      <c r="K24" s="12"/>
      <c r="L24" s="12"/>
    </row>
    <row r="25" spans="1:20" x14ac:dyDescent="0.25">
      <c r="B25" t="s">
        <v>53</v>
      </c>
      <c r="D25" s="9"/>
      <c r="E25" s="9"/>
      <c r="F25" s="9"/>
      <c r="G25" s="9"/>
      <c r="H25" s="9"/>
      <c r="I25" s="9"/>
      <c r="J25" s="9"/>
      <c r="K25" s="12"/>
      <c r="L25" s="12"/>
    </row>
    <row r="26" spans="1:20" x14ac:dyDescent="0.25">
      <c r="B26" t="s">
        <v>54</v>
      </c>
      <c r="D26" s="9"/>
      <c r="E26" s="9"/>
      <c r="F26" s="9"/>
      <c r="G26" s="9"/>
      <c r="H26" s="9"/>
      <c r="I26" s="9"/>
      <c r="J26" s="9"/>
      <c r="K26" s="12"/>
      <c r="L26" s="12"/>
    </row>
    <row r="27" spans="1:20" x14ac:dyDescent="0.25">
      <c r="B27" t="s">
        <v>173</v>
      </c>
      <c r="D27" s="9"/>
      <c r="E27" s="9"/>
      <c r="F27" s="9"/>
      <c r="G27" s="9"/>
      <c r="H27" s="9"/>
      <c r="I27" s="9"/>
      <c r="J27" s="9"/>
      <c r="K27" s="12"/>
      <c r="L27" s="12"/>
    </row>
    <row r="28" spans="1:20" ht="15.95" customHeight="1" x14ac:dyDescent="0.25">
      <c r="B28" t="s">
        <v>76</v>
      </c>
      <c r="D28" s="9"/>
      <c r="E28" s="9"/>
      <c r="F28" s="9"/>
      <c r="G28" s="9"/>
      <c r="H28" s="9"/>
      <c r="I28" s="9"/>
      <c r="J28" s="9"/>
      <c r="K28" s="12"/>
      <c r="L28" s="12"/>
    </row>
    <row r="30" spans="1:20" x14ac:dyDescent="0.25">
      <c r="B30" t="s">
        <v>37</v>
      </c>
    </row>
    <row r="32" spans="1:20" x14ac:dyDescent="0.25">
      <c r="B32" s="9" t="s">
        <v>69</v>
      </c>
      <c r="C32" s="9"/>
    </row>
    <row r="33" spans="2:3" x14ac:dyDescent="0.25">
      <c r="B33" s="9" t="s">
        <v>62</v>
      </c>
      <c r="C33" s="9"/>
    </row>
    <row r="34" spans="2:3" x14ac:dyDescent="0.25">
      <c r="B34" s="9" t="s">
        <v>58</v>
      </c>
      <c r="C34" s="9"/>
    </row>
    <row r="35" spans="2:3" x14ac:dyDescent="0.25">
      <c r="B35" s="9" t="s">
        <v>59</v>
      </c>
      <c r="C35" s="9"/>
    </row>
    <row r="36" spans="2:3" x14ac:dyDescent="0.25">
      <c r="B36" s="9" t="s">
        <v>60</v>
      </c>
      <c r="C36" s="9"/>
    </row>
    <row r="37" spans="2:3" x14ac:dyDescent="0.25">
      <c r="B37" s="9" t="s">
        <v>61</v>
      </c>
      <c r="C37" s="9"/>
    </row>
    <row r="38" spans="2:3" x14ac:dyDescent="0.25">
      <c r="B38" s="9" t="s">
        <v>64</v>
      </c>
      <c r="C38" s="9"/>
    </row>
    <row r="39" spans="2:3" x14ac:dyDescent="0.25">
      <c r="B39" s="9"/>
      <c r="C39" s="9"/>
    </row>
    <row r="40" spans="2:3" x14ac:dyDescent="0.25">
      <c r="B40" s="9" t="s">
        <v>68</v>
      </c>
      <c r="C40" s="9"/>
    </row>
    <row r="41" spans="2:3" x14ac:dyDescent="0.25">
      <c r="B41" s="9" t="s">
        <v>38</v>
      </c>
      <c r="C41" s="9"/>
    </row>
    <row r="42" spans="2:3" x14ac:dyDescent="0.25">
      <c r="B42" s="9"/>
      <c r="C42" s="9"/>
    </row>
    <row r="43" spans="2:3" x14ac:dyDescent="0.25">
      <c r="B43" s="9" t="s">
        <v>67</v>
      </c>
      <c r="C43" s="9"/>
    </row>
    <row r="44" spans="2:3" x14ac:dyDescent="0.25">
      <c r="B44" s="9" t="s">
        <v>55</v>
      </c>
      <c r="C44" s="9"/>
    </row>
    <row r="46" spans="2:3" x14ac:dyDescent="0.25">
      <c r="B46" t="s">
        <v>39</v>
      </c>
    </row>
    <row r="47" spans="2:3" x14ac:dyDescent="0.25">
      <c r="B47" t="s">
        <v>40</v>
      </c>
    </row>
    <row r="48" spans="2:3" x14ac:dyDescent="0.25">
      <c r="B48" t="s">
        <v>41</v>
      </c>
    </row>
  </sheetData>
  <mergeCells count="29">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 ref="S10:T10"/>
    <mergeCell ref="S11:T11"/>
    <mergeCell ref="S16:T16"/>
    <mergeCell ref="S18:T18"/>
    <mergeCell ref="S19:T19"/>
    <mergeCell ref="S12:T12"/>
  </mergeCells>
  <pageMargins left="0.7" right="0.7" top="0.78740157499999996" bottom="0.78740157499999996" header="0.3" footer="0.3"/>
  <pageSetup paperSize="8" scale="6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47892C20ADE2342A40A40C2CD6D066D" ma:contentTypeVersion="9" ma:contentTypeDescription="Create a new document." ma:contentTypeScope="" ma:versionID="9d53ace3a8dfcec41efbb29e1132eaaf">
  <xsd:schema xmlns:xsd="http://www.w3.org/2001/XMLSchema" xmlns:xs="http://www.w3.org/2001/XMLSchema" xmlns:p="http://schemas.microsoft.com/office/2006/metadata/properties" xmlns:ns3="dd09db49-6223-4168-b74d-9be792e2960d" xmlns:ns4="60e6ab6f-f2e4-45f1-83a2-7fb254344455" targetNamespace="http://schemas.microsoft.com/office/2006/metadata/properties" ma:root="true" ma:fieldsID="0fc22ff1cca7251f3c05aeb178c6f087" ns3:_="" ns4:_="">
    <xsd:import namespace="dd09db49-6223-4168-b74d-9be792e2960d"/>
    <xsd:import namespace="60e6ab6f-f2e4-45f1-83a2-7fb254344455"/>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9db49-6223-4168-b74d-9be792e296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e6ab6f-f2e4-45f1-83a2-7fb25434445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4B851B1C-DFA4-42D0-8003-6106C69AEC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09db49-6223-4168-b74d-9be792e2960d"/>
    <ds:schemaRef ds:uri="60e6ab6f-f2e4-45f1-83a2-7fb2543444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1475C52-C20B-4778-B923-B6C837C3C5C9}">
  <ds:schemaRefs>
    <ds:schemaRef ds:uri="http://purl.org/dc/dcmitype/"/>
    <ds:schemaRef ds:uri="http://schemas.openxmlformats.org/package/2006/metadata/core-properties"/>
    <ds:schemaRef ds:uri="http://purl.org/dc/elements/1.1/"/>
    <ds:schemaRef ds:uri="dd09db49-6223-4168-b74d-9be792e2960d"/>
    <ds:schemaRef ds:uri="http://schemas.microsoft.com/office/infopath/2007/PartnerControls"/>
    <ds:schemaRef ds:uri="60e6ab6f-f2e4-45f1-83a2-7fb254344455"/>
    <ds:schemaRef ds:uri="http://schemas.microsoft.com/office/2006/metadata/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uzivatel</cp:lastModifiedBy>
  <cp:revision/>
  <cp:lastPrinted>2023-07-31T11:37:46Z</cp:lastPrinted>
  <dcterms:created xsi:type="dcterms:W3CDTF">2020-07-22T07:46:04Z</dcterms:created>
  <dcterms:modified xsi:type="dcterms:W3CDTF">2023-08-01T08:32:58Z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0x010100947892C20ADE2342A40A40C2CD6D066D</vt:lpwstr>
  </property>
</Properties>
</file>