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uzivatel\Desktop\QSYNC Spolecny\PROJEKTY\MAP II\REALIZACE MAP II\AKTIVITY MAP II 1 -3\Strategický rámec, investiční priority\infestiční priority a souhlas zřizovatele_2022\"/>
    </mc:Choice>
  </mc:AlternateContent>
  <xr:revisionPtr revIDLastSave="0" documentId="13_ncr:1_{1464645F-249D-4991-A7D2-60F72404F028}" xr6:coauthVersionLast="47" xr6:coauthVersionMax="47" xr10:uidLastSave="{00000000-0000-0000-0000-000000000000}"/>
  <bookViews>
    <workbookView xWindow="-120" yWindow="-120" windowWidth="29040" windowHeight="15720" tabRatio="710"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9" i="6" l="1"/>
  <c r="O8" i="6"/>
  <c r="O7" i="6"/>
  <c r="O57" i="7"/>
  <c r="M57" i="7"/>
  <c r="O56" i="7"/>
  <c r="M56" i="7"/>
  <c r="A6" i="6" l="1"/>
  <c r="O55" i="7" l="1"/>
  <c r="M55" i="7"/>
  <c r="O54" i="7"/>
  <c r="M54" i="7"/>
  <c r="M53" i="7" l="1"/>
  <c r="O52" i="7"/>
  <c r="M52" i="7"/>
  <c r="O51" i="7"/>
  <c r="M51" i="7"/>
  <c r="O50" i="7"/>
  <c r="M50" i="7"/>
  <c r="O8" i="7" l="1"/>
  <c r="M8" i="7"/>
  <c r="O7" i="7"/>
  <c r="M7" i="7"/>
  <c r="O6" i="7"/>
  <c r="M6" i="7"/>
  <c r="O5" i="7"/>
  <c r="M5" i="7"/>
  <c r="O49" i="7" l="1"/>
  <c r="M49" i="7"/>
  <c r="O48" i="7"/>
  <c r="M48" i="7"/>
  <c r="O47" i="7"/>
  <c r="M47" i="7"/>
  <c r="O5" i="6"/>
  <c r="M5" i="6"/>
  <c r="O4" i="6"/>
  <c r="M4" i="6"/>
  <c r="O36" i="7" l="1"/>
  <c r="M36" i="7"/>
  <c r="O35" i="7"/>
  <c r="M35" i="7"/>
  <c r="M46" i="7" l="1"/>
  <c r="M45" i="7"/>
  <c r="M44" i="7"/>
  <c r="M43" i="7"/>
  <c r="M42" i="7"/>
  <c r="M41" i="7"/>
  <c r="M40" i="7"/>
  <c r="M39" i="7"/>
  <c r="M38" i="7"/>
  <c r="O37" i="7"/>
  <c r="M37" i="7"/>
  <c r="M34" i="7"/>
  <c r="M33" i="7"/>
  <c r="M32" i="7"/>
  <c r="M31" i="7"/>
  <c r="O30" i="7"/>
  <c r="M30" i="7"/>
  <c r="O29" i="7"/>
  <c r="M29" i="7"/>
  <c r="O28" i="7"/>
  <c r="M28" i="7"/>
  <c r="L7" i="8"/>
  <c r="O27" i="7"/>
  <c r="M27" i="7"/>
  <c r="O21" i="7"/>
  <c r="M21" i="7"/>
  <c r="O18" i="7"/>
  <c r="M18" i="7"/>
  <c r="O17" i="7"/>
  <c r="M17" i="7"/>
  <c r="M10" i="7"/>
  <c r="M11" i="7"/>
  <c r="O10" i="6"/>
  <c r="M10" i="6"/>
  <c r="M9" i="6"/>
  <c r="M8" i="6"/>
  <c r="M22" i="6"/>
  <c r="M6" i="6"/>
  <c r="M7" i="6"/>
  <c r="L16" i="8"/>
  <c r="N16" i="8"/>
  <c r="L17" i="8"/>
  <c r="N17" i="8"/>
  <c r="L10" i="8"/>
  <c r="N10" i="8"/>
  <c r="L6" i="8"/>
  <c r="L8" i="8"/>
  <c r="L9" i="8"/>
  <c r="L11" i="8"/>
  <c r="L12" i="8"/>
  <c r="L13" i="8"/>
  <c r="L14" i="8"/>
  <c r="L15" i="8"/>
  <c r="L18" i="8"/>
  <c r="L19" i="8"/>
  <c r="N8" i="8"/>
  <c r="N9" i="8"/>
  <c r="N11" i="8"/>
  <c r="N12" i="8"/>
  <c r="N13" i="8"/>
  <c r="N14" i="8"/>
  <c r="N15" i="8"/>
  <c r="N18" i="8"/>
  <c r="N19" i="8"/>
  <c r="B6" i="8"/>
  <c r="N6" i="8"/>
  <c r="N5" i="8"/>
  <c r="L5" i="8"/>
  <c r="B7" i="8" l="1"/>
  <c r="B8" i="8" s="1"/>
  <c r="B9" i="8" s="1"/>
  <c r="B10" i="8" s="1"/>
  <c r="B11" i="8" s="1"/>
  <c r="B12" i="8" s="1"/>
  <c r="B13" i="8" s="1"/>
  <c r="B14" i="8" s="1"/>
  <c r="B15" i="8" s="1"/>
  <c r="B16" i="8" s="1"/>
  <c r="B17" i="8" s="1"/>
  <c r="B18" i="8" s="1"/>
  <c r="B19" i="8" s="1"/>
  <c r="O12" i="6"/>
  <c r="O13" i="6"/>
  <c r="O14" i="6"/>
  <c r="O15" i="6"/>
  <c r="O16" i="6"/>
  <c r="O17" i="6"/>
  <c r="O18" i="6"/>
  <c r="O19" i="6"/>
  <c r="O20" i="6"/>
  <c r="O21" i="6"/>
  <c r="O22" i="6"/>
  <c r="M15" i="6"/>
  <c r="M17" i="6"/>
  <c r="M20" i="6"/>
  <c r="M21" i="6"/>
  <c r="O11" i="6"/>
  <c r="M9" i="7"/>
  <c r="M12" i="7"/>
  <c r="M13" i="7"/>
  <c r="M14" i="7"/>
  <c r="M15" i="7"/>
  <c r="M16" i="7"/>
  <c r="M19" i="7"/>
  <c r="M20" i="7"/>
  <c r="M22" i="7"/>
  <c r="M23" i="7"/>
  <c r="M24" i="7"/>
  <c r="M25" i="7"/>
  <c r="M26" i="7"/>
  <c r="O9" i="7"/>
  <c r="O12" i="7"/>
  <c r="O13" i="7"/>
  <c r="O14" i="7"/>
  <c r="O15" i="7"/>
  <c r="O16" i="7"/>
  <c r="O19" i="7"/>
  <c r="O20" i="7"/>
  <c r="O23" i="7"/>
  <c r="O24" i="7"/>
  <c r="O25" i="7"/>
  <c r="O26" i="7"/>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7" i="6"/>
  <c r="A8" i="6" s="1"/>
  <c r="A9" i="6" s="1"/>
  <c r="A10" i="6" s="1"/>
  <c r="A11" i="6" s="1"/>
  <c r="A12" i="6" s="1"/>
  <c r="A13" i="6" s="1"/>
  <c r="A14" i="6" s="1"/>
  <c r="A15" i="6" s="1"/>
  <c r="A16" i="6" s="1"/>
  <c r="A17" i="6" s="1"/>
  <c r="A18" i="6" s="1"/>
  <c r="A19" i="6" s="1"/>
  <c r="A20" i="6" s="1"/>
  <c r="A21" i="6" s="1"/>
  <c r="A22" i="6" s="1"/>
</calcChain>
</file>

<file path=xl/sharedStrings.xml><?xml version="1.0" encoding="utf-8"?>
<sst xmlns="http://schemas.openxmlformats.org/spreadsheetml/2006/main" count="990" uniqueCount="295">
  <si>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</si>
  <si>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</si>
  <si>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</si>
  <si>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</si>
  <si>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</si>
  <si>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</si>
  <si>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</si>
  <si>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</si>
  <si>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</si>
  <si>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</si>
  <si>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</si>
  <si>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</si>
  <si>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</si>
  <si>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</si>
  <si>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</si>
  <si>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</si>
  <si>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</si>
  <si>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</si>
  <si>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</si>
  <si>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</si>
  <si>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</si>
  <si>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</si>
  <si>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</si>
  <si>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</si>
  <si>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</si>
  <si>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</si>
  <si>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</si>
  <si>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</si>
  <si>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</si>
  <si>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</si>
  <si>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</si>
  <si>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</si>
  <si>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</si>
  <si>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</si>
  <si>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</si>
  <si>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</si>
  <si>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</si>
  <si>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</si>
  <si>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</si>
  <si>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</si>
  <si>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</si>
  <si>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</si>
  <si>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</si>
  <si>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</si>
  <si>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</si>
  <si>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</si>
  <si>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</si>
  <si>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</si>
  <si>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</si>
  <si>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</si>
  <si>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</si>
  <si>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</si>
  <si>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</si>
  <si>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</si>
  <si>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</si>
  <si>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</si>
  <si>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</si>
  <si>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</si>
  <si>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</si>
  <si>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</si>
  <si>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</si>
  <si>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</si>
  <si>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</si>
  <si>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</si>
  <si>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</si>
  <si>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</si>
  <si>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</si>
  <si>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</si>
  <si>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</si>
  <si>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</si>
  <si>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</si>
  <si>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</si>
  <si>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</si>
  <si>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</si>
  <si>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</si>
  <si>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</si>
  <si>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</si>
  <si>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</si>
  <si>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</si>
  <si>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</si>
  <si>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</si>
  <si>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</si>
  <si>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</si>
  <si>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</si>
  <si>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</si>
  <si>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</si>
  <si>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Klimatizace tříd - orientace na jih</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</si>
  <si>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</si>
  <si>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</si>
  <si>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</si>
  <si>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</si>
  <si>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</si>
  <si>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Příprava PD</t>
  </si>
  <si>
    <t>Modernizace Atria - venkovní učebna</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</si>
  <si>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</si>
  <si>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</si>
  <si>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</si>
  <si>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</si>
  <si>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</si>
  <si>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</si>
  <si>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</si>
  <si>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</si>
  <si>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</si>
  <si>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</si>
  <si>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</si>
  <si>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Přestavba uhelny na sklad</t>
  </si>
  <si>
    <t>zadána PD</t>
  </si>
  <si>
    <t>Mateřská škola Ostrov, Palackého 1045, příspěvková organizace</t>
  </si>
  <si>
    <t>049753533</t>
  </si>
  <si>
    <t>Modernizace zahrady</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</si>
  <si>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</si>
  <si>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nedostatky vybavení při revizích</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</si>
  <si>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</si>
  <si>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</si>
  <si>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</si>
  <si>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</si>
  <si>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</si>
  <si>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</si>
  <si>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</si>
  <si>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</si>
  <si>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</si>
  <si>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</si>
  <si>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OPRAVA FASÁDY MŠ HALASOVA č.p. 765, ul. Halasova, Ostrov</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</si>
  <si>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</si>
  <si>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</si>
  <si>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</si>
  <si>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</si>
  <si>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</si>
  <si>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</si>
  <si>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Projekt řeší  úpravu atria základní školy v prostor venkovní scény s altánem a hledištěm. Součástí úprav je vybourání stávajících ploch (asfaltové plochy, zatravnění, opěrné zídky ), doplnění  nové prostorové úpravy pomocí palisád, schodišť,  prvků hlediště  a stavba altánu v centrální pozici atria. Při těchto úpravách bude také doplněno zateplení soklu budovy školy, položena nová dešťová kanalizace a vedení silnoproudu ze školní budovy do altánu.</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</si>
  <si>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</si>
  <si>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</si>
  <si>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</si>
  <si>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</si>
  <si>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</si>
  <si>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</si>
  <si>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oprava výběhu ovcí (salaš a plot)</t>
  </si>
  <si>
    <t>Ekocentrum - dlažba mezi pavilony</t>
  </si>
  <si>
    <t>Využití půdních prostor pro volnočasové aktivity</t>
  </si>
  <si>
    <t>Vybudování venkovního dětského hřiště s herními prvky</t>
  </si>
  <si>
    <t>Manětín - rekonstrukce víceúčelového hřiště s umělou trávou</t>
  </si>
  <si>
    <t xml:space="preserve">Manětín - vybavení kuchyňských spotřebičů </t>
  </si>
  <si>
    <t>Nákup Led velkoplošné obrazovky (budova MDDM)</t>
  </si>
  <si>
    <t>Zimní stadion - výměna osvětlení haly</t>
  </si>
  <si>
    <t>Zimní stadion - výměna ozvučení haly</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</si>
  <si>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</si>
  <si>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Základní umělecká škola Ostrov</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</si>
  <si>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</si>
  <si>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</si>
  <si>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</si>
  <si>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</si>
  <si>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</si>
  <si>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Dětské hřiště s dopadovou plochou (cílová skupina 1-5 let) Loď s houpačkou, skluzavkou, lezecí a houpací sítí, vestavěný domek. Odpočinková zóna s lavičkami.</t>
  </si>
  <si>
    <t>Propojení dvou učeben v jednu velkou, stavební úpravy včetně podhledů, výměna podlahové krytiny, nová elektroinstalace</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</si>
  <si>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</si>
  <si>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</si>
  <si>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</si>
  <si>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</si>
  <si>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pro menší děti, SO 02 - Mlhoviště pro větší děti, SO 03 - Zastínění pískovišť, SO 04 - Lavička kolem stromu, SO 05 - Vybavení venkovních učeben a SO 06 - Multifunkční tabule.</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</si>
  <si>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</si>
  <si>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</si>
  <si>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</si>
  <si>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</si>
  <si>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</si>
  <si>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</si>
  <si>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</si>
  <si>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</si>
  <si>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zázemí pro pedagogy, předmětové kabinety relaxační místnosti</t>
  </si>
  <si>
    <t>Projekt řeší stínění tříd z jižní strany školy.</t>
  </si>
  <si>
    <t>Projekt zahrnuje rekonstrukci datové sítě. Jedná se o samotnou kabeláž min. kategorie 5E, dostatečný počet přípojných míst v kabinetech alespoň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</si>
  <si>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Jedná se o přestavbu původní již nepoužívané podzemní uhelny na vytápěný sklad. Přístup je zajištěn sousedním venkovním schodištěm a současně i suterénem školní budovy skrze rekonstruovaný prostor dílen se zázemím. Cílem je vybudování vytápěného skladu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Vždy nutno dodržet podmínky požárně bezpečnostního řešení stavby a nutno nechat vytyčit všechny inženýrské sítě v dosahu stavby.</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</si>
  <si>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 Bude provedena výměna věže se skluzavkou. postaveny skákací desky a balanční chodník.</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</si>
  <si>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</si>
  <si>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</si>
  <si>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</si>
  <si>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</si>
  <si>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dovybavení kuchyně,</t>
  </si>
  <si>
    <t>Projekt řeší informační tabuli.</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</si>
  <si>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Součástí prací stavebního objektu SO-02 je provedení opravy uhnilých částí krovu a výměna střešní krytiny.</t>
  </si>
  <si>
    <r>
      <t>stručný popis</t>
    </r>
    <r>
      <rPr>
        <sz val="10"/>
        <color theme="1"/>
        <rFont val="Calibri"/>
        <family val="2"/>
        <charset val="238"/>
        <scheme val="minor"/>
      </rPr>
      <t>, např. zpracovaná PD, zajištěné výkupy, výběr dodavatele</t>
    </r>
  </si>
  <si>
    <t>1) Uveďte celkové předpokládané náklady na realizaci projektu. Podíl EFRR bude doplněn/přepočten ve finální verzi MAP určené ke zveřejnění.</t>
  </si>
  <si>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</si>
  <si>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</si>
  <si>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</si>
  <si>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</si>
  <si>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</si>
  <si>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</si>
  <si>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</si>
  <si>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</si>
  <si>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</si>
  <si>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</si>
  <si>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</si>
  <si>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</si>
  <si>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</si>
  <si>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</si>
  <si>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Zrealizováno</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</si>
  <si>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</si>
  <si>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</si>
  <si>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</si>
  <si>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</si>
  <si>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</si>
  <si>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</si>
  <si>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</si>
  <si>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umělecká škola Ostrov - zateplení budovy</t>
  </si>
  <si>
    <t>Výstavba učebny digitálních technologií a multimediálních oborů ve vazbě na klíčové kompetence</t>
  </si>
  <si>
    <t>V rámci projektu bude zrealizována přístavba budovy ZUŠ, ve které bude zřízena odborná učebna pro práci s digitálními technologiemi (multimediální dílna) včetně vybavení a víceúčelový sál, který bude sloužit k prezentaci výstupů pořízených v odborné učebně a dále k odborným přednáškám, pořádání kurzů a rozličných vzdělávacích aktivit. Součástí projektu je také vybudování nezbytného technického a provozního zázemí včetně sociálek, úprava veřejného prostranství, které na realizovanou přístavbu bude navazovat.</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</si>
  <si>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</si>
  <si>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</si>
  <si>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</si>
  <si>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</si>
  <si>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</si>
  <si>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ZŠ – vybudování učebny fyziky, rozvody médií, pořízení vybavení a vystrojení učebny, zabezpečení bezbariérového přístupu</t>
  </si>
  <si>
    <t>Předmětem projektu bude – vybudování učebny fyziky. Jedná se o rekonstrukci učebny včetně souvisejících instalací a stavebních úprav, tj. rozvody médií, pořízení vybavení a vystrojení učebny, zabezpečení bezbariérového přístupu.</t>
  </si>
  <si>
    <t>ZŠ – vybudování učebny chemie,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</si>
  <si>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</si>
  <si>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ZŠ – vybudování učebny digitálních a informačních technologií,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</si>
  <si>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</si>
  <si>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ZŠ – vybudování učebny zeměpisu, přírodopisu, konektivita učebny a vybavení</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</si>
  <si>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</si>
  <si>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ZŠ – rekonstrukce školní jídelny, šatny</t>
  </si>
  <si>
    <t>Předmětem projektu je rekonstrukce školní jídelny. Součástí dostavby je vybudování nového sociálního zařízení včetně šaten.</t>
  </si>
  <si>
    <t>ZŠ – vybudování exteriérové zahradní učebny s vazbou na přírodní vědy a poznávání okolí</t>
  </si>
  <si>
    <t>Předmětem projektu je revitalizace okolí školy. Jedná se zejména o vybudování prvků pro enviromentální výchovu, jako jsou školní zahrada, hmyzí domeček a další prvky pro ekologické vzdělávání.</t>
  </si>
  <si>
    <t>Základní škola Hroznětín, okres Karlovy Vary</t>
  </si>
  <si>
    <t>ZŠ Hroznětín – úprava učebny (technická učebna chemie, fyziky, biologie), včetně zajištění bezbariérového přístupu do učeben a na WC</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</si>
  <si>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</si>
  <si>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</si>
  <si>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</si>
  <si>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</si>
  <si>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</si>
  <si>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</si>
  <si>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</si>
  <si>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</si>
  <si>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</si>
  <si>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Střešní nástavba pro rozšíření výukových prostor základní školy</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</si>
  <si>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</si>
  <si>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</si>
  <si>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</si>
  <si>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</si>
  <si>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</si>
  <si>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</si>
  <si>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 xml:space="preserve">MŠ - vybudování venkovní učebny přírodních věd vč. altánu, oplocení a souvisejícího bezpečnostního zajištění </t>
  </si>
  <si>
    <t>Horní Blatná</t>
  </si>
  <si>
    <t>MŠ - Rekonstrukce vnitřního vybavení školní jídelny a kuchyně</t>
  </si>
  <si>
    <t>Předmětem projektu je rekonstrukce objektu školní jídelny. Součástí dostavby je vybudování nového sociálního zařízení včetně šaten. Součástí projektu je vybavení a modernizace kuchyně.</t>
  </si>
  <si>
    <t>ZŠ - Vybudování školy v přírodě a rekonstrukce vnitřních instalací</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</si>
  <si>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</si>
  <si>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 xml:space="preserve">ZŠ - Modernizace vybavení PC učebny a vybudování nové polytechnické učebny </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</si>
  <si>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</si>
  <si>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 xml:space="preserve">ZŠ - rekonstrukce tělocvičny </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</si>
  <si>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</si>
  <si>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Základní škola a mateřská škola Abertamy, okres Karlovy Vary</t>
  </si>
  <si>
    <t>Obec Abertamy</t>
  </si>
  <si>
    <t xml:space="preserve">ZŠ - rekonstrukce a vybavení učebny technických a řemeslných oborů včetně zajištění bezbarierového přístupu, nákup schodolezu  </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</si>
  <si>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</si>
  <si>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</si>
  <si>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ZŠ - rekonstrukce tělocvičny a školního hřiště </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</si>
  <si>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</si>
  <si>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ZŠ - Rekonstrukce školního objektu</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</si>
  <si>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t>
  </si>
  <si>
    <t>ZŠ - Rekonstrukce školní jídelny</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</si>
  <si>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</si>
  <si>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</si>
  <si>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</si>
  <si>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</si>
  <si>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</si>
  <si>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</si>
  <si>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Předmětem projektu bude – vybudování učebny digitálních a informačních technologií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</si>
  <si>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</si>
  <si>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</si>
  <si>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Investice do prostor školy a vybavení v souvislosti rozvoj KK žáků</t>
  </si>
  <si>
    <t>Projektová fiše, návrh vybavení, průzkum trhu</t>
  </si>
  <si>
    <t>Nerelevantní, udržovací práce</t>
  </si>
  <si>
    <t>Revitalizace okolí školy a vybudování polyfunkčního venkovního hřiště se školní zahradou</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</si>
  <si>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</si>
  <si>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</si>
  <si>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</si>
  <si>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</si>
  <si>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Strategický rámec MAP rozvoje vzdělávání na území ORP Ostrov - seznam investičních priorit ZŠ (2021 - 2027)</t>
  </si>
  <si>
    <t>Souhrnný rámec rozvoje vzdělávání na území ORP Ostrov pro investice do infrastruktury pro zájmové, neformální vzdělávání a celoživotní učení (2021-2027)</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</si>
  <si>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</si>
  <si>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</si>
  <si>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</si>
  <si>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PD v roce 2023</t>
  </si>
  <si>
    <t>Předmětem projektu je vybudování přístavby nové učebny. Součástí dostavby je vybudování nového sociálního zařízení.</t>
  </si>
  <si>
    <t>Investice do modernizace pláště budovy, včetně střechy</t>
  </si>
  <si>
    <t>Předmětem projektu je rekonstrukce pláště budovy MŠ. V rámci projektu dojde k zateplení fasády objektu a střechy.</t>
  </si>
  <si>
    <t>Rekonstrukce topného systému (kotel, radiátory, MaR), osazení nového tepelného čerpadla a fotovoltaických panelů a rekuperačních jednotek</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</si>
  <si>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</si>
  <si>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Přístavba herny MŠ s vybavením včetně sociál. zázemí</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</si>
  <si>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</si>
  <si>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Bude realizováno souběžně s bodem 42</t>
  </si>
  <si>
    <t>Probíhá realizace</t>
  </si>
  <si>
    <t>Seznam investičních priorit   Strategický rámec MAP rozvoje vzdělávání na území ORP Ostrov - seznam investičních priorit MŠ (2021 - 2027)</t>
  </si>
  <si>
    <t>Schváleno dne 16. 6. 2022 Řídícím výborem projekt MAP II rozvoje vzdělávání v území ORP Ostrov, podpis statutár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</si>
</sst>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46">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3" borderId="31" xfId="0" applyFill="1" applyBorder="1" applyAlignment="1" applyProtection="1">
      <alignment horizontal="center"/>
      <protection locked="0"/>
    </xf>
    <xf numFmtId="3" fontId="0" fillId="3" borderId="23" xfId="0" applyNumberFormat="1" applyFill="1" applyBorder="1" applyProtection="1">
      <protection locked="0"/>
    </xf>
    <xf numFmtId="3" fontId="0" fillId="3" borderId="25" xfId="0" applyNumberFormat="1" applyFill="1" applyBorder="1" applyProtection="1">
      <protection locked="0"/>
    </xf>
    <xf numFmtId="0" fontId="0" fillId="3" borderId="23" xfId="0" applyFill="1" applyBorder="1" applyProtection="1">
      <protection locked="0"/>
    </xf>
    <xf numFmtId="0" fontId="0" fillId="3" borderId="25" xfId="0" applyFill="1" applyBorder="1" applyProtection="1">
      <protection locked="0"/>
    </xf>
    <xf numFmtId="0" fontId="0" fillId="3" borderId="25" xfId="0" applyFill="1" applyBorder="1" applyAlignment="1" applyProtection="1">
      <alignment horizontal="center" vertical="center"/>
      <protection locked="0"/>
    </xf>
    <xf numFmtId="0" fontId="0" fillId="3" borderId="14" xfId="0" applyFill="1" applyBorder="1" applyAlignment="1" applyProtection="1">
      <alignment horizontal="center"/>
      <protection locked="0"/>
    </xf>
    <xf numFmtId="3" fontId="0" fillId="3" borderId="4" xfId="0" applyNumberFormat="1" applyFill="1" applyBorder="1" applyProtection="1">
      <protection locked="0"/>
    </xf>
    <xf numFmtId="3" fontId="0" fillId="3" borderId="6" xfId="0" applyNumberFormat="1" applyFill="1" applyBorder="1" applyProtection="1">
      <protection locked="0"/>
    </xf>
    <xf numFmtId="0" fontId="0" fillId="3" borderId="4" xfId="0" applyFill="1" applyBorder="1" applyProtection="1">
      <protection locked="0"/>
    </xf>
    <xf numFmtId="0" fontId="0" fillId="3" borderId="6" xfId="0" applyFill="1" applyBorder="1" applyProtection="1">
      <protection locked="0"/>
    </xf>
    <xf numFmtId="0" fontId="0" fillId="3" borderId="6" xfId="0" applyFill="1" applyBorder="1" applyAlignment="1" applyProtection="1">
      <alignment horizontal="center" vertical="center"/>
      <protection locked="0"/>
    </xf>
    <xf numFmtId="0" fontId="0" fillId="3" borderId="23" xfId="0" applyFill="1" applyBorder="1" applyAlignment="1" applyProtection="1">
      <alignment vertical="top" wrapText="1"/>
      <protection locked="0"/>
    </xf>
    <xf numFmtId="0" fontId="0" fillId="3" borderId="24" xfId="0" applyFill="1" applyBorder="1" applyAlignment="1" applyProtection="1">
      <alignment vertical="top"/>
      <protection locked="0"/>
    </xf>
    <xf numFmtId="0" fontId="0" fillId="3" borderId="25" xfId="0" applyFill="1" applyBorder="1" applyAlignment="1" applyProtection="1">
      <alignment vertical="top"/>
      <protection locked="0"/>
    </xf>
    <xf numFmtId="0" fontId="0" fillId="3" borderId="31" xfId="0" applyFill="1" applyBorder="1" applyAlignment="1" applyProtection="1">
      <alignment vertical="top" wrapText="1"/>
      <protection locked="0"/>
    </xf>
    <xf numFmtId="0" fontId="0" fillId="3" borderId="31" xfId="0" applyFill="1" applyBorder="1" applyAlignment="1" applyProtection="1">
      <alignment vertical="top"/>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0" borderId="23" xfId="0" applyBorder="1" applyProtection="1">
      <protection locked="0"/>
    </xf>
    <xf numFmtId="0" fontId="0" fillId="0" borderId="25" xfId="0" applyBorder="1" applyProtection="1">
      <protection locked="0"/>
    </xf>
    <xf numFmtId="0" fontId="0" fillId="0" borderId="31" xfId="0" applyBorder="1" applyAlignment="1" applyProtection="1">
      <alignment horizontal="center"/>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wrapText="1"/>
      <protection locked="0"/>
    </xf>
    <xf numFmtId="0" fontId="0" fillId="0" borderId="31" xfId="0" applyBorder="1" applyAlignment="1" applyProtection="1">
      <alignment vertical="top"/>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3" fontId="0" fillId="3" borderId="31" xfId="0" applyNumberFormat="1" applyFill="1" applyBorder="1" applyProtection="1">
      <protection locked="0"/>
    </xf>
    <xf numFmtId="3" fontId="0" fillId="3" borderId="40" xfId="0" applyNumberFormat="1" applyFill="1" applyBorder="1" applyProtection="1">
      <protection locked="0"/>
    </xf>
    <xf numFmtId="3" fontId="0" fillId="3" borderId="14" xfId="0" applyNumberFormat="1" applyFill="1" applyBorder="1" applyProtection="1">
      <protection locked="0"/>
    </xf>
    <xf numFmtId="3" fontId="0" fillId="3" borderId="41" xfId="0" applyNumberFormat="1" applyFill="1" applyBorder="1" applyProtection="1">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23" xfId="0" applyBorder="1" applyAlignment="1" applyProtection="1">
      <alignment wrapText="1"/>
      <protection locked="0"/>
    </xf>
    <xf numFmtId="0" fontId="0" fillId="0" borderId="24" xfId="0" applyBorder="1" applyProtection="1">
      <protection locked="0"/>
    </xf>
    <xf numFmtId="0" fontId="0" fillId="0" borderId="31" xfId="0" applyBorder="1" applyAlignment="1" applyProtection="1">
      <alignment wrapText="1"/>
      <protection locked="0"/>
    </xf>
    <xf numFmtId="0" fontId="0" fillId="0" borderId="31" xfId="0" applyBorder="1" applyProtection="1">
      <protection locked="0"/>
    </xf>
    <xf numFmtId="0" fontId="0" fillId="0" borderId="0" xfId="0" applyAlignment="1">
      <alignment horizontal="left" vertical="top" wrapText="1"/>
    </xf>
    <xf numFmtId="0" fontId="14" fillId="0" borderId="0" xfId="0" applyFont="1" applyProtection="1">
      <protection locked="0"/>
    </xf>
    <xf numFmtId="0" fontId="14" fillId="0" borderId="0" xfId="0" applyFont="1" applyAlignment="1">
      <alignment horizontal="left" vertical="top" wrapText="1"/>
    </xf>
    <xf numFmtId="0" fontId="14" fillId="0" borderId="0" xfId="0" applyFont="1"/>
    <xf numFmtId="0" fontId="0" fillId="0" borderId="13" xfId="0"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1" xfId="0" applyBorder="1" applyProtection="1">
      <protection locked="0"/>
    </xf>
    <xf numFmtId="0" fontId="0" fillId="0" borderId="3" xfId="0" applyBorder="1" applyAlignment="1" applyProtection="1">
      <alignment wrapText="1"/>
      <protection locked="0"/>
    </xf>
    <xf numFmtId="0" fontId="0" fillId="0" borderId="3" xfId="0" applyBorder="1" applyProtection="1">
      <protection locked="0"/>
    </xf>
    <xf numFmtId="3" fontId="0" fillId="0" borderId="1" xfId="0" applyNumberFormat="1" applyBorder="1" applyProtection="1">
      <protection locked="0"/>
    </xf>
    <xf numFmtId="3" fontId="0" fillId="0" borderId="3" xfId="0" applyNumberFormat="1" applyBorder="1" applyProtection="1">
      <protection locked="0"/>
    </xf>
    <xf numFmtId="0" fontId="0" fillId="0" borderId="23" xfId="0" applyBorder="1" applyAlignment="1" applyProtection="1">
      <alignment horizontal="left" vertical="top" wrapText="1"/>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4" xfId="0" applyBorder="1" applyAlignment="1" applyProtection="1">
      <alignment horizontal="center"/>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14" xfId="0"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vertical="center"/>
      <protection locked="0"/>
    </xf>
    <xf numFmtId="3" fontId="0" fillId="0" borderId="25" xfId="0" applyNumberFormat="1" applyBorder="1" applyAlignment="1" applyProtection="1">
      <alignment horizontal="right"/>
      <protection locked="0"/>
    </xf>
    <xf numFmtId="0" fontId="0" fillId="0" borderId="23" xfId="0" applyBorder="1" applyAlignment="1" applyProtection="1">
      <alignment horizontal="right"/>
      <protection locked="0"/>
    </xf>
    <xf numFmtId="0" fontId="0" fillId="0" borderId="25" xfId="0" applyBorder="1" applyAlignment="1" applyProtection="1">
      <alignment horizontal="right"/>
      <protection locked="0"/>
    </xf>
    <xf numFmtId="0" fontId="0" fillId="0" borderId="25" xfId="0" applyBorder="1" applyAlignment="1" applyProtection="1">
      <alignment vertical="top" wrapText="1"/>
      <protection locked="0"/>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0" fillId="0" borderId="1" xfId="0" applyBorder="1" applyAlignment="1" applyProtection="1">
      <alignment wrapText="1"/>
      <protection locked="0"/>
    </xf>
    <xf numFmtId="0" fontId="0" fillId="0" borderId="2" xfId="0" applyBorder="1" applyProtection="1">
      <protection locked="0"/>
    </xf>
    <xf numFmtId="0" fontId="0" fillId="0" borderId="13" xfId="0" applyBorder="1" applyAlignment="1" applyProtection="1">
      <alignment wrapText="1"/>
      <protection locked="0"/>
    </xf>
    <xf numFmtId="0" fontId="0" fillId="0" borderId="13" xfId="0" applyBorder="1" applyProtection="1">
      <protection locked="0"/>
    </xf>
    <xf numFmtId="3" fontId="0" fillId="0" borderId="13" xfId="0" applyNumberFormat="1" applyBorder="1" applyProtection="1">
      <protection locked="0"/>
    </xf>
    <xf numFmtId="3" fontId="0" fillId="0" borderId="9" xfId="0" applyNumberFormat="1" applyBorder="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Protection="1">
      <protection locked="0"/>
    </xf>
    <xf numFmtId="0" fontId="0" fillId="0" borderId="14" xfId="0" applyBorder="1" applyAlignment="1" applyProtection="1">
      <alignment wrapText="1"/>
      <protection locked="0"/>
    </xf>
    <xf numFmtId="0" fontId="0" fillId="0" borderId="14" xfId="0" applyBorder="1" applyProtection="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3" borderId="47" xfId="0" applyFill="1" applyBorder="1" applyAlignment="1" applyProtection="1">
      <alignment vertical="top" wrapText="1"/>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14" xfId="0" applyFill="1" applyBorder="1" applyAlignment="1" applyProtection="1">
      <alignment vertical="top" wrapText="1"/>
      <protection locked="0"/>
    </xf>
    <xf numFmtId="0" fontId="0" fillId="3" borderId="14" xfId="0" applyFill="1" applyBorder="1" applyAlignment="1" applyProtection="1">
      <alignment vertical="top"/>
      <protection locked="0"/>
    </xf>
    <xf numFmtId="0" fontId="0" fillId="3" borderId="14" xfId="0" applyFill="1" applyBorder="1" applyAlignment="1" applyProtection="1">
      <alignment horizontal="center" vertical="center"/>
      <protection locked="0"/>
    </xf>
    <xf numFmtId="0" fontId="0" fillId="3" borderId="23" xfId="0" applyFill="1" applyBorder="1" applyAlignment="1" applyProtection="1">
      <alignment wrapText="1"/>
      <protection locked="0"/>
    </xf>
    <xf numFmtId="0" fontId="0" fillId="3" borderId="31"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4" xfId="0" applyFill="1" applyBorder="1" applyAlignment="1" applyProtection="1">
      <alignment wrapText="1"/>
      <protection locked="0"/>
    </xf>
    <xf numFmtId="0" fontId="19" fillId="0" borderId="12" xfId="0" applyFont="1" applyBorder="1" applyAlignment="1" applyProtection="1">
      <alignment horizontal="left" wrapText="1"/>
      <protection locked="0"/>
    </xf>
    <xf numFmtId="0" fontId="19" fillId="0" borderId="45" xfId="0" applyFont="1" applyBorder="1" applyAlignment="1" applyProtection="1">
      <alignment horizontal="left" wrapText="1"/>
      <protection locked="0"/>
    </xf>
    <xf numFmtId="0" fontId="19"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0" fillId="0" borderId="46" xfId="0" applyBorder="1" applyAlignment="1" applyProtection="1">
      <alignment horizontal="left"/>
      <protection locked="0"/>
    </xf>
    <xf numFmtId="0" fontId="0" fillId="0" borderId="40" xfId="0" applyBorder="1" applyAlignment="1" applyProtection="1">
      <alignment horizontal="left"/>
      <protection locked="0"/>
    </xf>
    <xf numFmtId="0" fontId="0" fillId="0" borderId="46" xfId="0" applyBorder="1" applyAlignment="1" applyProtection="1">
      <alignment horizontal="center"/>
      <protection locked="0"/>
    </xf>
    <xf numFmtId="0" fontId="0" fillId="0" borderId="40" xfId="0" applyBorder="1" applyAlignment="1" applyProtection="1">
      <alignment horizontal="center"/>
      <protection locked="0"/>
    </xf>
    <xf numFmtId="0" fontId="0" fillId="3" borderId="46" xfId="0" applyFill="1" applyBorder="1" applyAlignment="1" applyProtection="1">
      <alignment horizontal="left"/>
      <protection locked="0"/>
    </xf>
    <xf numFmtId="0" fontId="0" fillId="3" borderId="40" xfId="0" applyFill="1" applyBorder="1" applyAlignment="1" applyProtection="1">
      <alignment horizontal="left"/>
      <protection locked="0"/>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1"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7"/>
  <sheetViews>
    <sheetView tabSelected="1" zoomScale="106" zoomScaleNormal="106" workbookViewId="0">
      <selection activeCell="A24" sqref="A24"/>
    </sheetView>
  </sheetViews>
  <sheetFormatPr defaultColWidth="9.28515625" defaultRowHeight="15" x14ac:dyDescent="0.25"/>
  <cols>
    <col min="1" max="1" width="7.28515625" customWidth="1"/>
    <col min="2" max="2" width="30" customWidth="1"/>
    <col min="3" max="3" width="14.7109375" bestFit="1" customWidth="1"/>
    <col min="4" max="4" width="9.85546875" bestFit="1" customWidth="1"/>
    <col min="5" max="6" width="10" bestFit="1" customWidth="1"/>
    <col min="7" max="7" width="33.140625" bestFit="1" customWidth="1"/>
    <col min="8" max="9" width="12.85546875" customWidth="1"/>
    <col min="10" max="10" width="11.7109375" customWidth="1"/>
    <col min="11" max="11" width="119.7109375" bestFit="1" customWidth="1"/>
    <col min="12" max="13" width="13.140625" style="11" customWidth="1"/>
    <col min="16" max="16" width="13.7109375" customWidth="1"/>
    <col min="17" max="17" width="13.28515625" customWidth="1"/>
    <col min="18" max="18" width="11.85546875" customWidth="1"/>
  </cols>
  <sheetData>
    <row r="1" spans="1:19" ht="16.5" thickBot="1" x14ac:dyDescent="0.3">
      <c r="A1" s="136" t="s">
        <v>293</v>
      </c>
      <c r="B1" s="137"/>
      <c r="C1" s="137"/>
      <c r="D1" s="137"/>
      <c r="E1" s="137"/>
      <c r="F1" s="137"/>
      <c r="G1" s="137"/>
      <c r="H1" s="137"/>
      <c r="I1" s="137"/>
      <c r="J1" s="137"/>
      <c r="K1" s="137"/>
      <c r="L1" s="137"/>
      <c r="M1" s="137"/>
      <c r="N1" s="137"/>
      <c r="O1" s="137"/>
      <c r="P1" s="137"/>
      <c r="Q1" s="137"/>
      <c r="R1" s="137"/>
      <c r="S1" s="138"/>
    </row>
    <row r="2" spans="1:19" ht="27.2" customHeight="1" x14ac:dyDescent="0.25">
      <c r="A2" s="143" t="s">
        <v>0</v>
      </c>
      <c r="B2" s="145" t="s">
        <v>1</v>
      </c>
      <c r="C2" s="146"/>
      <c r="D2" s="146"/>
      <c r="E2" s="146"/>
      <c r="F2" s="147"/>
      <c r="G2" s="143" t="s">
        <v>2</v>
      </c>
      <c r="H2" s="150" t="s">
        <v>3</v>
      </c>
      <c r="I2" s="152" t="s">
        <v>56</v>
      </c>
      <c r="J2" s="143" t="s">
        <v>4</v>
      </c>
      <c r="K2" s="143" t="s">
        <v>5</v>
      </c>
      <c r="L2" s="148" t="s">
        <v>6</v>
      </c>
      <c r="M2" s="149"/>
      <c r="N2" s="139" t="s">
        <v>7</v>
      </c>
      <c r="O2" s="140"/>
      <c r="P2" s="141" t="s">
        <v>8</v>
      </c>
      <c r="Q2" s="142"/>
      <c r="R2" s="139" t="s">
        <v>9</v>
      </c>
      <c r="S2" s="140"/>
    </row>
    <row r="3" spans="1:19" ht="92.25" thickBot="1" x14ac:dyDescent="0.3">
      <c r="A3" s="144"/>
      <c r="B3" s="23" t="s">
        <v>10</v>
      </c>
      <c r="C3" s="24" t="s">
        <v>11</v>
      </c>
      <c r="D3" s="24" t="s">
        <v>12</v>
      </c>
      <c r="E3" s="24" t="s">
        <v>13</v>
      </c>
      <c r="F3" s="25" t="s">
        <v>14</v>
      </c>
      <c r="G3" s="144"/>
      <c r="H3" s="151"/>
      <c r="I3" s="153"/>
      <c r="J3" s="144"/>
      <c r="K3" s="144"/>
      <c r="L3" s="26" t="s">
        <v>15</v>
      </c>
      <c r="M3" s="27" t="s">
        <v>72</v>
      </c>
      <c r="N3" s="21" t="s">
        <v>16</v>
      </c>
      <c r="O3" s="22" t="s">
        <v>17</v>
      </c>
      <c r="P3" s="28" t="s">
        <v>18</v>
      </c>
      <c r="Q3" s="29" t="s">
        <v>19</v>
      </c>
      <c r="R3" s="30" t="s">
        <v>20</v>
      </c>
      <c r="S3" s="22" t="s">
        <v>21</v>
      </c>
    </row>
    <row r="4" spans="1:19" ht="45" x14ac:dyDescent="0.25">
      <c r="A4" s="79">
        <v>1</v>
      </c>
      <c r="B4" s="80" t="s">
        <v>239</v>
      </c>
      <c r="C4" s="81" t="s">
        <v>240</v>
      </c>
      <c r="D4" s="81">
        <v>60610590</v>
      </c>
      <c r="E4" s="81">
        <v>107541505</v>
      </c>
      <c r="F4" s="82">
        <v>650016581</v>
      </c>
      <c r="G4" s="83" t="s">
        <v>241</v>
      </c>
      <c r="H4" s="84" t="s">
        <v>74</v>
      </c>
      <c r="I4" s="83" t="s">
        <v>85</v>
      </c>
      <c r="J4" s="83" t="s">
        <v>242</v>
      </c>
      <c r="K4" s="84" t="s">
        <v>110</v>
      </c>
      <c r="L4" s="85">
        <v>2800000</v>
      </c>
      <c r="M4" s="86">
        <f>L4/100*85</f>
        <v>2380000</v>
      </c>
      <c r="N4" s="85">
        <v>2022</v>
      </c>
      <c r="O4" s="87">
        <f>N4+1</f>
        <v>2023</v>
      </c>
      <c r="P4" s="85"/>
      <c r="Q4" s="86"/>
      <c r="R4" s="88"/>
      <c r="S4" s="89"/>
    </row>
    <row r="5" spans="1:19" s="14" customFormat="1" ht="30" x14ac:dyDescent="0.25">
      <c r="A5" s="53">
        <v>2</v>
      </c>
      <c r="B5" s="90" t="s">
        <v>239</v>
      </c>
      <c r="C5" s="91" t="s">
        <v>240</v>
      </c>
      <c r="D5" s="91">
        <v>60610590</v>
      </c>
      <c r="E5" s="91">
        <v>107541505</v>
      </c>
      <c r="F5" s="92">
        <v>650016581</v>
      </c>
      <c r="G5" s="93" t="s">
        <v>243</v>
      </c>
      <c r="H5" s="94" t="s">
        <v>74</v>
      </c>
      <c r="I5" s="94" t="s">
        <v>85</v>
      </c>
      <c r="J5" s="94" t="s">
        <v>242</v>
      </c>
      <c r="K5" s="93" t="s">
        <v>244</v>
      </c>
      <c r="L5" s="59">
        <v>3500000</v>
      </c>
      <c r="M5" s="60">
        <f>L5/100*85</f>
        <v>2975000</v>
      </c>
      <c r="N5" s="51">
        <v>2022</v>
      </c>
      <c r="O5" s="52">
        <f>N5+1</f>
        <v>2023</v>
      </c>
      <c r="P5" s="51"/>
      <c r="Q5" s="95" t="s">
        <v>82</v>
      </c>
      <c r="R5" s="71"/>
      <c r="S5" s="96"/>
    </row>
    <row r="6" spans="1:19" ht="30" x14ac:dyDescent="0.25">
      <c r="A6" s="53">
        <f t="shared" ref="A6:A12" si="0">A5+1</f>
        <v>3</v>
      </c>
      <c r="B6" s="133" t="s">
        <v>181</v>
      </c>
      <c r="C6" s="91" t="s">
        <v>182</v>
      </c>
      <c r="D6" s="91">
        <v>75006031</v>
      </c>
      <c r="E6" s="91">
        <v>107541513</v>
      </c>
      <c r="F6" s="92">
        <v>600066771</v>
      </c>
      <c r="G6" s="93" t="s">
        <v>184</v>
      </c>
      <c r="H6" s="94" t="s">
        <v>74</v>
      </c>
      <c r="I6" s="94" t="s">
        <v>85</v>
      </c>
      <c r="J6" s="94" t="s">
        <v>183</v>
      </c>
      <c r="K6" s="93" t="s">
        <v>185</v>
      </c>
      <c r="L6" s="59">
        <v>500000</v>
      </c>
      <c r="M6" s="60">
        <f>L6/100*85</f>
        <v>425000</v>
      </c>
      <c r="N6" s="51">
        <v>2022</v>
      </c>
      <c r="O6" s="52">
        <v>2023</v>
      </c>
      <c r="P6" s="51"/>
      <c r="Q6" s="63"/>
      <c r="R6" s="34" t="s">
        <v>282</v>
      </c>
      <c r="S6" s="52"/>
    </row>
    <row r="7" spans="1:19" ht="30" x14ac:dyDescent="0.25">
      <c r="A7" s="53">
        <f t="shared" si="0"/>
        <v>4</v>
      </c>
      <c r="B7" s="133" t="s">
        <v>181</v>
      </c>
      <c r="C7" s="91" t="s">
        <v>182</v>
      </c>
      <c r="D7" s="91">
        <v>75006031</v>
      </c>
      <c r="E7" s="91">
        <v>107541513</v>
      </c>
      <c r="F7" s="92">
        <v>600066771</v>
      </c>
      <c r="G7" s="93" t="s">
        <v>289</v>
      </c>
      <c r="H7" s="94" t="s">
        <v>74</v>
      </c>
      <c r="I7" s="94" t="s">
        <v>85</v>
      </c>
      <c r="J7" s="94" t="s">
        <v>183</v>
      </c>
      <c r="K7" s="132" t="s">
        <v>284</v>
      </c>
      <c r="L7" s="59">
        <v>2500000</v>
      </c>
      <c r="M7" s="60">
        <f t="shared" ref="M7" si="1">L7/100*85</f>
        <v>2125000</v>
      </c>
      <c r="N7" s="34">
        <v>2023</v>
      </c>
      <c r="O7" s="35">
        <f>N7+4</f>
        <v>2027</v>
      </c>
      <c r="P7" s="51"/>
      <c r="Q7" s="63"/>
      <c r="R7" s="131" t="s">
        <v>283</v>
      </c>
      <c r="S7" s="52"/>
    </row>
    <row r="8" spans="1:19" ht="30" x14ac:dyDescent="0.25">
      <c r="A8" s="53">
        <f t="shared" si="0"/>
        <v>5</v>
      </c>
      <c r="B8" s="133" t="s">
        <v>181</v>
      </c>
      <c r="C8" s="91" t="s">
        <v>182</v>
      </c>
      <c r="D8" s="91">
        <v>75006031</v>
      </c>
      <c r="E8" s="91">
        <v>107541513</v>
      </c>
      <c r="F8" s="92">
        <v>600066771</v>
      </c>
      <c r="G8" s="132" t="s">
        <v>285</v>
      </c>
      <c r="H8" s="94" t="s">
        <v>74</v>
      </c>
      <c r="I8" s="94" t="s">
        <v>85</v>
      </c>
      <c r="J8" s="94" t="s">
        <v>183</v>
      </c>
      <c r="K8" s="132" t="s">
        <v>286</v>
      </c>
      <c r="L8" s="32">
        <v>2000000</v>
      </c>
      <c r="M8" s="33">
        <f t="shared" ref="M8" si="2">L8/100*85</f>
        <v>1700000</v>
      </c>
      <c r="N8" s="34">
        <v>2023</v>
      </c>
      <c r="O8" s="35">
        <f>N8+4</f>
        <v>2027</v>
      </c>
      <c r="P8" s="51"/>
      <c r="Q8" s="63"/>
      <c r="R8" s="51"/>
      <c r="S8" s="52"/>
    </row>
    <row r="9" spans="1:19" ht="75" x14ac:dyDescent="0.25">
      <c r="A9" s="53">
        <f t="shared" si="0"/>
        <v>6</v>
      </c>
      <c r="B9" s="133" t="s">
        <v>181</v>
      </c>
      <c r="C9" s="91" t="s">
        <v>182</v>
      </c>
      <c r="D9" s="91">
        <v>75006031</v>
      </c>
      <c r="E9" s="91">
        <v>107541513</v>
      </c>
      <c r="F9" s="92">
        <v>600066771</v>
      </c>
      <c r="G9" s="132" t="s">
        <v>287</v>
      </c>
      <c r="H9" s="94" t="s">
        <v>74</v>
      </c>
      <c r="I9" s="94" t="s">
        <v>85</v>
      </c>
      <c r="J9" s="94" t="s">
        <v>183</v>
      </c>
      <c r="K9" s="132" t="s">
        <v>288</v>
      </c>
      <c r="L9" s="32">
        <v>4000000</v>
      </c>
      <c r="M9" s="33">
        <f t="shared" ref="M9" si="3">L9/100*85</f>
        <v>3400000</v>
      </c>
      <c r="N9" s="34">
        <v>2023</v>
      </c>
      <c r="O9" s="35">
        <f>N9+4</f>
        <v>2027</v>
      </c>
      <c r="P9" s="51"/>
      <c r="Q9" s="63"/>
      <c r="R9" s="131" t="s">
        <v>283</v>
      </c>
      <c r="S9" s="52"/>
    </row>
    <row r="10" spans="1:19" s="14" customFormat="1" ht="60" x14ac:dyDescent="0.25">
      <c r="A10" s="53">
        <f t="shared" si="0"/>
        <v>7</v>
      </c>
      <c r="B10" s="90" t="s">
        <v>189</v>
      </c>
      <c r="C10" s="91" t="s">
        <v>186</v>
      </c>
      <c r="D10" s="91">
        <v>70981043</v>
      </c>
      <c r="E10" s="91">
        <v>107541548</v>
      </c>
      <c r="F10" s="92">
        <v>600067408</v>
      </c>
      <c r="G10" s="93" t="s">
        <v>187</v>
      </c>
      <c r="H10" s="94" t="s">
        <v>74</v>
      </c>
      <c r="I10" s="94" t="s">
        <v>85</v>
      </c>
      <c r="J10" s="94" t="s">
        <v>188</v>
      </c>
      <c r="K10" s="93" t="s">
        <v>190</v>
      </c>
      <c r="L10" s="59">
        <v>1000000</v>
      </c>
      <c r="M10" s="60">
        <f t="shared" ref="M10" si="4">L10/100*85</f>
        <v>850000</v>
      </c>
      <c r="N10" s="51">
        <v>2022</v>
      </c>
      <c r="O10" s="52">
        <f>N10+4</f>
        <v>2026</v>
      </c>
      <c r="P10" s="51"/>
      <c r="Q10" s="63"/>
      <c r="R10" s="51" t="s">
        <v>98</v>
      </c>
      <c r="S10" s="52"/>
    </row>
    <row r="11" spans="1:19" ht="90" x14ac:dyDescent="0.25">
      <c r="A11" s="53">
        <f t="shared" si="0"/>
        <v>8</v>
      </c>
      <c r="B11" s="133" t="s">
        <v>107</v>
      </c>
      <c r="C11" s="91" t="s">
        <v>88</v>
      </c>
      <c r="D11" s="91">
        <v>49753533</v>
      </c>
      <c r="E11" s="91" t="s">
        <v>108</v>
      </c>
      <c r="F11" s="92">
        <v>600066720</v>
      </c>
      <c r="G11" s="93" t="s">
        <v>109</v>
      </c>
      <c r="H11" s="94" t="s">
        <v>74</v>
      </c>
      <c r="I11" s="94" t="s">
        <v>85</v>
      </c>
      <c r="J11" s="94" t="s">
        <v>85</v>
      </c>
      <c r="K11" s="93" t="s">
        <v>171</v>
      </c>
      <c r="L11" s="32">
        <v>4480000</v>
      </c>
      <c r="M11" s="33">
        <v>3808000</v>
      </c>
      <c r="N11" s="34">
        <v>2025</v>
      </c>
      <c r="O11" s="35">
        <f>N11+1</f>
        <v>2026</v>
      </c>
      <c r="P11" s="51"/>
      <c r="Q11" s="96" t="s">
        <v>111</v>
      </c>
      <c r="R11" s="71" t="s">
        <v>112</v>
      </c>
      <c r="S11" s="96"/>
    </row>
    <row r="12" spans="1:19" ht="45" x14ac:dyDescent="0.25">
      <c r="A12" s="53">
        <f t="shared" si="0"/>
        <v>9</v>
      </c>
      <c r="B12" s="133" t="s">
        <v>113</v>
      </c>
      <c r="C12" s="91" t="s">
        <v>88</v>
      </c>
      <c r="D12" s="91">
        <v>49753461</v>
      </c>
      <c r="E12" s="91" t="s">
        <v>114</v>
      </c>
      <c r="F12" s="92">
        <v>600066690</v>
      </c>
      <c r="G12" s="93" t="s">
        <v>115</v>
      </c>
      <c r="H12" s="94" t="s">
        <v>74</v>
      </c>
      <c r="I12" s="94" t="s">
        <v>85</v>
      </c>
      <c r="J12" s="94" t="s">
        <v>85</v>
      </c>
      <c r="K12" s="93" t="s">
        <v>110</v>
      </c>
      <c r="L12" s="32">
        <v>480000</v>
      </c>
      <c r="M12" s="33">
        <v>408000</v>
      </c>
      <c r="N12" s="51">
        <v>2022</v>
      </c>
      <c r="O12" s="52">
        <f t="shared" ref="O12:O22" si="5">N12+1</f>
        <v>2023</v>
      </c>
      <c r="P12" s="51"/>
      <c r="Q12" s="63"/>
      <c r="R12" s="51"/>
      <c r="S12" s="52"/>
    </row>
    <row r="13" spans="1:19" ht="30" x14ac:dyDescent="0.25">
      <c r="A13" s="53">
        <f t="shared" ref="A13:A22" si="6">A12+1</f>
        <v>10</v>
      </c>
      <c r="B13" s="133" t="s">
        <v>113</v>
      </c>
      <c r="C13" s="91" t="s">
        <v>88</v>
      </c>
      <c r="D13" s="91">
        <v>49753461</v>
      </c>
      <c r="E13" s="91" t="s">
        <v>114</v>
      </c>
      <c r="F13" s="92">
        <v>600066690</v>
      </c>
      <c r="G13" s="93" t="s">
        <v>116</v>
      </c>
      <c r="H13" s="94" t="s">
        <v>74</v>
      </c>
      <c r="I13" s="94" t="s">
        <v>85</v>
      </c>
      <c r="J13" s="94" t="s">
        <v>85</v>
      </c>
      <c r="K13" s="93" t="s">
        <v>163</v>
      </c>
      <c r="L13" s="32">
        <v>480000</v>
      </c>
      <c r="M13" s="33">
        <v>408000</v>
      </c>
      <c r="N13" s="51">
        <v>2022</v>
      </c>
      <c r="O13" s="52">
        <f t="shared" si="5"/>
        <v>2023</v>
      </c>
      <c r="P13" s="51"/>
      <c r="Q13" s="63"/>
      <c r="R13" s="51"/>
      <c r="S13" s="52"/>
    </row>
    <row r="14" spans="1:19" ht="30" x14ac:dyDescent="0.25">
      <c r="A14" s="53">
        <f t="shared" si="6"/>
        <v>11</v>
      </c>
      <c r="B14" s="133" t="s">
        <v>113</v>
      </c>
      <c r="C14" s="91" t="s">
        <v>88</v>
      </c>
      <c r="D14" s="91">
        <v>49753461</v>
      </c>
      <c r="E14" s="91" t="s">
        <v>114</v>
      </c>
      <c r="F14" s="92">
        <v>600066690</v>
      </c>
      <c r="G14" s="93" t="s">
        <v>117</v>
      </c>
      <c r="H14" s="94" t="s">
        <v>74</v>
      </c>
      <c r="I14" s="94" t="s">
        <v>85</v>
      </c>
      <c r="J14" s="94" t="s">
        <v>85</v>
      </c>
      <c r="K14" s="93" t="s">
        <v>164</v>
      </c>
      <c r="L14" s="32">
        <v>800000</v>
      </c>
      <c r="M14" s="33">
        <v>680000</v>
      </c>
      <c r="N14" s="51">
        <v>2022</v>
      </c>
      <c r="O14" s="52">
        <f t="shared" si="5"/>
        <v>2023</v>
      </c>
      <c r="P14" s="51"/>
      <c r="Q14" s="63"/>
      <c r="R14" s="51"/>
      <c r="S14" s="52"/>
    </row>
    <row r="15" spans="1:19" ht="120" x14ac:dyDescent="0.25">
      <c r="A15" s="53">
        <f t="shared" si="6"/>
        <v>12</v>
      </c>
      <c r="B15" s="133" t="s">
        <v>113</v>
      </c>
      <c r="C15" s="91" t="s">
        <v>88</v>
      </c>
      <c r="D15" s="91">
        <v>49753461</v>
      </c>
      <c r="E15" s="91" t="s">
        <v>114</v>
      </c>
      <c r="F15" s="92">
        <v>600066690</v>
      </c>
      <c r="G15" s="93" t="s">
        <v>122</v>
      </c>
      <c r="H15" s="94" t="s">
        <v>74</v>
      </c>
      <c r="I15" s="94" t="s">
        <v>85</v>
      </c>
      <c r="J15" s="94" t="s">
        <v>85</v>
      </c>
      <c r="K15" s="93" t="s">
        <v>172</v>
      </c>
      <c r="L15" s="32">
        <v>5600000</v>
      </c>
      <c r="M15" s="33">
        <f t="shared" ref="M15:M22" si="7">L15/100*85</f>
        <v>4760000</v>
      </c>
      <c r="N15" s="51">
        <v>2022</v>
      </c>
      <c r="O15" s="52">
        <f t="shared" si="5"/>
        <v>2023</v>
      </c>
      <c r="P15" s="51"/>
      <c r="Q15" s="63" t="s">
        <v>82</v>
      </c>
      <c r="R15" s="51" t="s">
        <v>98</v>
      </c>
      <c r="S15" s="52"/>
    </row>
    <row r="16" spans="1:19" ht="60" x14ac:dyDescent="0.25">
      <c r="A16" s="53">
        <f t="shared" si="6"/>
        <v>13</v>
      </c>
      <c r="B16" s="133" t="s">
        <v>113</v>
      </c>
      <c r="C16" s="91" t="s">
        <v>88</v>
      </c>
      <c r="D16" s="91">
        <v>49753461</v>
      </c>
      <c r="E16" s="91" t="s">
        <v>114</v>
      </c>
      <c r="F16" s="92">
        <v>600066690</v>
      </c>
      <c r="G16" s="93" t="s">
        <v>121</v>
      </c>
      <c r="H16" s="94" t="s">
        <v>74</v>
      </c>
      <c r="I16" s="94" t="s">
        <v>85</v>
      </c>
      <c r="J16" s="94" t="s">
        <v>85</v>
      </c>
      <c r="K16" s="93" t="s">
        <v>162</v>
      </c>
      <c r="L16" s="32">
        <v>560000</v>
      </c>
      <c r="M16" s="33">
        <v>476000</v>
      </c>
      <c r="N16" s="51">
        <v>2022</v>
      </c>
      <c r="O16" s="52">
        <f t="shared" si="5"/>
        <v>2023</v>
      </c>
      <c r="P16" s="51"/>
      <c r="Q16" s="63" t="s">
        <v>82</v>
      </c>
      <c r="R16" s="51" t="s">
        <v>98</v>
      </c>
      <c r="S16" s="52"/>
    </row>
    <row r="17" spans="1:19" ht="29.45" customHeight="1" x14ac:dyDescent="0.25">
      <c r="A17" s="53">
        <f t="shared" si="6"/>
        <v>14</v>
      </c>
      <c r="B17" s="133" t="s">
        <v>113</v>
      </c>
      <c r="C17" s="91" t="s">
        <v>88</v>
      </c>
      <c r="D17" s="91">
        <v>49753461</v>
      </c>
      <c r="E17" s="91" t="s">
        <v>114</v>
      </c>
      <c r="F17" s="92">
        <v>600066690</v>
      </c>
      <c r="G17" s="93" t="s">
        <v>120</v>
      </c>
      <c r="H17" s="94" t="s">
        <v>74</v>
      </c>
      <c r="I17" s="94" t="s">
        <v>85</v>
      </c>
      <c r="J17" s="94" t="s">
        <v>85</v>
      </c>
      <c r="K17" s="93" t="s">
        <v>173</v>
      </c>
      <c r="L17" s="32">
        <v>20800000</v>
      </c>
      <c r="M17" s="33">
        <f t="shared" si="7"/>
        <v>17680000</v>
      </c>
      <c r="N17" s="51">
        <v>2022</v>
      </c>
      <c r="O17" s="52">
        <f t="shared" si="5"/>
        <v>2023</v>
      </c>
      <c r="P17" s="51"/>
      <c r="Q17" s="63"/>
      <c r="R17" s="51"/>
      <c r="S17" s="52"/>
    </row>
    <row r="18" spans="1:19" ht="45" x14ac:dyDescent="0.25">
      <c r="A18" s="53">
        <f t="shared" si="6"/>
        <v>15</v>
      </c>
      <c r="B18" s="133" t="s">
        <v>118</v>
      </c>
      <c r="C18" s="91" t="s">
        <v>88</v>
      </c>
      <c r="D18" s="91">
        <v>49753509</v>
      </c>
      <c r="E18" s="91" t="s">
        <v>119</v>
      </c>
      <c r="F18" s="92">
        <v>600066711</v>
      </c>
      <c r="G18" s="93" t="s">
        <v>123</v>
      </c>
      <c r="H18" s="94" t="s">
        <v>74</v>
      </c>
      <c r="I18" s="94" t="s">
        <v>85</v>
      </c>
      <c r="J18" s="94" t="s">
        <v>85</v>
      </c>
      <c r="K18" s="93" t="s">
        <v>158</v>
      </c>
      <c r="L18" s="32">
        <v>2400000</v>
      </c>
      <c r="M18" s="33">
        <v>2040000</v>
      </c>
      <c r="N18" s="51">
        <v>2022</v>
      </c>
      <c r="O18" s="52">
        <f t="shared" si="5"/>
        <v>2023</v>
      </c>
      <c r="P18" s="51"/>
      <c r="Q18" s="63" t="s">
        <v>82</v>
      </c>
      <c r="R18" s="51" t="s">
        <v>98</v>
      </c>
      <c r="S18" s="52"/>
    </row>
    <row r="19" spans="1:19" ht="45" x14ac:dyDescent="0.25">
      <c r="A19" s="53">
        <f>A18+1</f>
        <v>16</v>
      </c>
      <c r="B19" s="133" t="s">
        <v>118</v>
      </c>
      <c r="C19" s="91" t="s">
        <v>88</v>
      </c>
      <c r="D19" s="91">
        <v>49753509</v>
      </c>
      <c r="E19" s="91" t="s">
        <v>119</v>
      </c>
      <c r="F19" s="92">
        <v>600066711</v>
      </c>
      <c r="G19" s="93" t="s">
        <v>174</v>
      </c>
      <c r="H19" s="94" t="s">
        <v>74</v>
      </c>
      <c r="I19" s="94" t="s">
        <v>85</v>
      </c>
      <c r="J19" s="94" t="s">
        <v>85</v>
      </c>
      <c r="K19" s="93" t="s">
        <v>161</v>
      </c>
      <c r="L19" s="32">
        <v>128000</v>
      </c>
      <c r="M19" s="33">
        <v>108800</v>
      </c>
      <c r="N19" s="51">
        <v>2022</v>
      </c>
      <c r="O19" s="52">
        <f t="shared" si="5"/>
        <v>2023</v>
      </c>
      <c r="P19" s="51"/>
      <c r="Q19" s="63"/>
      <c r="R19" s="51"/>
      <c r="S19" s="52"/>
    </row>
    <row r="20" spans="1:19" ht="45" x14ac:dyDescent="0.25">
      <c r="A20" s="53">
        <f t="shared" si="6"/>
        <v>17</v>
      </c>
      <c r="B20" s="133" t="s">
        <v>118</v>
      </c>
      <c r="C20" s="91" t="s">
        <v>88</v>
      </c>
      <c r="D20" s="91">
        <v>49753509</v>
      </c>
      <c r="E20" s="91" t="s">
        <v>119</v>
      </c>
      <c r="F20" s="92">
        <v>600066711</v>
      </c>
      <c r="G20" s="93" t="s">
        <v>124</v>
      </c>
      <c r="H20" s="94" t="s">
        <v>74</v>
      </c>
      <c r="I20" s="94" t="s">
        <v>85</v>
      </c>
      <c r="J20" s="94" t="s">
        <v>85</v>
      </c>
      <c r="K20" s="93" t="s">
        <v>161</v>
      </c>
      <c r="L20" s="32">
        <v>112000</v>
      </c>
      <c r="M20" s="33">
        <f t="shared" si="7"/>
        <v>95200</v>
      </c>
      <c r="N20" s="51">
        <v>2022</v>
      </c>
      <c r="O20" s="52">
        <f t="shared" si="5"/>
        <v>2023</v>
      </c>
      <c r="P20" s="51"/>
      <c r="Q20" s="63"/>
      <c r="R20" s="51"/>
      <c r="S20" s="52"/>
    </row>
    <row r="21" spans="1:19" ht="45" x14ac:dyDescent="0.25">
      <c r="A21" s="53">
        <f t="shared" si="6"/>
        <v>18</v>
      </c>
      <c r="B21" s="133" t="s">
        <v>95</v>
      </c>
      <c r="C21" s="91" t="s">
        <v>88</v>
      </c>
      <c r="D21" s="91">
        <v>49753363</v>
      </c>
      <c r="E21" s="91" t="s">
        <v>96</v>
      </c>
      <c r="F21" s="92">
        <v>600067271</v>
      </c>
      <c r="G21" s="93" t="s">
        <v>125</v>
      </c>
      <c r="H21" s="94" t="s">
        <v>74</v>
      </c>
      <c r="I21" s="94" t="s">
        <v>85</v>
      </c>
      <c r="J21" s="94" t="s">
        <v>85</v>
      </c>
      <c r="K21" s="93" t="s">
        <v>159</v>
      </c>
      <c r="L21" s="32">
        <v>3200000</v>
      </c>
      <c r="M21" s="33">
        <f t="shared" si="7"/>
        <v>2720000</v>
      </c>
      <c r="N21" s="51">
        <v>2022</v>
      </c>
      <c r="O21" s="52">
        <f t="shared" si="5"/>
        <v>2023</v>
      </c>
      <c r="P21" s="51"/>
      <c r="Q21" s="63" t="s">
        <v>82</v>
      </c>
      <c r="R21" s="51" t="s">
        <v>98</v>
      </c>
      <c r="S21" s="52"/>
    </row>
    <row r="22" spans="1:19" ht="45.75" thickBot="1" x14ac:dyDescent="0.3">
      <c r="A22" s="97">
        <f t="shared" si="6"/>
        <v>19</v>
      </c>
      <c r="B22" s="134" t="s">
        <v>126</v>
      </c>
      <c r="C22" s="98" t="s">
        <v>88</v>
      </c>
      <c r="D22" s="98">
        <v>49753495</v>
      </c>
      <c r="E22" s="98">
        <v>49753495</v>
      </c>
      <c r="F22" s="99">
        <v>600066703</v>
      </c>
      <c r="G22" s="100" t="s">
        <v>127</v>
      </c>
      <c r="H22" s="101" t="s">
        <v>74</v>
      </c>
      <c r="I22" s="101" t="s">
        <v>85</v>
      </c>
      <c r="J22" s="101" t="s">
        <v>85</v>
      </c>
      <c r="K22" s="100" t="s">
        <v>160</v>
      </c>
      <c r="L22" s="38">
        <v>1600000</v>
      </c>
      <c r="M22" s="39">
        <f t="shared" si="7"/>
        <v>1360000</v>
      </c>
      <c r="N22" s="102">
        <v>2022</v>
      </c>
      <c r="O22" s="103">
        <f t="shared" si="5"/>
        <v>2023</v>
      </c>
      <c r="P22" s="102"/>
      <c r="Q22" s="104" t="s">
        <v>82</v>
      </c>
      <c r="R22" s="102" t="s">
        <v>98</v>
      </c>
      <c r="S22" s="103"/>
    </row>
    <row r="23" spans="1:19" s="14" customFormat="1" x14ac:dyDescent="0.25">
      <c r="A23"/>
      <c r="B23"/>
      <c r="C23"/>
      <c r="D23"/>
      <c r="E23"/>
      <c r="F23"/>
      <c r="G23" s="75"/>
      <c r="H23"/>
      <c r="I23"/>
      <c r="J23"/>
      <c r="K23"/>
      <c r="L23" s="11"/>
      <c r="M23" s="11"/>
      <c r="N23"/>
      <c r="O23"/>
      <c r="P23"/>
      <c r="Q23"/>
      <c r="R23"/>
      <c r="S23"/>
    </row>
    <row r="24" spans="1:19" s="14" customFormat="1" x14ac:dyDescent="0.25">
      <c r="A24" s="76" t="s">
        <v>294</v>
      </c>
      <c r="G24" s="75"/>
      <c r="L24" s="15"/>
      <c r="M24" s="15"/>
    </row>
    <row r="25" spans="1:19" s="14" customFormat="1" x14ac:dyDescent="0.25">
      <c r="L25" s="15"/>
      <c r="M25" s="15"/>
    </row>
    <row r="26" spans="1:19" s="14" customFormat="1" x14ac:dyDescent="0.25">
      <c r="L26" s="15"/>
      <c r="M26" s="15"/>
    </row>
    <row r="27" spans="1:19" s="14" customFormat="1" x14ac:dyDescent="0.25">
      <c r="A27" s="14" t="s">
        <v>22</v>
      </c>
      <c r="L27" s="15"/>
      <c r="M27" s="15"/>
    </row>
    <row r="28" spans="1:19" s="14" customFormat="1" x14ac:dyDescent="0.25">
      <c r="A28" s="14" t="s">
        <v>23</v>
      </c>
      <c r="L28" s="15"/>
      <c r="M28" s="15"/>
    </row>
    <row r="29" spans="1:19" s="14" customFormat="1" x14ac:dyDescent="0.25">
      <c r="A29" s="14" t="s">
        <v>76</v>
      </c>
      <c r="L29" s="15"/>
      <c r="M29" s="15"/>
    </row>
    <row r="30" spans="1:19" s="17" customFormat="1" x14ac:dyDescent="0.25">
      <c r="A30" s="14"/>
      <c r="B30" s="14"/>
      <c r="C30" s="14"/>
      <c r="D30" s="14"/>
      <c r="E30" s="14"/>
      <c r="F30" s="14"/>
      <c r="G30" s="14"/>
      <c r="H30" s="14"/>
      <c r="I30" s="14"/>
      <c r="J30" s="14"/>
      <c r="K30" s="14"/>
      <c r="L30" s="15"/>
      <c r="M30" s="15"/>
      <c r="N30" s="14"/>
      <c r="O30" s="14"/>
      <c r="P30" s="14"/>
      <c r="Q30" s="14"/>
      <c r="R30" s="14"/>
      <c r="S30" s="14"/>
    </row>
    <row r="31" spans="1:19" s="14" customFormat="1" x14ac:dyDescent="0.25">
      <c r="A31" s="14" t="s">
        <v>24</v>
      </c>
      <c r="L31" s="15"/>
      <c r="M31" s="15"/>
    </row>
    <row r="32" spans="1:19" s="14" customFormat="1" x14ac:dyDescent="0.25">
      <c r="L32" s="15"/>
      <c r="M32" s="15"/>
    </row>
    <row r="33" spans="1:19" x14ac:dyDescent="0.25">
      <c r="A33" s="16" t="s">
        <v>25</v>
      </c>
      <c r="B33" s="16"/>
      <c r="C33" s="16"/>
      <c r="D33" s="17"/>
      <c r="E33" s="17"/>
      <c r="F33" s="17"/>
      <c r="G33" s="17"/>
      <c r="H33" s="17"/>
      <c r="I33" s="17"/>
      <c r="J33" s="17"/>
      <c r="K33" s="17"/>
      <c r="L33" s="18"/>
      <c r="M33" s="18"/>
      <c r="N33" s="17"/>
      <c r="O33" s="17"/>
      <c r="P33" s="17"/>
      <c r="Q33" s="17"/>
      <c r="R33" s="17"/>
      <c r="S33" s="17"/>
    </row>
    <row r="34" spans="1:19" x14ac:dyDescent="0.25">
      <c r="A34" s="14"/>
      <c r="B34" s="14"/>
      <c r="C34" s="14"/>
      <c r="D34" s="14"/>
      <c r="E34" s="14"/>
      <c r="F34" s="14"/>
      <c r="G34" s="14"/>
      <c r="H34" s="14"/>
      <c r="I34" s="14"/>
      <c r="J34" s="14"/>
      <c r="K34" s="14"/>
      <c r="L34" s="15"/>
      <c r="M34" s="15"/>
      <c r="N34" s="14"/>
      <c r="O34" s="14"/>
      <c r="P34" s="14"/>
      <c r="Q34" s="14"/>
      <c r="R34" s="14"/>
      <c r="S34" s="14"/>
    </row>
    <row r="35" spans="1:19" x14ac:dyDescent="0.25">
      <c r="A35" s="16" t="s">
        <v>26</v>
      </c>
      <c r="B35" s="16"/>
      <c r="C35" s="16"/>
      <c r="D35" s="14"/>
      <c r="E35" s="14"/>
      <c r="F35" s="14"/>
      <c r="G35" s="14"/>
      <c r="H35" s="14"/>
      <c r="I35" s="14"/>
      <c r="J35" s="14"/>
      <c r="K35" s="14"/>
      <c r="L35" s="15"/>
      <c r="M35" s="15"/>
      <c r="N35" s="14"/>
      <c r="O35" s="14"/>
      <c r="P35" s="14"/>
      <c r="Q35" s="14"/>
      <c r="R35" s="14"/>
      <c r="S35" s="14"/>
    </row>
    <row r="37" spans="1:19" x14ac:dyDescent="0.25">
      <c r="A37" s="9"/>
    </row>
  </sheetData>
  <mergeCells count="12">
    <mergeCell ref="A1:S1"/>
    <mergeCell ref="N2:O2"/>
    <mergeCell ref="P2:Q2"/>
    <mergeCell ref="R2:S2"/>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2"/>
  <sheetViews>
    <sheetView zoomScale="95" zoomScaleNormal="95" workbookViewId="0">
      <pane xSplit="2" ySplit="4" topLeftCell="L17" activePane="bottomRight" state="frozen"/>
      <selection pane="topRight" activeCell="C1" sqref="C1"/>
      <selection pane="bottomLeft" activeCell="A5" sqref="A5"/>
      <selection pane="bottomRight" activeCell="AB20" sqref="AB20"/>
    </sheetView>
  </sheetViews>
  <sheetFormatPr defaultColWidth="9.28515625" defaultRowHeight="15" x14ac:dyDescent="0.25"/>
  <cols>
    <col min="1" max="1" width="6.5703125" customWidth="1"/>
    <col min="2" max="2" width="56.7109375" bestFit="1" customWidth="1"/>
    <col min="3" max="3" width="16.5703125" bestFit="1"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181" t="s">
        <v>278</v>
      </c>
      <c r="B1" s="182"/>
      <c r="C1" s="182"/>
      <c r="D1" s="182"/>
      <c r="E1" s="182"/>
      <c r="F1" s="182"/>
      <c r="G1" s="182"/>
      <c r="H1" s="182"/>
      <c r="I1" s="182"/>
      <c r="J1" s="182"/>
      <c r="K1" s="182"/>
      <c r="L1" s="182"/>
      <c r="M1" s="182"/>
      <c r="N1" s="182"/>
      <c r="O1" s="182"/>
      <c r="P1" s="182"/>
      <c r="Q1" s="182"/>
      <c r="R1" s="182"/>
      <c r="S1" s="182"/>
      <c r="T1" s="182"/>
      <c r="U1" s="182"/>
      <c r="V1" s="182"/>
      <c r="W1" s="182"/>
      <c r="X1" s="182"/>
      <c r="Y1" s="182"/>
      <c r="Z1" s="183"/>
    </row>
    <row r="2" spans="1:26" ht="29.1" customHeight="1" thickBot="1" x14ac:dyDescent="0.3">
      <c r="A2" s="184" t="s">
        <v>0</v>
      </c>
      <c r="B2" s="154" t="s">
        <v>1</v>
      </c>
      <c r="C2" s="155"/>
      <c r="D2" s="155"/>
      <c r="E2" s="155"/>
      <c r="F2" s="156"/>
      <c r="G2" s="191" t="s">
        <v>2</v>
      </c>
      <c r="H2" s="173" t="s">
        <v>27</v>
      </c>
      <c r="I2" s="178" t="s">
        <v>56</v>
      </c>
      <c r="J2" s="194" t="s">
        <v>4</v>
      </c>
      <c r="K2" s="206" t="s">
        <v>5</v>
      </c>
      <c r="L2" s="157" t="s">
        <v>28</v>
      </c>
      <c r="M2" s="158"/>
      <c r="N2" s="159" t="s">
        <v>7</v>
      </c>
      <c r="O2" s="160"/>
      <c r="P2" s="201" t="s">
        <v>29</v>
      </c>
      <c r="Q2" s="202"/>
      <c r="R2" s="202"/>
      <c r="S2" s="202"/>
      <c r="T2" s="202"/>
      <c r="U2" s="202"/>
      <c r="V2" s="202"/>
      <c r="W2" s="203"/>
      <c r="X2" s="203"/>
      <c r="Y2" s="139" t="s">
        <v>9</v>
      </c>
      <c r="Z2" s="140"/>
    </row>
    <row r="3" spans="1:26" ht="14.85" customHeight="1" x14ac:dyDescent="0.25">
      <c r="A3" s="185"/>
      <c r="B3" s="191" t="s">
        <v>10</v>
      </c>
      <c r="C3" s="187" t="s">
        <v>11</v>
      </c>
      <c r="D3" s="187" t="s">
        <v>12</v>
      </c>
      <c r="E3" s="187" t="s">
        <v>13</v>
      </c>
      <c r="F3" s="189" t="s">
        <v>14</v>
      </c>
      <c r="G3" s="192"/>
      <c r="H3" s="174"/>
      <c r="I3" s="179"/>
      <c r="J3" s="195"/>
      <c r="K3" s="207"/>
      <c r="L3" s="165" t="s">
        <v>15</v>
      </c>
      <c r="M3" s="167" t="s">
        <v>73</v>
      </c>
      <c r="N3" s="169" t="s">
        <v>16</v>
      </c>
      <c r="O3" s="171" t="s">
        <v>17</v>
      </c>
      <c r="P3" s="204" t="s">
        <v>30</v>
      </c>
      <c r="Q3" s="205"/>
      <c r="R3" s="205"/>
      <c r="S3" s="206"/>
      <c r="T3" s="176" t="s">
        <v>31</v>
      </c>
      <c r="U3" s="197" t="s">
        <v>70</v>
      </c>
      <c r="V3" s="197" t="s">
        <v>71</v>
      </c>
      <c r="W3" s="176" t="s">
        <v>32</v>
      </c>
      <c r="X3" s="199" t="s">
        <v>57</v>
      </c>
      <c r="Y3" s="161" t="s">
        <v>20</v>
      </c>
      <c r="Z3" s="163" t="s">
        <v>21</v>
      </c>
    </row>
    <row r="4" spans="1:26" ht="80.099999999999994" customHeight="1" thickBot="1" x14ac:dyDescent="0.3">
      <c r="A4" s="186"/>
      <c r="B4" s="193"/>
      <c r="C4" s="188"/>
      <c r="D4" s="188"/>
      <c r="E4" s="188"/>
      <c r="F4" s="190"/>
      <c r="G4" s="193"/>
      <c r="H4" s="175"/>
      <c r="I4" s="180"/>
      <c r="J4" s="196"/>
      <c r="K4" s="208"/>
      <c r="L4" s="166"/>
      <c r="M4" s="168"/>
      <c r="N4" s="170"/>
      <c r="O4" s="172"/>
      <c r="P4" s="5" t="s">
        <v>50</v>
      </c>
      <c r="Q4" s="6" t="s">
        <v>33</v>
      </c>
      <c r="R4" s="6" t="s">
        <v>34</v>
      </c>
      <c r="S4" s="7" t="s">
        <v>35</v>
      </c>
      <c r="T4" s="177"/>
      <c r="U4" s="198"/>
      <c r="V4" s="198"/>
      <c r="W4" s="177"/>
      <c r="X4" s="200"/>
      <c r="Y4" s="162"/>
      <c r="Z4" s="164"/>
    </row>
    <row r="5" spans="1:26" ht="90" x14ac:dyDescent="0.25">
      <c r="A5" s="53">
        <v>1</v>
      </c>
      <c r="B5" s="54" t="s">
        <v>251</v>
      </c>
      <c r="C5" s="55" t="s">
        <v>252</v>
      </c>
      <c r="D5" s="55">
        <v>60610832</v>
      </c>
      <c r="E5" s="55">
        <v>102088187</v>
      </c>
      <c r="F5" s="56">
        <v>600067611</v>
      </c>
      <c r="G5" s="57" t="s">
        <v>253</v>
      </c>
      <c r="H5" s="58" t="s">
        <v>74</v>
      </c>
      <c r="I5" s="58" t="s">
        <v>85</v>
      </c>
      <c r="J5" s="58" t="s">
        <v>254</v>
      </c>
      <c r="K5" s="57" t="s">
        <v>255</v>
      </c>
      <c r="L5" s="59">
        <v>1200000</v>
      </c>
      <c r="M5" s="60">
        <f t="shared" ref="M5:M8" si="0">L5/100*85</f>
        <v>1020000</v>
      </c>
      <c r="N5" s="51">
        <v>2022</v>
      </c>
      <c r="O5" s="52">
        <f>N5+2</f>
        <v>2024</v>
      </c>
      <c r="P5" s="61"/>
      <c r="Q5" s="62" t="s">
        <v>82</v>
      </c>
      <c r="R5" s="62" t="s">
        <v>82</v>
      </c>
      <c r="S5" s="63"/>
      <c r="T5" s="64" t="s">
        <v>82</v>
      </c>
      <c r="U5" s="64"/>
      <c r="V5" s="64"/>
      <c r="W5" s="64"/>
      <c r="X5" s="64" t="s">
        <v>82</v>
      </c>
      <c r="Y5" s="51"/>
      <c r="Z5" s="52"/>
    </row>
    <row r="6" spans="1:26" s="3" customFormat="1" ht="75" x14ac:dyDescent="0.25">
      <c r="A6" s="53">
        <v>2</v>
      </c>
      <c r="B6" s="54" t="s">
        <v>251</v>
      </c>
      <c r="C6" s="55" t="s">
        <v>252</v>
      </c>
      <c r="D6" s="55">
        <v>60610832</v>
      </c>
      <c r="E6" s="55">
        <v>102088187</v>
      </c>
      <c r="F6" s="56">
        <v>600067611</v>
      </c>
      <c r="G6" s="57" t="s">
        <v>256</v>
      </c>
      <c r="H6" s="58" t="s">
        <v>74</v>
      </c>
      <c r="I6" s="58" t="s">
        <v>85</v>
      </c>
      <c r="J6" s="58" t="s">
        <v>254</v>
      </c>
      <c r="K6" s="57" t="s">
        <v>257</v>
      </c>
      <c r="L6" s="59">
        <v>2800000</v>
      </c>
      <c r="M6" s="60">
        <f t="shared" si="0"/>
        <v>2380000</v>
      </c>
      <c r="N6" s="51">
        <v>2022</v>
      </c>
      <c r="O6" s="52">
        <f>N6+2</f>
        <v>2024</v>
      </c>
      <c r="P6" s="61"/>
      <c r="Q6" s="62"/>
      <c r="R6" s="62"/>
      <c r="S6" s="63"/>
      <c r="T6" s="64" t="s">
        <v>82</v>
      </c>
      <c r="U6" s="64"/>
      <c r="V6" s="64" t="s">
        <v>82</v>
      </c>
      <c r="W6" s="64" t="s">
        <v>82</v>
      </c>
      <c r="X6" s="64"/>
      <c r="Y6" s="51"/>
      <c r="Z6" s="52"/>
    </row>
    <row r="7" spans="1:26" ht="60" x14ac:dyDescent="0.25">
      <c r="A7" s="53">
        <v>3</v>
      </c>
      <c r="B7" s="54" t="s">
        <v>251</v>
      </c>
      <c r="C7" s="55" t="s">
        <v>252</v>
      </c>
      <c r="D7" s="55">
        <v>60610832</v>
      </c>
      <c r="E7" s="55">
        <v>102088187</v>
      </c>
      <c r="F7" s="56">
        <v>600067611</v>
      </c>
      <c r="G7" s="57" t="s">
        <v>258</v>
      </c>
      <c r="H7" s="58" t="s">
        <v>74</v>
      </c>
      <c r="I7" s="58" t="s">
        <v>85</v>
      </c>
      <c r="J7" s="58" t="s">
        <v>254</v>
      </c>
      <c r="K7" s="57" t="s">
        <v>259</v>
      </c>
      <c r="L7" s="59">
        <v>5000000</v>
      </c>
      <c r="M7" s="60">
        <f t="shared" si="0"/>
        <v>4250000</v>
      </c>
      <c r="N7" s="51">
        <v>2022</v>
      </c>
      <c r="O7" s="52">
        <f>N7+2</f>
        <v>2024</v>
      </c>
      <c r="P7" s="61"/>
      <c r="Q7" s="62"/>
      <c r="R7" s="62"/>
      <c r="S7" s="63"/>
      <c r="T7" s="64" t="s">
        <v>82</v>
      </c>
      <c r="U7" s="64"/>
      <c r="V7" s="64" t="s">
        <v>82</v>
      </c>
      <c r="W7" s="64" t="s">
        <v>82</v>
      </c>
      <c r="X7" s="64"/>
      <c r="Y7" s="51"/>
      <c r="Z7" s="52"/>
    </row>
    <row r="8" spans="1:26" ht="60" x14ac:dyDescent="0.25">
      <c r="A8" s="53">
        <v>4</v>
      </c>
      <c r="B8" s="54" t="s">
        <v>251</v>
      </c>
      <c r="C8" s="55" t="s">
        <v>252</v>
      </c>
      <c r="D8" s="55">
        <v>60610832</v>
      </c>
      <c r="E8" s="55">
        <v>102088187</v>
      </c>
      <c r="F8" s="56">
        <v>600067611</v>
      </c>
      <c r="G8" s="57" t="s">
        <v>260</v>
      </c>
      <c r="H8" s="58" t="s">
        <v>74</v>
      </c>
      <c r="I8" s="58" t="s">
        <v>85</v>
      </c>
      <c r="J8" s="58" t="s">
        <v>254</v>
      </c>
      <c r="K8" s="57" t="s">
        <v>261</v>
      </c>
      <c r="L8" s="59">
        <v>2100000</v>
      </c>
      <c r="M8" s="60">
        <f t="shared" si="0"/>
        <v>1785000</v>
      </c>
      <c r="N8" s="51">
        <v>2022</v>
      </c>
      <c r="O8" s="52">
        <f>N8+2</f>
        <v>2024</v>
      </c>
      <c r="P8" s="61"/>
      <c r="Q8" s="62"/>
      <c r="R8" s="62"/>
      <c r="S8" s="63"/>
      <c r="T8" s="64" t="s">
        <v>82</v>
      </c>
      <c r="U8" s="64"/>
      <c r="V8" s="64" t="s">
        <v>82</v>
      </c>
      <c r="W8" s="64" t="s">
        <v>82</v>
      </c>
      <c r="X8" s="64"/>
      <c r="Y8" s="51"/>
      <c r="Z8" s="52"/>
    </row>
    <row r="9" spans="1:26" ht="30" x14ac:dyDescent="0.25">
      <c r="A9" s="53">
        <f t="shared" ref="A9:A27" si="1">A8+1</f>
        <v>5</v>
      </c>
      <c r="B9" s="54" t="s">
        <v>77</v>
      </c>
      <c r="C9" s="55" t="s">
        <v>78</v>
      </c>
      <c r="D9" s="55">
        <v>71004777</v>
      </c>
      <c r="E9" s="55">
        <v>71004777</v>
      </c>
      <c r="F9" s="56">
        <v>60067548</v>
      </c>
      <c r="G9" s="57" t="s">
        <v>89</v>
      </c>
      <c r="H9" s="58" t="s">
        <v>74</v>
      </c>
      <c r="I9" s="58" t="s">
        <v>79</v>
      </c>
      <c r="J9" s="58" t="s">
        <v>79</v>
      </c>
      <c r="K9" s="57" t="s">
        <v>167</v>
      </c>
      <c r="L9" s="59">
        <v>3500000</v>
      </c>
      <c r="M9" s="60">
        <f t="shared" ref="M9:M26" si="2">L9/100*85</f>
        <v>2975000</v>
      </c>
      <c r="N9" s="51">
        <v>2022</v>
      </c>
      <c r="O9" s="52">
        <f t="shared" ref="O9:O26" si="3">N9+1</f>
        <v>2023</v>
      </c>
      <c r="P9" s="61"/>
      <c r="Q9" s="62"/>
      <c r="R9" s="62"/>
      <c r="S9" s="63"/>
      <c r="T9" s="64" t="s">
        <v>82</v>
      </c>
      <c r="U9" s="64"/>
      <c r="V9" s="64"/>
      <c r="W9" s="64"/>
      <c r="X9" s="64" t="s">
        <v>82</v>
      </c>
      <c r="Y9" s="51"/>
      <c r="Z9" s="52"/>
    </row>
    <row r="10" spans="1:26" s="3" customFormat="1" ht="45" x14ac:dyDescent="0.25">
      <c r="A10" s="53">
        <f t="shared" si="1"/>
        <v>6</v>
      </c>
      <c r="B10" s="54" t="s">
        <v>77</v>
      </c>
      <c r="C10" s="55" t="s">
        <v>78</v>
      </c>
      <c r="D10" s="55">
        <v>71004777</v>
      </c>
      <c r="E10" s="55">
        <v>71004777</v>
      </c>
      <c r="F10" s="56">
        <v>60067548</v>
      </c>
      <c r="G10" s="57" t="s">
        <v>191</v>
      </c>
      <c r="H10" s="58" t="s">
        <v>74</v>
      </c>
      <c r="I10" s="58" t="s">
        <v>79</v>
      </c>
      <c r="J10" s="58" t="s">
        <v>79</v>
      </c>
      <c r="K10" s="57" t="s">
        <v>94</v>
      </c>
      <c r="L10" s="59">
        <v>1500000</v>
      </c>
      <c r="M10" s="60">
        <f t="shared" si="2"/>
        <v>1275000</v>
      </c>
      <c r="N10" s="51">
        <v>2020</v>
      </c>
      <c r="O10" s="52">
        <v>2023</v>
      </c>
      <c r="P10" s="61"/>
      <c r="Q10" s="62" t="s">
        <v>82</v>
      </c>
      <c r="R10" s="62" t="s">
        <v>82</v>
      </c>
      <c r="S10" s="63"/>
      <c r="T10" s="64"/>
      <c r="U10" s="64"/>
      <c r="V10" s="64"/>
      <c r="W10" s="64"/>
      <c r="X10" s="64"/>
      <c r="Y10" s="51"/>
      <c r="Z10" s="52"/>
    </row>
    <row r="11" spans="1:26" s="3" customFormat="1" ht="60" x14ac:dyDescent="0.25">
      <c r="A11" s="53">
        <f t="shared" si="1"/>
        <v>7</v>
      </c>
      <c r="B11" s="54" t="s">
        <v>77</v>
      </c>
      <c r="C11" s="55" t="s">
        <v>78</v>
      </c>
      <c r="D11" s="55">
        <v>71004777</v>
      </c>
      <c r="E11" s="55">
        <v>71004777</v>
      </c>
      <c r="F11" s="56">
        <v>60067548</v>
      </c>
      <c r="G11" s="57" t="s">
        <v>193</v>
      </c>
      <c r="H11" s="58" t="s">
        <v>74</v>
      </c>
      <c r="I11" s="58" t="s">
        <v>79</v>
      </c>
      <c r="J11" s="58" t="s">
        <v>79</v>
      </c>
      <c r="K11" s="57" t="s">
        <v>192</v>
      </c>
      <c r="L11" s="59">
        <v>1500000</v>
      </c>
      <c r="M11" s="60">
        <f t="shared" ref="M11" si="4">L11/100*85</f>
        <v>1275000</v>
      </c>
      <c r="N11" s="51">
        <v>2020</v>
      </c>
      <c r="O11" s="52">
        <v>2023</v>
      </c>
      <c r="P11" s="61" t="s">
        <v>82</v>
      </c>
      <c r="Q11" s="62"/>
      <c r="R11" s="62" t="s">
        <v>82</v>
      </c>
      <c r="S11" s="63" t="s">
        <v>82</v>
      </c>
      <c r="T11" s="64" t="s">
        <v>82</v>
      </c>
      <c r="U11" s="64"/>
      <c r="V11" s="64"/>
      <c r="W11" s="64"/>
      <c r="X11" s="64" t="s">
        <v>82</v>
      </c>
      <c r="Y11" s="51"/>
      <c r="Z11" s="52"/>
    </row>
    <row r="12" spans="1:26" ht="30" x14ac:dyDescent="0.25">
      <c r="A12" s="53">
        <f t="shared" si="1"/>
        <v>8</v>
      </c>
      <c r="B12" s="43" t="s">
        <v>83</v>
      </c>
      <c r="C12" s="55" t="s">
        <v>88</v>
      </c>
      <c r="D12" s="55">
        <v>49753347</v>
      </c>
      <c r="E12" s="55" t="s">
        <v>84</v>
      </c>
      <c r="F12" s="56">
        <v>600067262</v>
      </c>
      <c r="G12" s="57" t="s">
        <v>90</v>
      </c>
      <c r="H12" s="58" t="s">
        <v>74</v>
      </c>
      <c r="I12" s="58" t="s">
        <v>85</v>
      </c>
      <c r="J12" s="58" t="s">
        <v>85</v>
      </c>
      <c r="K12" s="57" t="s">
        <v>91</v>
      </c>
      <c r="L12" s="32">
        <v>5600000</v>
      </c>
      <c r="M12" s="33">
        <f t="shared" si="2"/>
        <v>4760000</v>
      </c>
      <c r="N12" s="51">
        <v>2022</v>
      </c>
      <c r="O12" s="52">
        <f t="shared" si="3"/>
        <v>2023</v>
      </c>
      <c r="P12" s="61"/>
      <c r="Q12" s="62"/>
      <c r="R12" s="62"/>
      <c r="S12" s="63"/>
      <c r="T12" s="64"/>
      <c r="U12" s="64"/>
      <c r="V12" s="64" t="s">
        <v>82</v>
      </c>
      <c r="W12" s="64" t="s">
        <v>82</v>
      </c>
      <c r="X12" s="64"/>
      <c r="Y12" s="51" t="s">
        <v>92</v>
      </c>
      <c r="Z12" s="52"/>
    </row>
    <row r="13" spans="1:26" ht="30" x14ac:dyDescent="0.25">
      <c r="A13" s="53">
        <f t="shared" si="1"/>
        <v>9</v>
      </c>
      <c r="B13" s="43" t="s">
        <v>83</v>
      </c>
      <c r="C13" s="55" t="s">
        <v>88</v>
      </c>
      <c r="D13" s="55">
        <v>49753347</v>
      </c>
      <c r="E13" s="55" t="s">
        <v>84</v>
      </c>
      <c r="F13" s="56">
        <v>600067262</v>
      </c>
      <c r="G13" s="57" t="s">
        <v>86</v>
      </c>
      <c r="H13" s="58" t="s">
        <v>74</v>
      </c>
      <c r="I13" s="58" t="s">
        <v>85</v>
      </c>
      <c r="J13" s="58" t="s">
        <v>85</v>
      </c>
      <c r="K13" s="57" t="s">
        <v>166</v>
      </c>
      <c r="L13" s="32">
        <v>1200000</v>
      </c>
      <c r="M13" s="33">
        <f t="shared" si="2"/>
        <v>1020000</v>
      </c>
      <c r="N13" s="51">
        <v>2022</v>
      </c>
      <c r="O13" s="52">
        <f t="shared" si="3"/>
        <v>2023</v>
      </c>
      <c r="P13" s="61"/>
      <c r="Q13" s="62"/>
      <c r="R13" s="62"/>
      <c r="S13" s="63"/>
      <c r="T13" s="64"/>
      <c r="U13" s="64"/>
      <c r="V13" s="64"/>
      <c r="W13" s="64"/>
      <c r="X13" s="64"/>
      <c r="Y13" s="51"/>
      <c r="Z13" s="52"/>
    </row>
    <row r="14" spans="1:26" ht="30" x14ac:dyDescent="0.25">
      <c r="A14" s="53">
        <f t="shared" si="1"/>
        <v>10</v>
      </c>
      <c r="B14" s="43" t="s">
        <v>83</v>
      </c>
      <c r="C14" s="55" t="s">
        <v>88</v>
      </c>
      <c r="D14" s="55">
        <v>49753347</v>
      </c>
      <c r="E14" s="55" t="s">
        <v>84</v>
      </c>
      <c r="F14" s="56">
        <v>600067262</v>
      </c>
      <c r="G14" s="57" t="s">
        <v>87</v>
      </c>
      <c r="H14" s="58" t="s">
        <v>74</v>
      </c>
      <c r="I14" s="58" t="s">
        <v>85</v>
      </c>
      <c r="J14" s="58" t="s">
        <v>85</v>
      </c>
      <c r="K14" s="57" t="s">
        <v>168</v>
      </c>
      <c r="L14" s="32">
        <v>800000</v>
      </c>
      <c r="M14" s="33">
        <f t="shared" si="2"/>
        <v>680000</v>
      </c>
      <c r="N14" s="51">
        <v>2022</v>
      </c>
      <c r="O14" s="52">
        <f t="shared" si="3"/>
        <v>2023</v>
      </c>
      <c r="P14" s="61"/>
      <c r="Q14" s="62"/>
      <c r="R14" s="62"/>
      <c r="S14" s="63"/>
      <c r="T14" s="64"/>
      <c r="U14" s="64"/>
      <c r="V14" s="64"/>
      <c r="W14" s="64"/>
      <c r="X14" s="64"/>
      <c r="Y14" s="51"/>
      <c r="Z14" s="52"/>
    </row>
    <row r="15" spans="1:26" ht="75" x14ac:dyDescent="0.25">
      <c r="A15" s="53">
        <f t="shared" si="1"/>
        <v>11</v>
      </c>
      <c r="B15" s="43" t="s">
        <v>83</v>
      </c>
      <c r="C15" s="55" t="s">
        <v>88</v>
      </c>
      <c r="D15" s="55">
        <v>49753347</v>
      </c>
      <c r="E15" s="55" t="s">
        <v>84</v>
      </c>
      <c r="F15" s="56">
        <v>600067262</v>
      </c>
      <c r="G15" s="57" t="s">
        <v>93</v>
      </c>
      <c r="H15" s="58" t="s">
        <v>74</v>
      </c>
      <c r="I15" s="58" t="s">
        <v>85</v>
      </c>
      <c r="J15" s="58" t="s">
        <v>85</v>
      </c>
      <c r="K15" s="57" t="s">
        <v>129</v>
      </c>
      <c r="L15" s="32">
        <v>4800000</v>
      </c>
      <c r="M15" s="33">
        <f t="shared" si="2"/>
        <v>4080000</v>
      </c>
      <c r="N15" s="51">
        <v>2022</v>
      </c>
      <c r="O15" s="52">
        <f t="shared" si="3"/>
        <v>2023</v>
      </c>
      <c r="P15" s="48" t="s">
        <v>82</v>
      </c>
      <c r="Q15" s="49" t="s">
        <v>82</v>
      </c>
      <c r="R15" s="49" t="s">
        <v>82</v>
      </c>
      <c r="S15" s="36" t="s">
        <v>82</v>
      </c>
      <c r="T15" s="50" t="s">
        <v>82</v>
      </c>
      <c r="U15" s="64"/>
      <c r="V15" s="50" t="s">
        <v>82</v>
      </c>
      <c r="W15" s="50" t="s">
        <v>82</v>
      </c>
      <c r="X15" s="50" t="s">
        <v>82</v>
      </c>
      <c r="Y15" s="51" t="s">
        <v>92</v>
      </c>
      <c r="Z15" s="52"/>
    </row>
    <row r="16" spans="1:26" ht="90" x14ac:dyDescent="0.25">
      <c r="A16" s="53">
        <f t="shared" si="1"/>
        <v>12</v>
      </c>
      <c r="B16" s="43" t="s">
        <v>83</v>
      </c>
      <c r="C16" s="55" t="s">
        <v>88</v>
      </c>
      <c r="D16" s="55">
        <v>49753347</v>
      </c>
      <c r="E16" s="55" t="s">
        <v>84</v>
      </c>
      <c r="F16" s="56">
        <v>600067262</v>
      </c>
      <c r="G16" s="57" t="s">
        <v>99</v>
      </c>
      <c r="H16" s="58" t="s">
        <v>74</v>
      </c>
      <c r="I16" s="58" t="s">
        <v>85</v>
      </c>
      <c r="J16" s="58" t="s">
        <v>85</v>
      </c>
      <c r="K16" s="57" t="s">
        <v>100</v>
      </c>
      <c r="L16" s="32">
        <v>4800000</v>
      </c>
      <c r="M16" s="33">
        <f t="shared" si="2"/>
        <v>4080000</v>
      </c>
      <c r="N16" s="51">
        <v>2023</v>
      </c>
      <c r="O16" s="52">
        <f t="shared" si="3"/>
        <v>2024</v>
      </c>
      <c r="P16" s="61"/>
      <c r="Q16" s="62"/>
      <c r="R16" s="62"/>
      <c r="S16" s="63"/>
      <c r="T16" s="64"/>
      <c r="U16" s="64"/>
      <c r="V16" s="64" t="s">
        <v>82</v>
      </c>
      <c r="W16" s="64"/>
      <c r="X16" s="64"/>
      <c r="Y16" s="51" t="s">
        <v>98</v>
      </c>
      <c r="Z16" s="52"/>
    </row>
    <row r="17" spans="1:26" s="9" customFormat="1" ht="135" x14ac:dyDescent="0.25">
      <c r="A17" s="53">
        <f t="shared" si="1"/>
        <v>13</v>
      </c>
      <c r="B17" s="54" t="s">
        <v>83</v>
      </c>
      <c r="C17" s="55" t="s">
        <v>88</v>
      </c>
      <c r="D17" s="55">
        <v>49753347</v>
      </c>
      <c r="E17" s="55" t="s">
        <v>84</v>
      </c>
      <c r="F17" s="56">
        <v>600067262</v>
      </c>
      <c r="G17" s="57" t="s">
        <v>194</v>
      </c>
      <c r="H17" s="58" t="s">
        <v>74</v>
      </c>
      <c r="I17" s="58" t="s">
        <v>85</v>
      </c>
      <c r="J17" s="58" t="s">
        <v>85</v>
      </c>
      <c r="K17" s="57" t="s">
        <v>196</v>
      </c>
      <c r="L17" s="59">
        <v>6558808.3899999997</v>
      </c>
      <c r="M17" s="60">
        <f t="shared" ref="M17" si="5">L17/100*85</f>
        <v>5574987.1315000001</v>
      </c>
      <c r="N17" s="51">
        <v>2020</v>
      </c>
      <c r="O17" s="52">
        <f t="shared" ref="O17" si="6">N17+1</f>
        <v>2021</v>
      </c>
      <c r="P17" s="61"/>
      <c r="Q17" s="62"/>
      <c r="R17" s="62" t="s">
        <v>82</v>
      </c>
      <c r="S17" s="63"/>
      <c r="T17" s="64" t="s">
        <v>82</v>
      </c>
      <c r="U17" s="64"/>
      <c r="V17" s="64"/>
      <c r="W17" s="64"/>
      <c r="X17" s="64"/>
      <c r="Y17" s="51" t="s">
        <v>195</v>
      </c>
      <c r="Z17" s="52"/>
    </row>
    <row r="18" spans="1:26" ht="105" x14ac:dyDescent="0.25">
      <c r="A18" s="53">
        <f t="shared" si="1"/>
        <v>14</v>
      </c>
      <c r="B18" s="54" t="s">
        <v>83</v>
      </c>
      <c r="C18" s="55" t="s">
        <v>88</v>
      </c>
      <c r="D18" s="55">
        <v>49753347</v>
      </c>
      <c r="E18" s="55" t="s">
        <v>84</v>
      </c>
      <c r="F18" s="56">
        <v>600067262</v>
      </c>
      <c r="G18" s="57" t="s">
        <v>197</v>
      </c>
      <c r="H18" s="58" t="s">
        <v>74</v>
      </c>
      <c r="I18" s="58" t="s">
        <v>85</v>
      </c>
      <c r="J18" s="58" t="s">
        <v>85</v>
      </c>
      <c r="K18" s="57" t="s">
        <v>198</v>
      </c>
      <c r="L18" s="59">
        <v>3495777.97</v>
      </c>
      <c r="M18" s="60">
        <f t="shared" si="2"/>
        <v>2971411.2744999998</v>
      </c>
      <c r="N18" s="51">
        <v>2020</v>
      </c>
      <c r="O18" s="52">
        <f t="shared" si="3"/>
        <v>2021</v>
      </c>
      <c r="P18" s="61"/>
      <c r="Q18" s="62" t="s">
        <v>82</v>
      </c>
      <c r="R18" s="62"/>
      <c r="S18" s="63"/>
      <c r="T18" s="64" t="s">
        <v>82</v>
      </c>
      <c r="U18" s="64"/>
      <c r="V18" s="64"/>
      <c r="W18" s="64"/>
      <c r="X18" s="64"/>
      <c r="Y18" s="51" t="s">
        <v>195</v>
      </c>
      <c r="Z18" s="52"/>
    </row>
    <row r="19" spans="1:26" ht="30" x14ac:dyDescent="0.25">
      <c r="A19" s="53">
        <f t="shared" si="1"/>
        <v>15</v>
      </c>
      <c r="B19" s="43" t="s">
        <v>95</v>
      </c>
      <c r="C19" s="55" t="s">
        <v>88</v>
      </c>
      <c r="D19" s="55">
        <v>49753363</v>
      </c>
      <c r="E19" s="55" t="s">
        <v>96</v>
      </c>
      <c r="F19" s="56">
        <v>600067271</v>
      </c>
      <c r="G19" s="57" t="s">
        <v>157</v>
      </c>
      <c r="H19" s="58" t="s">
        <v>74</v>
      </c>
      <c r="I19" s="58" t="s">
        <v>85</v>
      </c>
      <c r="J19" s="58" t="s">
        <v>85</v>
      </c>
      <c r="K19" s="57" t="s">
        <v>81</v>
      </c>
      <c r="L19" s="32">
        <v>64000000</v>
      </c>
      <c r="M19" s="33">
        <f>L19/100*85</f>
        <v>54400000</v>
      </c>
      <c r="N19" s="51">
        <v>2022</v>
      </c>
      <c r="O19" s="52">
        <f>N19+1</f>
        <v>2023</v>
      </c>
      <c r="P19" s="61"/>
      <c r="Q19" s="62" t="s">
        <v>82</v>
      </c>
      <c r="R19" s="62"/>
      <c r="S19" s="63"/>
      <c r="T19" s="64"/>
      <c r="U19" s="64"/>
      <c r="V19" s="64" t="s">
        <v>82</v>
      </c>
      <c r="W19" s="64" t="s">
        <v>82</v>
      </c>
      <c r="X19" s="64" t="s">
        <v>82</v>
      </c>
      <c r="Y19" s="51" t="s">
        <v>98</v>
      </c>
      <c r="Z19" s="52"/>
    </row>
    <row r="20" spans="1:26" ht="90" x14ac:dyDescent="0.25">
      <c r="A20" s="53">
        <f t="shared" si="1"/>
        <v>16</v>
      </c>
      <c r="B20" s="43" t="s">
        <v>95</v>
      </c>
      <c r="C20" s="55" t="s">
        <v>88</v>
      </c>
      <c r="D20" s="55">
        <v>49753363</v>
      </c>
      <c r="E20" s="55" t="s">
        <v>96</v>
      </c>
      <c r="F20" s="56">
        <v>600067271</v>
      </c>
      <c r="G20" s="57" t="s">
        <v>97</v>
      </c>
      <c r="H20" s="58" t="s">
        <v>74</v>
      </c>
      <c r="I20" s="58" t="s">
        <v>85</v>
      </c>
      <c r="J20" s="58" t="s">
        <v>85</v>
      </c>
      <c r="K20" s="57" t="s">
        <v>169</v>
      </c>
      <c r="L20" s="32">
        <v>8000000</v>
      </c>
      <c r="M20" s="33">
        <f t="shared" si="2"/>
        <v>6800000</v>
      </c>
      <c r="N20" s="51">
        <v>2022</v>
      </c>
      <c r="O20" s="52">
        <f t="shared" si="3"/>
        <v>2023</v>
      </c>
      <c r="P20" s="61"/>
      <c r="Q20" s="62"/>
      <c r="R20" s="62"/>
      <c r="S20" s="36" t="s">
        <v>82</v>
      </c>
      <c r="T20" s="64"/>
      <c r="U20" s="64"/>
      <c r="V20" s="64"/>
      <c r="W20" s="64"/>
      <c r="X20" s="50" t="s">
        <v>82</v>
      </c>
      <c r="Y20" s="51"/>
      <c r="Z20" s="52"/>
    </row>
    <row r="21" spans="1:26" ht="150" x14ac:dyDescent="0.25">
      <c r="A21" s="53">
        <f t="shared" si="1"/>
        <v>17</v>
      </c>
      <c r="B21" s="54" t="s">
        <v>95</v>
      </c>
      <c r="C21" s="55" t="s">
        <v>88</v>
      </c>
      <c r="D21" s="55">
        <v>49753363</v>
      </c>
      <c r="E21" s="55" t="s">
        <v>96</v>
      </c>
      <c r="F21" s="56">
        <v>600067271</v>
      </c>
      <c r="G21" s="57" t="s">
        <v>199</v>
      </c>
      <c r="H21" s="58" t="s">
        <v>74</v>
      </c>
      <c r="I21" s="58" t="s">
        <v>85</v>
      </c>
      <c r="J21" s="58" t="s">
        <v>85</v>
      </c>
      <c r="K21" s="57" t="s">
        <v>200</v>
      </c>
      <c r="L21" s="59">
        <v>15666590.51</v>
      </c>
      <c r="M21" s="60">
        <f t="shared" ref="M21" si="7">L21/100*85</f>
        <v>13316601.933500001</v>
      </c>
      <c r="N21" s="51">
        <v>2020</v>
      </c>
      <c r="O21" s="52">
        <f t="shared" ref="O21" si="8">N21+1</f>
        <v>2021</v>
      </c>
      <c r="P21" s="61"/>
      <c r="Q21" s="62"/>
      <c r="R21" s="62" t="s">
        <v>82</v>
      </c>
      <c r="S21" s="63"/>
      <c r="T21" s="64" t="s">
        <v>82</v>
      </c>
      <c r="U21" s="64"/>
      <c r="V21" s="64"/>
      <c r="W21" s="64"/>
      <c r="X21" s="64"/>
      <c r="Y21" s="51" t="s">
        <v>195</v>
      </c>
      <c r="Z21" s="52"/>
    </row>
    <row r="22" spans="1:26" ht="90" x14ac:dyDescent="0.25">
      <c r="A22" s="53">
        <f t="shared" si="1"/>
        <v>18</v>
      </c>
      <c r="B22" s="54" t="s">
        <v>101</v>
      </c>
      <c r="C22" s="55" t="s">
        <v>88</v>
      </c>
      <c r="D22" s="55">
        <v>49753371</v>
      </c>
      <c r="E22" s="55" t="s">
        <v>102</v>
      </c>
      <c r="F22" s="56">
        <v>600067289</v>
      </c>
      <c r="G22" s="57" t="s">
        <v>99</v>
      </c>
      <c r="H22" s="58" t="s">
        <v>74</v>
      </c>
      <c r="I22" s="58" t="s">
        <v>85</v>
      </c>
      <c r="J22" s="58" t="s">
        <v>85</v>
      </c>
      <c r="K22" s="57" t="s">
        <v>100</v>
      </c>
      <c r="L22" s="59">
        <v>3000000</v>
      </c>
      <c r="M22" s="60">
        <f t="shared" si="2"/>
        <v>2550000</v>
      </c>
      <c r="N22" s="51">
        <v>2020</v>
      </c>
      <c r="O22" s="52">
        <v>2022</v>
      </c>
      <c r="P22" s="61"/>
      <c r="Q22" s="62"/>
      <c r="R22" s="62"/>
      <c r="S22" s="63"/>
      <c r="T22" s="64"/>
      <c r="U22" s="64"/>
      <c r="V22" s="64" t="s">
        <v>82</v>
      </c>
      <c r="W22" s="64"/>
      <c r="X22" s="64"/>
      <c r="Y22" s="51" t="s">
        <v>195</v>
      </c>
      <c r="Z22" s="52"/>
    </row>
    <row r="23" spans="1:26" ht="75" x14ac:dyDescent="0.25">
      <c r="A23" s="53">
        <f t="shared" si="1"/>
        <v>19</v>
      </c>
      <c r="B23" s="43" t="s">
        <v>101</v>
      </c>
      <c r="C23" s="55" t="s">
        <v>88</v>
      </c>
      <c r="D23" s="55">
        <v>49753371</v>
      </c>
      <c r="E23" s="55" t="s">
        <v>102</v>
      </c>
      <c r="F23" s="56">
        <v>600067289</v>
      </c>
      <c r="G23" s="57" t="s">
        <v>103</v>
      </c>
      <c r="H23" s="58" t="s">
        <v>74</v>
      </c>
      <c r="I23" s="58" t="s">
        <v>85</v>
      </c>
      <c r="J23" s="58" t="s">
        <v>85</v>
      </c>
      <c r="K23" s="57" t="s">
        <v>128</v>
      </c>
      <c r="L23" s="32">
        <v>12800000</v>
      </c>
      <c r="M23" s="33">
        <f t="shared" si="2"/>
        <v>10880000</v>
      </c>
      <c r="N23" s="51">
        <v>2024</v>
      </c>
      <c r="O23" s="52">
        <f t="shared" si="3"/>
        <v>2025</v>
      </c>
      <c r="P23" s="61"/>
      <c r="Q23" s="62"/>
      <c r="R23" s="62"/>
      <c r="S23" s="63"/>
      <c r="T23" s="64"/>
      <c r="U23" s="64"/>
      <c r="V23" s="64"/>
      <c r="W23" s="64"/>
      <c r="X23" s="64"/>
      <c r="Y23" s="51"/>
      <c r="Z23" s="52"/>
    </row>
    <row r="24" spans="1:26" s="14" customFormat="1" ht="30" x14ac:dyDescent="0.25">
      <c r="A24" s="53">
        <f t="shared" si="1"/>
        <v>20</v>
      </c>
      <c r="B24" s="43" t="s">
        <v>101</v>
      </c>
      <c r="C24" s="55" t="s">
        <v>88</v>
      </c>
      <c r="D24" s="55">
        <v>49753371</v>
      </c>
      <c r="E24" s="55" t="s">
        <v>102</v>
      </c>
      <c r="F24" s="56">
        <v>600067289</v>
      </c>
      <c r="G24" s="57" t="s">
        <v>104</v>
      </c>
      <c r="H24" s="58" t="s">
        <v>74</v>
      </c>
      <c r="I24" s="58" t="s">
        <v>85</v>
      </c>
      <c r="J24" s="58" t="s">
        <v>85</v>
      </c>
      <c r="K24" s="57" t="s">
        <v>165</v>
      </c>
      <c r="L24" s="32">
        <v>640000</v>
      </c>
      <c r="M24" s="33">
        <f t="shared" si="2"/>
        <v>544000</v>
      </c>
      <c r="N24" s="51">
        <v>2023</v>
      </c>
      <c r="O24" s="52">
        <f t="shared" si="3"/>
        <v>2024</v>
      </c>
      <c r="P24" s="61"/>
      <c r="Q24" s="62"/>
      <c r="R24" s="62"/>
      <c r="S24" s="63"/>
      <c r="T24" s="64"/>
      <c r="U24" s="64"/>
      <c r="V24" s="64"/>
      <c r="W24" s="64"/>
      <c r="X24" s="64"/>
      <c r="Y24" s="51"/>
      <c r="Z24" s="52"/>
    </row>
    <row r="25" spans="1:26" s="14" customFormat="1" ht="150" x14ac:dyDescent="0.25">
      <c r="A25" s="53">
        <f t="shared" si="1"/>
        <v>21</v>
      </c>
      <c r="B25" s="43" t="s">
        <v>101</v>
      </c>
      <c r="C25" s="55" t="s">
        <v>88</v>
      </c>
      <c r="D25" s="55">
        <v>49753371</v>
      </c>
      <c r="E25" s="55" t="s">
        <v>102</v>
      </c>
      <c r="F25" s="56">
        <v>600067289</v>
      </c>
      <c r="G25" s="57" t="s">
        <v>105</v>
      </c>
      <c r="H25" s="58" t="s">
        <v>74</v>
      </c>
      <c r="I25" s="58" t="s">
        <v>85</v>
      </c>
      <c r="J25" s="58" t="s">
        <v>85</v>
      </c>
      <c r="K25" s="57" t="s">
        <v>170</v>
      </c>
      <c r="L25" s="32">
        <v>7200000</v>
      </c>
      <c r="M25" s="33">
        <f t="shared" si="2"/>
        <v>6120000</v>
      </c>
      <c r="N25" s="51">
        <v>2023</v>
      </c>
      <c r="O25" s="52">
        <f t="shared" si="3"/>
        <v>2024</v>
      </c>
      <c r="P25" s="61"/>
      <c r="Q25" s="62"/>
      <c r="R25" s="62"/>
      <c r="S25" s="63"/>
      <c r="T25" s="64"/>
      <c r="U25" s="64"/>
      <c r="V25" s="64"/>
      <c r="W25" s="64"/>
      <c r="X25" s="64"/>
      <c r="Y25" s="51" t="s">
        <v>98</v>
      </c>
      <c r="Z25" s="52"/>
    </row>
    <row r="26" spans="1:26" s="14" customFormat="1" ht="30" x14ac:dyDescent="0.25">
      <c r="A26" s="53">
        <f t="shared" si="1"/>
        <v>22</v>
      </c>
      <c r="B26" s="43" t="s">
        <v>101</v>
      </c>
      <c r="C26" s="55" t="s">
        <v>88</v>
      </c>
      <c r="D26" s="55">
        <v>49753371</v>
      </c>
      <c r="E26" s="55" t="s">
        <v>102</v>
      </c>
      <c r="F26" s="56">
        <v>600067289</v>
      </c>
      <c r="G26" s="57" t="s">
        <v>80</v>
      </c>
      <c r="H26" s="58" t="s">
        <v>74</v>
      </c>
      <c r="I26" s="58" t="s">
        <v>85</v>
      </c>
      <c r="J26" s="58" t="s">
        <v>85</v>
      </c>
      <c r="K26" s="57" t="s">
        <v>81</v>
      </c>
      <c r="L26" s="32">
        <v>43200000</v>
      </c>
      <c r="M26" s="33">
        <f t="shared" si="2"/>
        <v>36720000</v>
      </c>
      <c r="N26" s="51">
        <v>2023</v>
      </c>
      <c r="O26" s="52">
        <f t="shared" si="3"/>
        <v>2024</v>
      </c>
      <c r="P26" s="48" t="s">
        <v>82</v>
      </c>
      <c r="Q26" s="49" t="s">
        <v>82</v>
      </c>
      <c r="R26" s="49" t="s">
        <v>82</v>
      </c>
      <c r="S26" s="36" t="s">
        <v>82</v>
      </c>
      <c r="T26" s="64"/>
      <c r="U26" s="50" t="s">
        <v>82</v>
      </c>
      <c r="V26" s="50" t="s">
        <v>82</v>
      </c>
      <c r="W26" s="50" t="s">
        <v>82</v>
      </c>
      <c r="X26" s="50" t="s">
        <v>82</v>
      </c>
      <c r="Y26" s="51" t="s">
        <v>106</v>
      </c>
      <c r="Z26" s="52"/>
    </row>
    <row r="27" spans="1:26" s="14" customFormat="1" ht="90" x14ac:dyDescent="0.25">
      <c r="A27" s="53">
        <f t="shared" si="1"/>
        <v>23</v>
      </c>
      <c r="B27" s="54" t="s">
        <v>101</v>
      </c>
      <c r="C27" s="55" t="s">
        <v>88</v>
      </c>
      <c r="D27" s="55">
        <v>49753371</v>
      </c>
      <c r="E27" s="55" t="s">
        <v>102</v>
      </c>
      <c r="F27" s="56">
        <v>600067289</v>
      </c>
      <c r="G27" s="57" t="s">
        <v>201</v>
      </c>
      <c r="H27" s="58" t="s">
        <v>74</v>
      </c>
      <c r="I27" s="58" t="s">
        <v>85</v>
      </c>
      <c r="J27" s="58" t="s">
        <v>85</v>
      </c>
      <c r="K27" s="57" t="s">
        <v>202</v>
      </c>
      <c r="L27" s="59">
        <v>10026337.76</v>
      </c>
      <c r="M27" s="60">
        <f t="shared" ref="M27" si="9">L27/100*85</f>
        <v>8522387.095999999</v>
      </c>
      <c r="N27" s="51">
        <v>2020</v>
      </c>
      <c r="O27" s="52">
        <f t="shared" ref="O27" si="10">N27+1</f>
        <v>2021</v>
      </c>
      <c r="P27" s="61"/>
      <c r="Q27" s="62"/>
      <c r="R27" s="62" t="s">
        <v>82</v>
      </c>
      <c r="S27" s="63"/>
      <c r="T27" s="64"/>
      <c r="U27" s="64"/>
      <c r="V27" s="64"/>
      <c r="W27" s="64"/>
      <c r="X27" s="64"/>
      <c r="Y27" s="51" t="s">
        <v>195</v>
      </c>
      <c r="Z27" s="52"/>
    </row>
    <row r="28" spans="1:26" s="14" customFormat="1" ht="30" x14ac:dyDescent="0.25">
      <c r="A28" s="53">
        <f t="shared" ref="A28" si="11">A27+1</f>
        <v>24</v>
      </c>
      <c r="B28" s="54" t="s">
        <v>206</v>
      </c>
      <c r="C28" s="55" t="s">
        <v>207</v>
      </c>
      <c r="D28" s="55">
        <v>47701617</v>
      </c>
      <c r="E28" s="55">
        <v>47701617</v>
      </c>
      <c r="F28" s="56">
        <v>600067246</v>
      </c>
      <c r="G28" s="57" t="s">
        <v>208</v>
      </c>
      <c r="H28" s="58" t="s">
        <v>74</v>
      </c>
      <c r="I28" s="58" t="s">
        <v>85</v>
      </c>
      <c r="J28" s="58" t="s">
        <v>209</v>
      </c>
      <c r="K28" s="57" t="s">
        <v>210</v>
      </c>
      <c r="L28" s="59">
        <v>7000000</v>
      </c>
      <c r="M28" s="60">
        <f t="shared" ref="M28" si="12">L28/100*85</f>
        <v>5950000</v>
      </c>
      <c r="N28" s="51">
        <v>2017</v>
      </c>
      <c r="O28" s="52">
        <f t="shared" ref="O28" si="13">N28+1</f>
        <v>2018</v>
      </c>
      <c r="P28" s="61" t="s">
        <v>82</v>
      </c>
      <c r="Q28" s="62" t="s">
        <v>82</v>
      </c>
      <c r="R28" s="62" t="s">
        <v>82</v>
      </c>
      <c r="S28" s="63" t="s">
        <v>82</v>
      </c>
      <c r="T28" s="64"/>
      <c r="U28" s="64"/>
      <c r="V28" s="64"/>
      <c r="W28" s="64"/>
      <c r="X28" s="64" t="s">
        <v>82</v>
      </c>
      <c r="Y28" s="209" t="s">
        <v>195</v>
      </c>
      <c r="Z28" s="210"/>
    </row>
    <row r="29" spans="1:26" s="14" customFormat="1" ht="45" x14ac:dyDescent="0.25">
      <c r="A29" s="53">
        <f t="shared" ref="A29" si="14">A28+1</f>
        <v>25</v>
      </c>
      <c r="B29" s="54" t="s">
        <v>189</v>
      </c>
      <c r="C29" s="55" t="s">
        <v>186</v>
      </c>
      <c r="D29" s="55">
        <v>70981043</v>
      </c>
      <c r="E29" s="55">
        <v>102088403</v>
      </c>
      <c r="F29" s="56">
        <v>600067408</v>
      </c>
      <c r="G29" s="57" t="s">
        <v>211</v>
      </c>
      <c r="H29" s="58" t="s">
        <v>74</v>
      </c>
      <c r="I29" s="58" t="s">
        <v>85</v>
      </c>
      <c r="J29" s="58" t="s">
        <v>188</v>
      </c>
      <c r="K29" s="57" t="s">
        <v>212</v>
      </c>
      <c r="L29" s="59">
        <v>1500000</v>
      </c>
      <c r="M29" s="60">
        <f t="shared" ref="M29" si="15">L29/100*85</f>
        <v>1275000</v>
      </c>
      <c r="N29" s="51">
        <v>2021</v>
      </c>
      <c r="O29" s="52">
        <f t="shared" ref="O29" si="16">N29+1</f>
        <v>2022</v>
      </c>
      <c r="P29" s="61"/>
      <c r="Q29" s="62" t="s">
        <v>82</v>
      </c>
      <c r="R29" s="62"/>
      <c r="S29" s="63"/>
      <c r="T29" s="64"/>
      <c r="U29" s="64"/>
      <c r="V29" s="64" t="s">
        <v>82</v>
      </c>
      <c r="W29" s="64"/>
      <c r="X29" s="64" t="s">
        <v>82</v>
      </c>
      <c r="Y29" s="209" t="s">
        <v>195</v>
      </c>
      <c r="Z29" s="210"/>
    </row>
    <row r="30" spans="1:26" s="14" customFormat="1" ht="45" x14ac:dyDescent="0.25">
      <c r="A30" s="53">
        <f t="shared" ref="A30" si="17">A29+1</f>
        <v>26</v>
      </c>
      <c r="B30" s="54" t="s">
        <v>189</v>
      </c>
      <c r="C30" s="55" t="s">
        <v>186</v>
      </c>
      <c r="D30" s="55">
        <v>70981043</v>
      </c>
      <c r="E30" s="55">
        <v>102088403</v>
      </c>
      <c r="F30" s="56">
        <v>600067408</v>
      </c>
      <c r="G30" s="57" t="s">
        <v>213</v>
      </c>
      <c r="H30" s="58" t="s">
        <v>74</v>
      </c>
      <c r="I30" s="58" t="s">
        <v>85</v>
      </c>
      <c r="J30" s="58" t="s">
        <v>188</v>
      </c>
      <c r="K30" s="57" t="s">
        <v>214</v>
      </c>
      <c r="L30" s="59">
        <v>1500000</v>
      </c>
      <c r="M30" s="60">
        <f t="shared" ref="M30" si="18">L30/100*85</f>
        <v>1275000</v>
      </c>
      <c r="N30" s="51">
        <v>2021</v>
      </c>
      <c r="O30" s="52">
        <f t="shared" ref="O30" si="19">N30+1</f>
        <v>2022</v>
      </c>
      <c r="P30" s="61"/>
      <c r="Q30" s="62" t="s">
        <v>82</v>
      </c>
      <c r="R30" s="62"/>
      <c r="S30" s="63"/>
      <c r="T30" s="64"/>
      <c r="U30" s="64"/>
      <c r="V30" s="64" t="s">
        <v>82</v>
      </c>
      <c r="W30" s="64"/>
      <c r="X30" s="64" t="s">
        <v>82</v>
      </c>
      <c r="Y30" s="209" t="s">
        <v>195</v>
      </c>
      <c r="Z30" s="210"/>
    </row>
    <row r="31" spans="1:26" s="14" customFormat="1" ht="45" x14ac:dyDescent="0.25">
      <c r="A31" s="53">
        <f t="shared" ref="A31:A32" si="20">A30+1</f>
        <v>27</v>
      </c>
      <c r="B31" s="54" t="s">
        <v>189</v>
      </c>
      <c r="C31" s="55" t="s">
        <v>186</v>
      </c>
      <c r="D31" s="55">
        <v>70981043</v>
      </c>
      <c r="E31" s="55">
        <v>102088403</v>
      </c>
      <c r="F31" s="56">
        <v>600067408</v>
      </c>
      <c r="G31" s="57" t="s">
        <v>215</v>
      </c>
      <c r="H31" s="58" t="s">
        <v>74</v>
      </c>
      <c r="I31" s="58" t="s">
        <v>85</v>
      </c>
      <c r="J31" s="58" t="s">
        <v>188</v>
      </c>
      <c r="K31" s="57" t="s">
        <v>216</v>
      </c>
      <c r="L31" s="59">
        <v>2500000</v>
      </c>
      <c r="M31" s="60">
        <f t="shared" ref="M31:M32" si="21">L31/100*85</f>
        <v>2125000</v>
      </c>
      <c r="N31" s="51">
        <v>2020</v>
      </c>
      <c r="O31" s="52">
        <v>2024</v>
      </c>
      <c r="P31" s="61"/>
      <c r="Q31" s="62"/>
      <c r="R31" s="62"/>
      <c r="S31" s="63" t="s">
        <v>82</v>
      </c>
      <c r="T31" s="64"/>
      <c r="U31" s="64"/>
      <c r="V31" s="64" t="s">
        <v>82</v>
      </c>
      <c r="W31" s="64"/>
      <c r="X31" s="64" t="s">
        <v>82</v>
      </c>
      <c r="Y31" s="211"/>
      <c r="Z31" s="212"/>
    </row>
    <row r="32" spans="1:26" s="14" customFormat="1" ht="45" x14ac:dyDescent="0.25">
      <c r="A32" s="53">
        <f t="shared" si="20"/>
        <v>28</v>
      </c>
      <c r="B32" s="54" t="s">
        <v>189</v>
      </c>
      <c r="C32" s="55" t="s">
        <v>186</v>
      </c>
      <c r="D32" s="55">
        <v>70981043</v>
      </c>
      <c r="E32" s="55">
        <v>102088403</v>
      </c>
      <c r="F32" s="56">
        <v>600067408</v>
      </c>
      <c r="G32" s="57" t="s">
        <v>217</v>
      </c>
      <c r="H32" s="58" t="s">
        <v>74</v>
      </c>
      <c r="I32" s="58" t="s">
        <v>85</v>
      </c>
      <c r="J32" s="58" t="s">
        <v>188</v>
      </c>
      <c r="K32" s="57" t="s">
        <v>218</v>
      </c>
      <c r="L32" s="59">
        <v>1750000</v>
      </c>
      <c r="M32" s="60">
        <f t="shared" si="21"/>
        <v>1487500</v>
      </c>
      <c r="N32" s="51">
        <v>2021</v>
      </c>
      <c r="O32" s="52">
        <v>2023</v>
      </c>
      <c r="P32" s="61"/>
      <c r="Q32" s="62" t="s">
        <v>82</v>
      </c>
      <c r="R32" s="62"/>
      <c r="S32" s="63"/>
      <c r="T32" s="64"/>
      <c r="U32" s="64"/>
      <c r="V32" s="64" t="s">
        <v>82</v>
      </c>
      <c r="W32" s="64"/>
      <c r="X32" s="64" t="s">
        <v>82</v>
      </c>
      <c r="Y32" s="211"/>
      <c r="Z32" s="212"/>
    </row>
    <row r="33" spans="1:26" s="14" customFormat="1" ht="30" x14ac:dyDescent="0.25">
      <c r="A33" s="53">
        <f t="shared" ref="A33" si="22">A32+1</f>
        <v>29</v>
      </c>
      <c r="B33" s="54" t="s">
        <v>189</v>
      </c>
      <c r="C33" s="55" t="s">
        <v>186</v>
      </c>
      <c r="D33" s="55">
        <v>70981043</v>
      </c>
      <c r="E33" s="55">
        <v>102088403</v>
      </c>
      <c r="F33" s="56">
        <v>600067408</v>
      </c>
      <c r="G33" s="57" t="s">
        <v>219</v>
      </c>
      <c r="H33" s="58" t="s">
        <v>74</v>
      </c>
      <c r="I33" s="58" t="s">
        <v>85</v>
      </c>
      <c r="J33" s="58" t="s">
        <v>188</v>
      </c>
      <c r="K33" s="57" t="s">
        <v>220</v>
      </c>
      <c r="L33" s="59">
        <v>1500000</v>
      </c>
      <c r="M33" s="60">
        <f t="shared" ref="M33" si="23">L33/100*85</f>
        <v>1275000</v>
      </c>
      <c r="N33" s="51">
        <v>2021</v>
      </c>
      <c r="O33" s="52">
        <v>2027</v>
      </c>
      <c r="P33" s="61"/>
      <c r="Q33" s="62"/>
      <c r="R33" s="62"/>
      <c r="S33" s="63"/>
      <c r="T33" s="64"/>
      <c r="U33" s="64"/>
      <c r="V33" s="64" t="s">
        <v>82</v>
      </c>
      <c r="W33" s="64" t="s">
        <v>82</v>
      </c>
      <c r="X33" s="64" t="s">
        <v>82</v>
      </c>
      <c r="Y33" s="51" t="s">
        <v>195</v>
      </c>
      <c r="Z33" s="52"/>
    </row>
    <row r="34" spans="1:26" s="14" customFormat="1" ht="44.45" customHeight="1" x14ac:dyDescent="0.25">
      <c r="A34" s="53">
        <f t="shared" ref="A34:A57" si="24">A33+1</f>
        <v>30</v>
      </c>
      <c r="B34" s="54" t="s">
        <v>189</v>
      </c>
      <c r="C34" s="55" t="s">
        <v>186</v>
      </c>
      <c r="D34" s="55">
        <v>70981043</v>
      </c>
      <c r="E34" s="55">
        <v>102088403</v>
      </c>
      <c r="F34" s="56">
        <v>600067408</v>
      </c>
      <c r="G34" s="57" t="s">
        <v>221</v>
      </c>
      <c r="H34" s="58" t="s">
        <v>74</v>
      </c>
      <c r="I34" s="58" t="s">
        <v>85</v>
      </c>
      <c r="J34" s="58" t="s">
        <v>188</v>
      </c>
      <c r="K34" s="57" t="s">
        <v>222</v>
      </c>
      <c r="L34" s="59">
        <v>500000</v>
      </c>
      <c r="M34" s="60">
        <f t="shared" ref="M34:M37" si="25">L34/100*85</f>
        <v>425000</v>
      </c>
      <c r="N34" s="51">
        <v>2021</v>
      </c>
      <c r="O34" s="52">
        <v>2024</v>
      </c>
      <c r="P34" s="61"/>
      <c r="Q34" s="62"/>
      <c r="R34" s="62"/>
      <c r="S34" s="63"/>
      <c r="T34" s="64"/>
      <c r="U34" s="64"/>
      <c r="V34" s="64" t="s">
        <v>82</v>
      </c>
      <c r="W34" s="64" t="s">
        <v>82</v>
      </c>
      <c r="X34" s="64" t="s">
        <v>82</v>
      </c>
      <c r="Y34" s="211"/>
      <c r="Z34" s="212"/>
    </row>
    <row r="35" spans="1:26" s="14" customFormat="1" ht="44.45" customHeight="1" x14ac:dyDescent="0.25">
      <c r="A35" s="53">
        <f t="shared" si="24"/>
        <v>31</v>
      </c>
      <c r="B35" s="54" t="s">
        <v>189</v>
      </c>
      <c r="C35" s="55" t="s">
        <v>186</v>
      </c>
      <c r="D35" s="55">
        <v>70981043</v>
      </c>
      <c r="E35" s="55">
        <v>102088403</v>
      </c>
      <c r="F35" s="56">
        <v>600067408</v>
      </c>
      <c r="G35" s="57" t="s">
        <v>235</v>
      </c>
      <c r="H35" s="58" t="s">
        <v>74</v>
      </c>
      <c r="I35" s="58" t="s">
        <v>85</v>
      </c>
      <c r="J35" s="58" t="s">
        <v>188</v>
      </c>
      <c r="K35" s="57" t="s">
        <v>236</v>
      </c>
      <c r="L35" s="59">
        <v>5500000</v>
      </c>
      <c r="M35" s="60">
        <f t="shared" si="25"/>
        <v>4675000</v>
      </c>
      <c r="N35" s="51">
        <v>2022</v>
      </c>
      <c r="O35" s="52">
        <f>N35+2</f>
        <v>2024</v>
      </c>
      <c r="P35" s="61"/>
      <c r="Q35" s="62"/>
      <c r="R35" s="62"/>
      <c r="S35" s="63"/>
      <c r="T35" s="64" t="s">
        <v>82</v>
      </c>
      <c r="U35" s="64"/>
      <c r="V35" s="64" t="s">
        <v>82</v>
      </c>
      <c r="W35" s="64" t="s">
        <v>82</v>
      </c>
      <c r="X35" s="64"/>
      <c r="Y35" s="211"/>
      <c r="Z35" s="212"/>
    </row>
    <row r="36" spans="1:26" s="14" customFormat="1" ht="44.45" customHeight="1" x14ac:dyDescent="0.25">
      <c r="A36" s="53">
        <f t="shared" si="24"/>
        <v>32</v>
      </c>
      <c r="B36" s="54" t="s">
        <v>189</v>
      </c>
      <c r="C36" s="55" t="s">
        <v>186</v>
      </c>
      <c r="D36" s="55">
        <v>70981043</v>
      </c>
      <c r="E36" s="55">
        <v>102088403</v>
      </c>
      <c r="F36" s="56">
        <v>600067408</v>
      </c>
      <c r="G36" s="57" t="s">
        <v>237</v>
      </c>
      <c r="H36" s="58" t="s">
        <v>74</v>
      </c>
      <c r="I36" s="58" t="s">
        <v>85</v>
      </c>
      <c r="J36" s="58" t="s">
        <v>188</v>
      </c>
      <c r="K36" s="57" t="s">
        <v>238</v>
      </c>
      <c r="L36" s="59">
        <v>7500000</v>
      </c>
      <c r="M36" s="60">
        <f t="shared" si="25"/>
        <v>6375000</v>
      </c>
      <c r="N36" s="51">
        <v>2022</v>
      </c>
      <c r="O36" s="52">
        <f>N36+2</f>
        <v>2024</v>
      </c>
      <c r="P36" s="61"/>
      <c r="Q36" s="62"/>
      <c r="R36" s="62"/>
      <c r="S36" s="63"/>
      <c r="T36" s="64" t="s">
        <v>82</v>
      </c>
      <c r="U36" s="64"/>
      <c r="V36" s="64" t="s">
        <v>82</v>
      </c>
      <c r="W36" s="64" t="s">
        <v>82</v>
      </c>
      <c r="X36" s="64"/>
      <c r="Y36" s="211"/>
      <c r="Z36" s="212"/>
    </row>
    <row r="37" spans="1:26" s="14" customFormat="1" ht="30" x14ac:dyDescent="0.25">
      <c r="A37" s="53">
        <f t="shared" si="24"/>
        <v>33</v>
      </c>
      <c r="B37" s="54" t="s">
        <v>223</v>
      </c>
      <c r="C37" s="55" t="s">
        <v>182</v>
      </c>
      <c r="D37" s="55">
        <v>75006049</v>
      </c>
      <c r="E37" s="55">
        <v>102088381</v>
      </c>
      <c r="F37" s="56">
        <v>600067394</v>
      </c>
      <c r="G37" s="57" t="s">
        <v>224</v>
      </c>
      <c r="H37" s="58" t="s">
        <v>74</v>
      </c>
      <c r="I37" s="58" t="s">
        <v>85</v>
      </c>
      <c r="J37" s="58" t="s">
        <v>183</v>
      </c>
      <c r="K37" s="57" t="s">
        <v>210</v>
      </c>
      <c r="L37" s="59">
        <v>2300000</v>
      </c>
      <c r="M37" s="60">
        <f t="shared" si="25"/>
        <v>1955000</v>
      </c>
      <c r="N37" s="51">
        <v>2017</v>
      </c>
      <c r="O37" s="52">
        <f t="shared" ref="O37" si="26">N37+1</f>
        <v>2018</v>
      </c>
      <c r="P37" s="61" t="s">
        <v>82</v>
      </c>
      <c r="Q37" s="62" t="s">
        <v>82</v>
      </c>
      <c r="R37" s="62" t="s">
        <v>82</v>
      </c>
      <c r="S37" s="63" t="s">
        <v>82</v>
      </c>
      <c r="T37" s="64"/>
      <c r="U37" s="64"/>
      <c r="V37" s="64"/>
      <c r="W37" s="64"/>
      <c r="X37" s="64" t="s">
        <v>82</v>
      </c>
      <c r="Y37" s="213" t="s">
        <v>195</v>
      </c>
      <c r="Z37" s="214"/>
    </row>
    <row r="38" spans="1:26" s="14" customFormat="1" ht="45" x14ac:dyDescent="0.25">
      <c r="A38" s="53">
        <f t="shared" si="24"/>
        <v>34</v>
      </c>
      <c r="B38" s="43" t="s">
        <v>223</v>
      </c>
      <c r="C38" s="55" t="s">
        <v>182</v>
      </c>
      <c r="D38" s="55">
        <v>75006049</v>
      </c>
      <c r="E38" s="55">
        <v>102088381</v>
      </c>
      <c r="F38" s="56">
        <v>600067394</v>
      </c>
      <c r="G38" s="57" t="s">
        <v>225</v>
      </c>
      <c r="H38" s="58" t="s">
        <v>74</v>
      </c>
      <c r="I38" s="58" t="s">
        <v>85</v>
      </c>
      <c r="J38" s="58" t="s">
        <v>183</v>
      </c>
      <c r="K38" s="46" t="s">
        <v>290</v>
      </c>
      <c r="L38" s="32">
        <v>3500000</v>
      </c>
      <c r="M38" s="33">
        <f t="shared" ref="M38" si="27">L38/100*85</f>
        <v>2975000</v>
      </c>
      <c r="N38" s="34">
        <v>2023</v>
      </c>
      <c r="O38" s="35">
        <v>2027</v>
      </c>
      <c r="P38" s="61"/>
      <c r="Q38" s="62"/>
      <c r="R38" s="62"/>
      <c r="S38" s="63"/>
      <c r="T38" s="64"/>
      <c r="U38" s="64"/>
      <c r="V38" s="64" t="s">
        <v>82</v>
      </c>
      <c r="W38" s="64" t="s">
        <v>82</v>
      </c>
      <c r="X38" s="64"/>
      <c r="Y38" s="131" t="s">
        <v>283</v>
      </c>
      <c r="Z38" s="52"/>
    </row>
    <row r="39" spans="1:26" s="14" customFormat="1" x14ac:dyDescent="0.25">
      <c r="A39" s="53">
        <f t="shared" si="24"/>
        <v>35</v>
      </c>
      <c r="B39" s="54" t="s">
        <v>223</v>
      </c>
      <c r="C39" s="55" t="s">
        <v>182</v>
      </c>
      <c r="D39" s="55">
        <v>75006049</v>
      </c>
      <c r="E39" s="55">
        <v>102088381</v>
      </c>
      <c r="F39" s="56">
        <v>600067394</v>
      </c>
      <c r="G39" s="57" t="s">
        <v>226</v>
      </c>
      <c r="H39" s="58" t="s">
        <v>74</v>
      </c>
      <c r="I39" s="58" t="s">
        <v>85</v>
      </c>
      <c r="J39" s="58" t="s">
        <v>183</v>
      </c>
      <c r="K39" s="57"/>
      <c r="L39" s="59">
        <v>500000</v>
      </c>
      <c r="M39" s="60">
        <f t="shared" ref="M39" si="28">L39/100*85</f>
        <v>425000</v>
      </c>
      <c r="N39" s="34">
        <v>2023</v>
      </c>
      <c r="O39" s="35">
        <v>2025</v>
      </c>
      <c r="P39" s="61"/>
      <c r="Q39" s="62"/>
      <c r="R39" s="62"/>
      <c r="S39" s="63"/>
      <c r="T39" s="50" t="s">
        <v>82</v>
      </c>
      <c r="U39" s="64"/>
      <c r="V39" s="64"/>
      <c r="W39" s="64"/>
      <c r="X39" s="64"/>
      <c r="Y39" s="51"/>
      <c r="Z39" s="52"/>
    </row>
    <row r="40" spans="1:26" s="14" customFormat="1" x14ac:dyDescent="0.25">
      <c r="A40" s="53">
        <f t="shared" si="24"/>
        <v>36</v>
      </c>
      <c r="B40" s="43" t="s">
        <v>223</v>
      </c>
      <c r="C40" s="55" t="s">
        <v>182</v>
      </c>
      <c r="D40" s="55">
        <v>75006049</v>
      </c>
      <c r="E40" s="55">
        <v>102088381</v>
      </c>
      <c r="F40" s="56">
        <v>600067394</v>
      </c>
      <c r="G40" s="57" t="s">
        <v>227</v>
      </c>
      <c r="H40" s="58" t="s">
        <v>74</v>
      </c>
      <c r="I40" s="58" t="s">
        <v>85</v>
      </c>
      <c r="J40" s="58" t="s">
        <v>183</v>
      </c>
      <c r="K40" s="46" t="s">
        <v>291</v>
      </c>
      <c r="L40" s="59">
        <v>1000000</v>
      </c>
      <c r="M40" s="60">
        <f t="shared" ref="M40" si="29">L40/100*85</f>
        <v>850000</v>
      </c>
      <c r="N40" s="34">
        <v>2023</v>
      </c>
      <c r="O40" s="35">
        <v>2027</v>
      </c>
      <c r="P40" s="61"/>
      <c r="Q40" s="62"/>
      <c r="R40" s="62"/>
      <c r="S40" s="63"/>
      <c r="T40" s="64" t="s">
        <v>82</v>
      </c>
      <c r="U40" s="64"/>
      <c r="V40" s="64" t="s">
        <v>82</v>
      </c>
      <c r="W40" s="64"/>
      <c r="X40" s="64"/>
      <c r="Y40" s="51"/>
      <c r="Z40" s="52"/>
    </row>
    <row r="41" spans="1:26" s="14" customFormat="1" x14ac:dyDescent="0.25">
      <c r="A41" s="53">
        <f t="shared" si="24"/>
        <v>37</v>
      </c>
      <c r="B41" s="54" t="s">
        <v>223</v>
      </c>
      <c r="C41" s="55" t="s">
        <v>182</v>
      </c>
      <c r="D41" s="55">
        <v>75006049</v>
      </c>
      <c r="E41" s="55">
        <v>102088381</v>
      </c>
      <c r="F41" s="56">
        <v>600067394</v>
      </c>
      <c r="G41" s="57" t="s">
        <v>228</v>
      </c>
      <c r="H41" s="58" t="s">
        <v>74</v>
      </c>
      <c r="I41" s="58" t="s">
        <v>85</v>
      </c>
      <c r="J41" s="58" t="s">
        <v>183</v>
      </c>
      <c r="K41" s="57"/>
      <c r="L41" s="59">
        <v>350000</v>
      </c>
      <c r="M41" s="60">
        <f t="shared" ref="M41" si="30">L41/100*85</f>
        <v>297500</v>
      </c>
      <c r="N41" s="51">
        <v>2020</v>
      </c>
      <c r="O41" s="52">
        <v>2023</v>
      </c>
      <c r="P41" s="61"/>
      <c r="Q41" s="62"/>
      <c r="R41" s="62"/>
      <c r="S41" s="63" t="s">
        <v>82</v>
      </c>
      <c r="T41" s="64" t="s">
        <v>82</v>
      </c>
      <c r="U41" s="64"/>
      <c r="V41" s="64" t="s">
        <v>82</v>
      </c>
      <c r="W41" s="64"/>
      <c r="X41" s="64" t="s">
        <v>82</v>
      </c>
      <c r="Y41" s="51"/>
      <c r="Z41" s="52"/>
    </row>
    <row r="42" spans="1:26" s="14" customFormat="1" x14ac:dyDescent="0.25">
      <c r="A42" s="53">
        <f t="shared" si="24"/>
        <v>38</v>
      </c>
      <c r="B42" s="43" t="s">
        <v>223</v>
      </c>
      <c r="C42" s="55" t="s">
        <v>182</v>
      </c>
      <c r="D42" s="55">
        <v>75006049</v>
      </c>
      <c r="E42" s="55">
        <v>102088381</v>
      </c>
      <c r="F42" s="56">
        <v>600067394</v>
      </c>
      <c r="G42" s="57" t="s">
        <v>229</v>
      </c>
      <c r="H42" s="58" t="s">
        <v>74</v>
      </c>
      <c r="I42" s="58" t="s">
        <v>85</v>
      </c>
      <c r="J42" s="58" t="s">
        <v>183</v>
      </c>
      <c r="K42" s="57"/>
      <c r="L42" s="59">
        <v>1500000</v>
      </c>
      <c r="M42" s="60">
        <f t="shared" ref="M42" si="31">L42/100*85</f>
        <v>1275000</v>
      </c>
      <c r="N42" s="51">
        <v>2020</v>
      </c>
      <c r="O42" s="52">
        <v>2023</v>
      </c>
      <c r="P42" s="61"/>
      <c r="Q42" s="62"/>
      <c r="R42" s="62"/>
      <c r="S42" s="63"/>
      <c r="T42" s="64"/>
      <c r="U42" s="64"/>
      <c r="V42" s="64" t="s">
        <v>82</v>
      </c>
      <c r="W42" s="64"/>
      <c r="X42" s="64"/>
      <c r="Y42" s="213" t="s">
        <v>292</v>
      </c>
      <c r="Z42" s="214"/>
    </row>
    <row r="43" spans="1:26" s="14" customFormat="1" x14ac:dyDescent="0.25">
      <c r="A43" s="53">
        <f t="shared" si="24"/>
        <v>39</v>
      </c>
      <c r="B43" s="54" t="s">
        <v>223</v>
      </c>
      <c r="C43" s="55" t="s">
        <v>182</v>
      </c>
      <c r="D43" s="55">
        <v>75006049</v>
      </c>
      <c r="E43" s="55">
        <v>102088381</v>
      </c>
      <c r="F43" s="56">
        <v>600067394</v>
      </c>
      <c r="G43" s="57" t="s">
        <v>230</v>
      </c>
      <c r="H43" s="58" t="s">
        <v>74</v>
      </c>
      <c r="I43" s="58" t="s">
        <v>85</v>
      </c>
      <c r="J43" s="58" t="s">
        <v>183</v>
      </c>
      <c r="K43" s="57"/>
      <c r="L43" s="59">
        <v>3500000</v>
      </c>
      <c r="M43" s="60">
        <f t="shared" ref="M43" si="32">L43/100*85</f>
        <v>2975000</v>
      </c>
      <c r="N43" s="51">
        <v>2020</v>
      </c>
      <c r="O43" s="52">
        <v>2023</v>
      </c>
      <c r="P43" s="61"/>
      <c r="Q43" s="62"/>
      <c r="R43" s="62" t="s">
        <v>82</v>
      </c>
      <c r="S43" s="63"/>
      <c r="T43" s="64" t="s">
        <v>82</v>
      </c>
      <c r="U43" s="64"/>
      <c r="V43" s="64" t="s">
        <v>82</v>
      </c>
      <c r="W43" s="64"/>
      <c r="X43" s="64"/>
      <c r="Y43" s="51"/>
      <c r="Z43" s="52"/>
    </row>
    <row r="44" spans="1:26" s="14" customFormat="1" ht="30" x14ac:dyDescent="0.25">
      <c r="A44" s="53">
        <f t="shared" si="24"/>
        <v>40</v>
      </c>
      <c r="B44" s="54" t="s">
        <v>223</v>
      </c>
      <c r="C44" s="55" t="s">
        <v>182</v>
      </c>
      <c r="D44" s="55">
        <v>75006049</v>
      </c>
      <c r="E44" s="55">
        <v>102088381</v>
      </c>
      <c r="F44" s="56">
        <v>600067394</v>
      </c>
      <c r="G44" s="57" t="s">
        <v>231</v>
      </c>
      <c r="H44" s="58" t="s">
        <v>74</v>
      </c>
      <c r="I44" s="58" t="s">
        <v>85</v>
      </c>
      <c r="J44" s="58" t="s">
        <v>183</v>
      </c>
      <c r="K44" s="57" t="s">
        <v>232</v>
      </c>
      <c r="L44" s="59">
        <v>2000000</v>
      </c>
      <c r="M44" s="60">
        <f t="shared" ref="M44" si="33">L44/100*85</f>
        <v>1700000</v>
      </c>
      <c r="N44" s="51">
        <v>2020</v>
      </c>
      <c r="O44" s="52">
        <v>2023</v>
      </c>
      <c r="P44" s="61"/>
      <c r="Q44" s="62"/>
      <c r="R44" s="62"/>
      <c r="S44" s="63"/>
      <c r="T44" s="64" t="s">
        <v>82</v>
      </c>
      <c r="U44" s="64"/>
      <c r="V44" s="64" t="s">
        <v>82</v>
      </c>
      <c r="W44" s="64" t="s">
        <v>82</v>
      </c>
      <c r="X44" s="64"/>
      <c r="Y44" s="51"/>
      <c r="Z44" s="52"/>
    </row>
    <row r="45" spans="1:26" s="14" customFormat="1" x14ac:dyDescent="0.25">
      <c r="A45" s="53">
        <f t="shared" si="24"/>
        <v>41</v>
      </c>
      <c r="B45" s="54" t="s">
        <v>223</v>
      </c>
      <c r="C45" s="55" t="s">
        <v>182</v>
      </c>
      <c r="D45" s="55">
        <v>75006049</v>
      </c>
      <c r="E45" s="55">
        <v>102088381</v>
      </c>
      <c r="F45" s="56">
        <v>600067394</v>
      </c>
      <c r="G45" s="57" t="s">
        <v>233</v>
      </c>
      <c r="H45" s="58" t="s">
        <v>74</v>
      </c>
      <c r="I45" s="58" t="s">
        <v>85</v>
      </c>
      <c r="J45" s="58" t="s">
        <v>183</v>
      </c>
      <c r="K45" s="57"/>
      <c r="L45" s="59">
        <v>150000</v>
      </c>
      <c r="M45" s="60">
        <f t="shared" ref="M45" si="34">L45/100*85</f>
        <v>127500</v>
      </c>
      <c r="N45" s="51">
        <v>2020</v>
      </c>
      <c r="O45" s="52">
        <v>2022</v>
      </c>
      <c r="P45" s="61"/>
      <c r="Q45" s="62"/>
      <c r="R45" s="62"/>
      <c r="S45" s="63"/>
      <c r="T45" s="64" t="s">
        <v>82</v>
      </c>
      <c r="U45" s="64"/>
      <c r="V45" s="64" t="s">
        <v>82</v>
      </c>
      <c r="W45" s="64"/>
      <c r="X45" s="64"/>
      <c r="Y45" s="51"/>
      <c r="Z45" s="52"/>
    </row>
    <row r="46" spans="1:26" s="14" customFormat="1" x14ac:dyDescent="0.25">
      <c r="A46" s="53">
        <f t="shared" si="24"/>
        <v>42</v>
      </c>
      <c r="B46" s="54" t="s">
        <v>223</v>
      </c>
      <c r="C46" s="55" t="s">
        <v>182</v>
      </c>
      <c r="D46" s="55">
        <v>75006049</v>
      </c>
      <c r="E46" s="55">
        <v>102088381</v>
      </c>
      <c r="F46" s="56">
        <v>600067394</v>
      </c>
      <c r="G46" s="57" t="s">
        <v>234</v>
      </c>
      <c r="H46" s="58" t="s">
        <v>74</v>
      </c>
      <c r="I46" s="58" t="s">
        <v>85</v>
      </c>
      <c r="J46" s="58" t="s">
        <v>183</v>
      </c>
      <c r="K46" s="57" t="s">
        <v>156</v>
      </c>
      <c r="L46" s="59">
        <v>35000000</v>
      </c>
      <c r="M46" s="60">
        <f t="shared" ref="M46:M52" si="35">L46/100*85</f>
        <v>29750000</v>
      </c>
      <c r="N46" s="51">
        <v>2021</v>
      </c>
      <c r="O46" s="52">
        <v>2023</v>
      </c>
      <c r="P46" s="61" t="s">
        <v>82</v>
      </c>
      <c r="Q46" s="62" t="s">
        <v>82</v>
      </c>
      <c r="R46" s="62" t="s">
        <v>82</v>
      </c>
      <c r="S46" s="63" t="s">
        <v>82</v>
      </c>
      <c r="T46" s="64" t="s">
        <v>82</v>
      </c>
      <c r="U46" s="64"/>
      <c r="V46" s="64" t="s">
        <v>82</v>
      </c>
      <c r="W46" s="64"/>
      <c r="X46" s="64" t="s">
        <v>82</v>
      </c>
      <c r="Y46" s="34" t="s">
        <v>98</v>
      </c>
      <c r="Z46" s="35"/>
    </row>
    <row r="47" spans="1:26" s="14" customFormat="1" ht="75" x14ac:dyDescent="0.25">
      <c r="A47" s="53">
        <f t="shared" si="24"/>
        <v>43</v>
      </c>
      <c r="B47" s="54" t="s">
        <v>239</v>
      </c>
      <c r="C47" s="55" t="s">
        <v>240</v>
      </c>
      <c r="D47" s="55">
        <v>60610590</v>
      </c>
      <c r="E47" s="55">
        <v>102988986</v>
      </c>
      <c r="F47" s="56">
        <v>650016581</v>
      </c>
      <c r="G47" s="57" t="s">
        <v>245</v>
      </c>
      <c r="H47" s="58" t="s">
        <v>74</v>
      </c>
      <c r="I47" s="58" t="s">
        <v>85</v>
      </c>
      <c r="J47" s="58" t="s">
        <v>242</v>
      </c>
      <c r="K47" s="57" t="s">
        <v>246</v>
      </c>
      <c r="L47" s="59">
        <v>8500000</v>
      </c>
      <c r="M47" s="60">
        <f t="shared" si="35"/>
        <v>7225000</v>
      </c>
      <c r="N47" s="51">
        <v>2022</v>
      </c>
      <c r="O47" s="52">
        <f>N47+2</f>
        <v>2024</v>
      </c>
      <c r="P47" s="61" t="s">
        <v>82</v>
      </c>
      <c r="Q47" s="62" t="s">
        <v>82</v>
      </c>
      <c r="R47" s="62"/>
      <c r="S47" s="63" t="s">
        <v>82</v>
      </c>
      <c r="T47" s="64" t="s">
        <v>82</v>
      </c>
      <c r="U47" s="64" t="s">
        <v>82</v>
      </c>
      <c r="V47" s="64" t="s">
        <v>82</v>
      </c>
      <c r="W47" s="64" t="s">
        <v>82</v>
      </c>
      <c r="X47" s="64"/>
      <c r="Y47" s="51"/>
      <c r="Z47" s="52"/>
    </row>
    <row r="48" spans="1:26" s="14" customFormat="1" ht="75" x14ac:dyDescent="0.25">
      <c r="A48" s="53">
        <f t="shared" si="24"/>
        <v>44</v>
      </c>
      <c r="B48" s="54" t="s">
        <v>239</v>
      </c>
      <c r="C48" s="55" t="s">
        <v>240</v>
      </c>
      <c r="D48" s="55">
        <v>60610590</v>
      </c>
      <c r="E48" s="55">
        <v>102988986</v>
      </c>
      <c r="F48" s="56">
        <v>650016581</v>
      </c>
      <c r="G48" s="57" t="s">
        <v>247</v>
      </c>
      <c r="H48" s="58" t="s">
        <v>74</v>
      </c>
      <c r="I48" s="58" t="s">
        <v>85</v>
      </c>
      <c r="J48" s="58" t="s">
        <v>242</v>
      </c>
      <c r="K48" s="57" t="s">
        <v>248</v>
      </c>
      <c r="L48" s="59">
        <v>4500000</v>
      </c>
      <c r="M48" s="60">
        <f t="shared" si="35"/>
        <v>3825000</v>
      </c>
      <c r="N48" s="51">
        <v>2022</v>
      </c>
      <c r="O48" s="52">
        <f t="shared" ref="O48:O52" si="36">N48+1</f>
        <v>2023</v>
      </c>
      <c r="P48" s="61" t="s">
        <v>82</v>
      </c>
      <c r="Q48" s="62" t="s">
        <v>82</v>
      </c>
      <c r="R48" s="62" t="s">
        <v>82</v>
      </c>
      <c r="S48" s="63" t="s">
        <v>82</v>
      </c>
      <c r="T48" s="64"/>
      <c r="U48" s="64"/>
      <c r="V48" s="64" t="s">
        <v>82</v>
      </c>
      <c r="W48" s="64"/>
      <c r="X48" s="64" t="s">
        <v>82</v>
      </c>
      <c r="Y48" s="51"/>
      <c r="Z48" s="52"/>
    </row>
    <row r="49" spans="1:26" s="14" customFormat="1" ht="75" x14ac:dyDescent="0.25">
      <c r="A49" s="53">
        <f t="shared" si="24"/>
        <v>45</v>
      </c>
      <c r="B49" s="54" t="s">
        <v>239</v>
      </c>
      <c r="C49" s="55" t="s">
        <v>240</v>
      </c>
      <c r="D49" s="55">
        <v>60610590</v>
      </c>
      <c r="E49" s="55">
        <v>102988986</v>
      </c>
      <c r="F49" s="56">
        <v>650016581</v>
      </c>
      <c r="G49" s="57" t="s">
        <v>249</v>
      </c>
      <c r="H49" s="58" t="s">
        <v>74</v>
      </c>
      <c r="I49" s="58" t="s">
        <v>85</v>
      </c>
      <c r="J49" s="58" t="s">
        <v>242</v>
      </c>
      <c r="K49" s="57" t="s">
        <v>250</v>
      </c>
      <c r="L49" s="59">
        <v>5400000</v>
      </c>
      <c r="M49" s="60">
        <f t="shared" si="35"/>
        <v>4590000</v>
      </c>
      <c r="N49" s="51">
        <v>2022</v>
      </c>
      <c r="O49" s="52">
        <f t="shared" si="36"/>
        <v>2023</v>
      </c>
      <c r="P49" s="61" t="s">
        <v>82</v>
      </c>
      <c r="Q49" s="62" t="s">
        <v>82</v>
      </c>
      <c r="R49" s="62" t="s">
        <v>82</v>
      </c>
      <c r="S49" s="63" t="s">
        <v>82</v>
      </c>
      <c r="T49" s="64"/>
      <c r="U49" s="64"/>
      <c r="V49" s="64" t="s">
        <v>82</v>
      </c>
      <c r="W49" s="64"/>
      <c r="X49" s="64" t="s">
        <v>82</v>
      </c>
      <c r="Y49" s="51"/>
      <c r="Z49" s="52"/>
    </row>
    <row r="50" spans="1:26" s="14" customFormat="1" x14ac:dyDescent="0.25">
      <c r="A50" s="53">
        <f t="shared" si="24"/>
        <v>46</v>
      </c>
      <c r="B50" s="54" t="s">
        <v>262</v>
      </c>
      <c r="C50" s="55" t="s">
        <v>263</v>
      </c>
      <c r="D50" s="55">
        <v>70839000</v>
      </c>
      <c r="E50" s="55">
        <v>108018423</v>
      </c>
      <c r="F50" s="56">
        <v>600022846</v>
      </c>
      <c r="G50" s="57" t="s">
        <v>264</v>
      </c>
      <c r="H50" s="58" t="s">
        <v>74</v>
      </c>
      <c r="I50" s="58" t="s">
        <v>85</v>
      </c>
      <c r="J50" s="58" t="s">
        <v>85</v>
      </c>
      <c r="K50" s="57" t="s">
        <v>265</v>
      </c>
      <c r="L50" s="59">
        <v>17000000</v>
      </c>
      <c r="M50" s="60">
        <f t="shared" si="35"/>
        <v>14450000</v>
      </c>
      <c r="N50" s="51">
        <v>2022</v>
      </c>
      <c r="O50" s="52">
        <f t="shared" si="36"/>
        <v>2023</v>
      </c>
      <c r="P50" s="61"/>
      <c r="Q50" s="62"/>
      <c r="R50" s="62"/>
      <c r="S50" s="63"/>
      <c r="T50" s="64"/>
      <c r="U50" s="64"/>
      <c r="V50" s="64" t="s">
        <v>82</v>
      </c>
      <c r="W50" s="64" t="s">
        <v>82</v>
      </c>
      <c r="X50" s="64"/>
      <c r="Y50" s="51"/>
      <c r="Z50" s="52"/>
    </row>
    <row r="51" spans="1:26" s="14" customFormat="1" ht="150" x14ac:dyDescent="0.25">
      <c r="A51" s="53">
        <f t="shared" si="24"/>
        <v>47</v>
      </c>
      <c r="B51" s="54" t="s">
        <v>262</v>
      </c>
      <c r="C51" s="55" t="s">
        <v>263</v>
      </c>
      <c r="D51" s="55">
        <v>70839000</v>
      </c>
      <c r="E51" s="55">
        <v>108018423</v>
      </c>
      <c r="F51" s="56">
        <v>600022846</v>
      </c>
      <c r="G51" s="57" t="s">
        <v>266</v>
      </c>
      <c r="H51" s="58" t="s">
        <v>74</v>
      </c>
      <c r="I51" s="58" t="s">
        <v>85</v>
      </c>
      <c r="J51" s="58" t="s">
        <v>85</v>
      </c>
      <c r="K51" s="57" t="s">
        <v>267</v>
      </c>
      <c r="L51" s="59">
        <v>3800000</v>
      </c>
      <c r="M51" s="105">
        <f t="shared" si="35"/>
        <v>3230000</v>
      </c>
      <c r="N51" s="106">
        <v>2022</v>
      </c>
      <c r="O51" s="107">
        <f t="shared" si="36"/>
        <v>2023</v>
      </c>
      <c r="P51" s="61"/>
      <c r="Q51" s="62"/>
      <c r="R51" s="62" t="s">
        <v>82</v>
      </c>
      <c r="S51" s="63" t="s">
        <v>82</v>
      </c>
      <c r="T51" s="64"/>
      <c r="U51" s="64"/>
      <c r="V51" s="64" t="s">
        <v>82</v>
      </c>
      <c r="W51" s="64" t="s">
        <v>82</v>
      </c>
      <c r="X51" s="64"/>
      <c r="Y51" s="51"/>
      <c r="Z51" s="52"/>
    </row>
    <row r="52" spans="1:26" s="14" customFormat="1" ht="75" x14ac:dyDescent="0.25">
      <c r="A52" s="53">
        <f t="shared" si="24"/>
        <v>48</v>
      </c>
      <c r="B52" s="54" t="s">
        <v>262</v>
      </c>
      <c r="C52" s="55" t="s">
        <v>263</v>
      </c>
      <c r="D52" s="55">
        <v>70839000</v>
      </c>
      <c r="E52" s="55">
        <v>108018423</v>
      </c>
      <c r="F52" s="56">
        <v>600022846</v>
      </c>
      <c r="G52" s="57" t="s">
        <v>268</v>
      </c>
      <c r="H52" s="58" t="s">
        <v>74</v>
      </c>
      <c r="I52" s="58" t="s">
        <v>85</v>
      </c>
      <c r="J52" s="58" t="s">
        <v>85</v>
      </c>
      <c r="K52" s="57" t="s">
        <v>269</v>
      </c>
      <c r="L52" s="59">
        <v>4500000</v>
      </c>
      <c r="M52" s="105">
        <f t="shared" si="35"/>
        <v>3825000</v>
      </c>
      <c r="N52" s="106">
        <v>2022</v>
      </c>
      <c r="O52" s="107">
        <f t="shared" si="36"/>
        <v>2023</v>
      </c>
      <c r="P52" s="61"/>
      <c r="Q52" s="62"/>
      <c r="R52" s="62"/>
      <c r="S52" s="63"/>
      <c r="T52" s="64"/>
      <c r="U52" s="64"/>
      <c r="V52" s="64" t="s">
        <v>82</v>
      </c>
      <c r="W52" s="64" t="s">
        <v>82</v>
      </c>
      <c r="X52" s="64"/>
      <c r="Y52" s="51"/>
      <c r="Z52" s="52"/>
    </row>
    <row r="53" spans="1:26" s="14" customFormat="1" ht="90" x14ac:dyDescent="0.25">
      <c r="A53" s="53">
        <f t="shared" si="24"/>
        <v>49</v>
      </c>
      <c r="B53" s="54" t="s">
        <v>262</v>
      </c>
      <c r="C53" s="55" t="s">
        <v>263</v>
      </c>
      <c r="D53" s="55">
        <v>70839000</v>
      </c>
      <c r="E53" s="55">
        <v>108018423</v>
      </c>
      <c r="F53" s="56">
        <v>600022846</v>
      </c>
      <c r="G53" s="57" t="s">
        <v>277</v>
      </c>
      <c r="H53" s="58" t="s">
        <v>74</v>
      </c>
      <c r="I53" s="58" t="s">
        <v>85</v>
      </c>
      <c r="J53" s="58" t="s">
        <v>85</v>
      </c>
      <c r="K53" s="57" t="s">
        <v>270</v>
      </c>
      <c r="L53" s="59">
        <v>2000000</v>
      </c>
      <c r="M53" s="105">
        <f>L53*0.9</f>
        <v>1800000</v>
      </c>
      <c r="N53" s="106">
        <v>2022</v>
      </c>
      <c r="O53" s="107">
        <v>2023</v>
      </c>
      <c r="P53" s="61" t="s">
        <v>82</v>
      </c>
      <c r="Q53" s="62" t="s">
        <v>82</v>
      </c>
      <c r="R53" s="62" t="s">
        <v>82</v>
      </c>
      <c r="S53" s="63" t="s">
        <v>82</v>
      </c>
      <c r="T53" s="64" t="s">
        <v>82</v>
      </c>
      <c r="U53" s="64"/>
      <c r="V53" s="64" t="s">
        <v>82</v>
      </c>
      <c r="W53" s="64" t="s">
        <v>82</v>
      </c>
      <c r="X53" s="64" t="s">
        <v>82</v>
      </c>
      <c r="Y53" s="54" t="s">
        <v>271</v>
      </c>
      <c r="Z53" s="108" t="s">
        <v>272</v>
      </c>
    </row>
    <row r="54" spans="1:26" s="14" customFormat="1" ht="45" x14ac:dyDescent="0.25">
      <c r="A54" s="53">
        <f t="shared" si="24"/>
        <v>50</v>
      </c>
      <c r="B54" s="54" t="s">
        <v>206</v>
      </c>
      <c r="C54" s="55" t="s">
        <v>207</v>
      </c>
      <c r="D54" s="55">
        <v>47701617</v>
      </c>
      <c r="E54" s="55">
        <v>47701617</v>
      </c>
      <c r="F54" s="56">
        <v>600067246</v>
      </c>
      <c r="G54" s="57" t="s">
        <v>273</v>
      </c>
      <c r="H54" s="58" t="s">
        <v>74</v>
      </c>
      <c r="I54" s="58" t="s">
        <v>85</v>
      </c>
      <c r="J54" s="58" t="s">
        <v>209</v>
      </c>
      <c r="K54" s="57" t="s">
        <v>274</v>
      </c>
      <c r="L54" s="59">
        <v>4500000</v>
      </c>
      <c r="M54" s="105">
        <f t="shared" ref="M54:M57" si="37">L54/100*85</f>
        <v>3825000</v>
      </c>
      <c r="N54" s="106">
        <v>2022</v>
      </c>
      <c r="O54" s="107">
        <f t="shared" ref="O54:O57" si="38">N54+1</f>
        <v>2023</v>
      </c>
      <c r="P54" s="61"/>
      <c r="Q54" s="62"/>
      <c r="R54" s="62"/>
      <c r="S54" s="63"/>
      <c r="T54" s="64"/>
      <c r="U54" s="64"/>
      <c r="V54" s="64"/>
      <c r="W54" s="64" t="s">
        <v>82</v>
      </c>
      <c r="X54" s="64"/>
      <c r="Y54" s="54"/>
      <c r="Z54" s="108"/>
    </row>
    <row r="55" spans="1:26" s="14" customFormat="1" ht="75" x14ac:dyDescent="0.25">
      <c r="A55" s="53">
        <f t="shared" si="24"/>
        <v>51</v>
      </c>
      <c r="B55" s="54" t="s">
        <v>206</v>
      </c>
      <c r="C55" s="55" t="s">
        <v>207</v>
      </c>
      <c r="D55" s="55">
        <v>47701617</v>
      </c>
      <c r="E55" s="55">
        <v>47701617</v>
      </c>
      <c r="F55" s="56">
        <v>600067246</v>
      </c>
      <c r="G55" s="57" t="s">
        <v>275</v>
      </c>
      <c r="H55" s="58" t="s">
        <v>74</v>
      </c>
      <c r="I55" s="58" t="s">
        <v>85</v>
      </c>
      <c r="J55" s="58" t="s">
        <v>209</v>
      </c>
      <c r="K55" s="57" t="s">
        <v>276</v>
      </c>
      <c r="L55" s="59">
        <v>12000000</v>
      </c>
      <c r="M55" s="105">
        <f t="shared" si="37"/>
        <v>10200000</v>
      </c>
      <c r="N55" s="106">
        <v>2022</v>
      </c>
      <c r="O55" s="107">
        <f t="shared" si="38"/>
        <v>2023</v>
      </c>
      <c r="P55" s="61"/>
      <c r="Q55" s="62"/>
      <c r="R55" s="62" t="s">
        <v>82</v>
      </c>
      <c r="S55" s="63"/>
      <c r="T55" s="64"/>
      <c r="U55" s="64"/>
      <c r="V55" s="64"/>
      <c r="W55" s="64" t="s">
        <v>82</v>
      </c>
      <c r="X55" s="64"/>
      <c r="Y55" s="54"/>
      <c r="Z55" s="108"/>
    </row>
    <row r="56" spans="1:26" s="9" customFormat="1" ht="45" x14ac:dyDescent="0.25">
      <c r="A56" s="31">
        <f t="shared" si="24"/>
        <v>52</v>
      </c>
      <c r="B56" s="43" t="s">
        <v>83</v>
      </c>
      <c r="C56" s="44" t="s">
        <v>88</v>
      </c>
      <c r="D56" s="44">
        <v>49753347</v>
      </c>
      <c r="E56" s="44" t="s">
        <v>84</v>
      </c>
      <c r="F56" s="45">
        <v>600067262</v>
      </c>
      <c r="G56" s="46" t="s">
        <v>280</v>
      </c>
      <c r="H56" s="47" t="s">
        <v>74</v>
      </c>
      <c r="I56" s="47" t="s">
        <v>85</v>
      </c>
      <c r="J56" s="47" t="s">
        <v>85</v>
      </c>
      <c r="K56" s="46" t="s">
        <v>281</v>
      </c>
      <c r="L56" s="32">
        <v>6000000</v>
      </c>
      <c r="M56" s="33">
        <f t="shared" si="37"/>
        <v>5100000</v>
      </c>
      <c r="N56" s="34">
        <v>2023</v>
      </c>
      <c r="O56" s="35">
        <f t="shared" si="38"/>
        <v>2024</v>
      </c>
      <c r="P56" s="48"/>
      <c r="Q56" s="49"/>
      <c r="R56" s="49"/>
      <c r="S56" s="36" t="s">
        <v>82</v>
      </c>
      <c r="T56" s="50"/>
      <c r="U56" s="50"/>
      <c r="V56" s="50" t="s">
        <v>82</v>
      </c>
      <c r="W56" s="50"/>
      <c r="X56" s="50" t="s">
        <v>82</v>
      </c>
      <c r="Y56" s="34"/>
      <c r="Z56" s="35"/>
    </row>
    <row r="57" spans="1:26" s="9" customFormat="1" ht="45.75" thickBot="1" x14ac:dyDescent="0.3">
      <c r="A57" s="37">
        <f t="shared" si="24"/>
        <v>53</v>
      </c>
      <c r="B57" s="125" t="s">
        <v>101</v>
      </c>
      <c r="C57" s="126" t="s">
        <v>88</v>
      </c>
      <c r="D57" s="126">
        <v>49753371</v>
      </c>
      <c r="E57" s="126" t="s">
        <v>102</v>
      </c>
      <c r="F57" s="127">
        <v>600067289</v>
      </c>
      <c r="G57" s="128" t="s">
        <v>280</v>
      </c>
      <c r="H57" s="129" t="s">
        <v>74</v>
      </c>
      <c r="I57" s="129" t="s">
        <v>85</v>
      </c>
      <c r="J57" s="129" t="s">
        <v>85</v>
      </c>
      <c r="K57" s="128" t="s">
        <v>281</v>
      </c>
      <c r="L57" s="38">
        <v>6000000</v>
      </c>
      <c r="M57" s="39">
        <f t="shared" si="37"/>
        <v>5100000</v>
      </c>
      <c r="N57" s="40">
        <v>2023</v>
      </c>
      <c r="O57" s="41">
        <f t="shared" si="38"/>
        <v>2024</v>
      </c>
      <c r="P57" s="69"/>
      <c r="Q57" s="70"/>
      <c r="R57" s="70"/>
      <c r="S57" s="42" t="s">
        <v>82</v>
      </c>
      <c r="T57" s="130"/>
      <c r="U57" s="130"/>
      <c r="V57" s="130" t="s">
        <v>82</v>
      </c>
      <c r="W57" s="130"/>
      <c r="X57" s="130" t="s">
        <v>82</v>
      </c>
      <c r="Y57" s="40"/>
      <c r="Z57" s="41"/>
    </row>
    <row r="58" spans="1:26" s="9" customFormat="1" x14ac:dyDescent="0.25">
      <c r="A58" s="109"/>
      <c r="B58" s="110"/>
      <c r="C58"/>
      <c r="D58"/>
      <c r="E58"/>
      <c r="F58"/>
      <c r="G58"/>
      <c r="H58"/>
      <c r="I58"/>
      <c r="J58"/>
      <c r="K58"/>
      <c r="L58" s="11"/>
      <c r="M58" s="11"/>
      <c r="N58"/>
      <c r="O58"/>
      <c r="P58"/>
      <c r="Q58"/>
      <c r="R58"/>
      <c r="S58"/>
      <c r="T58"/>
      <c r="U58"/>
      <c r="V58"/>
      <c r="W58"/>
      <c r="X58"/>
      <c r="Y58"/>
      <c r="Z58"/>
    </row>
    <row r="59" spans="1:26" s="9" customFormat="1" x14ac:dyDescent="0.25">
      <c r="A59" s="76" t="s">
        <v>294</v>
      </c>
      <c r="B59" s="76"/>
      <c r="C59" s="76"/>
      <c r="D59" s="76"/>
      <c r="E59" s="76"/>
      <c r="F59" s="76"/>
      <c r="G59" s="77"/>
      <c r="H59"/>
      <c r="I59"/>
      <c r="J59"/>
      <c r="K59"/>
      <c r="L59" s="11"/>
      <c r="M59" s="11"/>
      <c r="N59"/>
      <c r="O59"/>
      <c r="P59"/>
      <c r="Q59"/>
      <c r="R59"/>
      <c r="S59"/>
      <c r="T59"/>
      <c r="U59"/>
      <c r="V59"/>
      <c r="W59"/>
      <c r="X59"/>
      <c r="Y59"/>
      <c r="Z59"/>
    </row>
    <row r="61" spans="1:26" x14ac:dyDescent="0.25">
      <c r="A61" s="14"/>
      <c r="B61" s="14"/>
      <c r="C61" s="14"/>
      <c r="D61" s="14"/>
      <c r="E61" s="14"/>
      <c r="F61" s="14"/>
      <c r="G61" s="14"/>
      <c r="H61" s="14"/>
      <c r="I61" s="14"/>
      <c r="J61" s="14"/>
      <c r="K61" s="14"/>
      <c r="L61" s="15"/>
      <c r="M61" s="15"/>
      <c r="N61" s="14"/>
      <c r="O61" s="14"/>
      <c r="P61" s="14"/>
      <c r="Q61" s="14"/>
      <c r="R61" s="14"/>
      <c r="S61" s="14"/>
      <c r="T61" s="14"/>
      <c r="U61" s="14"/>
      <c r="V61" s="14"/>
      <c r="W61" s="14"/>
      <c r="X61" s="14"/>
      <c r="Y61" s="14"/>
      <c r="Z61" s="14"/>
    </row>
    <row r="62" spans="1:26" x14ac:dyDescent="0.25">
      <c r="A62" s="14"/>
      <c r="B62" s="14"/>
      <c r="C62" s="14"/>
      <c r="D62" s="14"/>
      <c r="E62" s="14"/>
      <c r="F62" s="14"/>
      <c r="G62" s="14"/>
      <c r="H62" s="14"/>
      <c r="I62" s="14"/>
      <c r="J62" s="14"/>
      <c r="K62" s="14"/>
      <c r="L62" s="15"/>
      <c r="M62" s="15"/>
      <c r="N62" s="14"/>
      <c r="O62" s="14"/>
      <c r="P62" s="14"/>
      <c r="Q62" s="14"/>
      <c r="R62" s="14"/>
      <c r="S62" s="14"/>
      <c r="T62" s="14"/>
      <c r="U62" s="14"/>
      <c r="V62" s="14"/>
      <c r="W62" s="14"/>
      <c r="X62" s="14"/>
      <c r="Y62" s="14"/>
      <c r="Z62" s="14"/>
    </row>
    <row r="63" spans="1:26" x14ac:dyDescent="0.25">
      <c r="A63" s="14" t="s">
        <v>22</v>
      </c>
      <c r="B63" s="14"/>
      <c r="C63" s="14"/>
      <c r="D63" s="14"/>
      <c r="E63" s="14"/>
      <c r="F63" s="14"/>
      <c r="G63" s="14"/>
      <c r="H63" s="14"/>
      <c r="I63" s="14"/>
      <c r="J63" s="14"/>
      <c r="K63" s="14"/>
      <c r="L63" s="15"/>
      <c r="M63" s="15"/>
      <c r="N63" s="14"/>
      <c r="O63" s="14"/>
      <c r="P63" s="14"/>
      <c r="Q63" s="14"/>
      <c r="R63" s="14"/>
      <c r="S63" s="14"/>
      <c r="T63" s="14"/>
      <c r="U63" s="14"/>
      <c r="V63" s="14"/>
      <c r="W63" s="14"/>
      <c r="X63" s="14"/>
      <c r="Y63" s="14"/>
      <c r="Z63" s="14"/>
    </row>
    <row r="64" spans="1:26" x14ac:dyDescent="0.25">
      <c r="A64" s="19" t="s">
        <v>36</v>
      </c>
      <c r="B64" s="14"/>
      <c r="C64" s="14"/>
      <c r="D64" s="14"/>
      <c r="E64" s="14"/>
      <c r="F64" s="14"/>
      <c r="G64" s="14"/>
      <c r="H64" s="14"/>
      <c r="I64" s="14"/>
      <c r="J64" s="14"/>
      <c r="K64" s="14"/>
      <c r="L64" s="15"/>
      <c r="M64" s="15"/>
      <c r="N64" s="14"/>
      <c r="O64" s="14"/>
      <c r="P64" s="14"/>
      <c r="Q64" s="14"/>
      <c r="R64" s="14"/>
      <c r="S64" s="14"/>
      <c r="T64" s="14"/>
      <c r="U64" s="14"/>
      <c r="V64" s="14"/>
      <c r="W64" s="14"/>
      <c r="X64" s="14"/>
      <c r="Y64" s="14"/>
      <c r="Z64" s="14"/>
    </row>
    <row r="65" spans="1:26" x14ac:dyDescent="0.25">
      <c r="A65" s="14" t="s">
        <v>23</v>
      </c>
      <c r="B65" s="14"/>
      <c r="C65" s="14"/>
      <c r="D65" s="14"/>
      <c r="E65" s="14"/>
      <c r="F65" s="14"/>
      <c r="G65" s="14"/>
      <c r="H65" s="14"/>
      <c r="I65" s="14"/>
      <c r="J65" s="14"/>
      <c r="K65" s="14"/>
      <c r="L65" s="15"/>
      <c r="M65" s="15"/>
      <c r="N65" s="14"/>
      <c r="O65" s="14"/>
      <c r="P65" s="14"/>
      <c r="Q65" s="14"/>
      <c r="R65" s="14"/>
      <c r="S65" s="14"/>
      <c r="T65" s="14"/>
      <c r="U65" s="14"/>
      <c r="V65" s="14"/>
      <c r="W65" s="14"/>
      <c r="X65" s="14"/>
      <c r="Y65" s="14"/>
      <c r="Z65" s="14"/>
    </row>
    <row r="66" spans="1:26" x14ac:dyDescent="0.25">
      <c r="A66" s="14" t="s">
        <v>76</v>
      </c>
      <c r="B66" s="14"/>
      <c r="C66" s="14"/>
      <c r="D66" s="14"/>
      <c r="E66" s="14"/>
      <c r="F66" s="14"/>
      <c r="G66" s="14"/>
      <c r="H66" s="14"/>
      <c r="I66" s="14"/>
      <c r="J66" s="14"/>
      <c r="K66" s="14"/>
      <c r="L66" s="15"/>
      <c r="M66" s="15"/>
      <c r="N66" s="14"/>
      <c r="O66" s="14"/>
      <c r="P66" s="14"/>
      <c r="Q66" s="14"/>
      <c r="R66" s="14"/>
      <c r="S66" s="14"/>
      <c r="T66" s="14"/>
      <c r="U66" s="14"/>
      <c r="V66" s="14"/>
      <c r="W66" s="14"/>
      <c r="X66" s="14"/>
      <c r="Y66" s="14"/>
      <c r="Z66" s="14"/>
    </row>
    <row r="67" spans="1:26" x14ac:dyDescent="0.25">
      <c r="A67" s="14"/>
      <c r="B67" s="14"/>
      <c r="C67" s="14"/>
      <c r="D67" s="14"/>
      <c r="E67" s="14"/>
      <c r="F67" s="14"/>
      <c r="G67" s="14"/>
      <c r="H67" s="14"/>
      <c r="I67" s="14"/>
      <c r="J67" s="14"/>
      <c r="K67" s="14"/>
      <c r="L67" s="15"/>
      <c r="M67" s="15"/>
      <c r="N67" s="14"/>
      <c r="O67" s="14"/>
      <c r="P67" s="14"/>
      <c r="Q67" s="14"/>
      <c r="R67" s="14"/>
      <c r="S67" s="14"/>
      <c r="T67" s="14"/>
      <c r="U67" s="14"/>
      <c r="V67" s="14"/>
      <c r="W67" s="14"/>
      <c r="X67" s="14"/>
      <c r="Y67" s="14"/>
      <c r="Z67" s="14"/>
    </row>
    <row r="68" spans="1:26" x14ac:dyDescent="0.25">
      <c r="A68" s="14" t="s">
        <v>37</v>
      </c>
      <c r="B68" s="14"/>
      <c r="C68" s="14"/>
      <c r="D68" s="14"/>
      <c r="E68" s="14"/>
      <c r="F68" s="14"/>
      <c r="G68" s="14"/>
      <c r="H68" s="14"/>
      <c r="I68" s="14"/>
      <c r="J68" s="14"/>
      <c r="K68" s="14"/>
      <c r="L68" s="15"/>
      <c r="M68" s="15"/>
      <c r="N68" s="14"/>
      <c r="O68" s="14"/>
      <c r="P68" s="14"/>
      <c r="Q68" s="14"/>
      <c r="R68" s="14"/>
      <c r="S68" s="14"/>
      <c r="T68" s="14"/>
      <c r="U68" s="14"/>
      <c r="V68" s="14"/>
      <c r="W68" s="14"/>
      <c r="X68" s="14"/>
      <c r="Y68" s="14"/>
      <c r="Z68" s="14"/>
    </row>
    <row r="69" spans="1:26" x14ac:dyDescent="0.25">
      <c r="A69" s="14"/>
      <c r="B69" s="14"/>
      <c r="C69" s="14"/>
      <c r="D69" s="14"/>
      <c r="E69" s="14"/>
      <c r="F69" s="14"/>
      <c r="G69" s="14"/>
      <c r="H69" s="14"/>
      <c r="I69" s="14"/>
      <c r="J69" s="14"/>
      <c r="K69" s="14"/>
      <c r="L69" s="15"/>
      <c r="M69" s="15"/>
      <c r="N69" s="14"/>
      <c r="O69" s="14"/>
      <c r="P69" s="14"/>
      <c r="Q69" s="14"/>
      <c r="R69" s="14"/>
      <c r="S69" s="14"/>
      <c r="T69" s="14"/>
      <c r="U69" s="14"/>
      <c r="V69" s="14"/>
      <c r="W69" s="14"/>
      <c r="X69" s="14"/>
      <c r="Y69" s="14"/>
      <c r="Z69" s="14"/>
    </row>
    <row r="70" spans="1:26" x14ac:dyDescent="0.25">
      <c r="A70" s="16" t="s">
        <v>66</v>
      </c>
      <c r="B70" s="16"/>
      <c r="C70" s="16"/>
      <c r="D70" s="16"/>
      <c r="E70" s="16"/>
      <c r="F70" s="16"/>
      <c r="G70" s="16"/>
      <c r="H70" s="16"/>
      <c r="I70" s="14"/>
      <c r="J70" s="14"/>
      <c r="K70" s="14"/>
      <c r="L70" s="15"/>
      <c r="M70" s="15"/>
      <c r="N70" s="14"/>
      <c r="O70" s="14"/>
      <c r="P70" s="14"/>
      <c r="Q70" s="14"/>
      <c r="R70" s="14"/>
      <c r="S70" s="14"/>
      <c r="T70" s="14"/>
      <c r="U70" s="14"/>
      <c r="V70" s="14"/>
      <c r="W70" s="14"/>
      <c r="X70" s="14"/>
      <c r="Y70" s="14"/>
      <c r="Z70" s="14"/>
    </row>
    <row r="71" spans="1:26" x14ac:dyDescent="0.25">
      <c r="A71" s="16" t="s">
        <v>62</v>
      </c>
      <c r="B71" s="16"/>
      <c r="C71" s="16"/>
      <c r="D71" s="16"/>
      <c r="E71" s="16"/>
      <c r="F71" s="16"/>
      <c r="G71" s="16"/>
      <c r="H71" s="16"/>
      <c r="I71" s="14"/>
      <c r="J71" s="14"/>
      <c r="K71" s="14"/>
      <c r="L71" s="15"/>
      <c r="M71" s="15"/>
      <c r="N71" s="14"/>
      <c r="O71" s="14"/>
      <c r="P71" s="14"/>
      <c r="Q71" s="14"/>
      <c r="R71" s="14"/>
      <c r="S71" s="14"/>
      <c r="T71" s="14"/>
      <c r="U71" s="14"/>
      <c r="V71" s="14"/>
      <c r="W71" s="14"/>
      <c r="X71" s="14"/>
      <c r="Y71" s="14"/>
      <c r="Z71" s="14"/>
    </row>
    <row r="72" spans="1:26" x14ac:dyDescent="0.25">
      <c r="A72" s="16" t="s">
        <v>58</v>
      </c>
      <c r="B72" s="16"/>
      <c r="C72" s="16"/>
      <c r="D72" s="16"/>
      <c r="E72" s="16"/>
      <c r="F72" s="16"/>
      <c r="G72" s="16"/>
      <c r="H72" s="16"/>
      <c r="I72" s="14"/>
      <c r="J72" s="14"/>
      <c r="K72" s="14"/>
      <c r="L72" s="15"/>
      <c r="M72" s="15"/>
      <c r="N72" s="14"/>
      <c r="O72" s="14"/>
      <c r="P72" s="14"/>
      <c r="Q72" s="14"/>
      <c r="R72" s="14"/>
      <c r="S72" s="14"/>
      <c r="T72" s="14"/>
      <c r="U72" s="14"/>
      <c r="V72" s="14"/>
      <c r="W72" s="14"/>
      <c r="X72" s="14"/>
      <c r="Y72" s="14"/>
      <c r="Z72" s="14"/>
    </row>
    <row r="73" spans="1:26" x14ac:dyDescent="0.25">
      <c r="A73" s="16" t="s">
        <v>59</v>
      </c>
      <c r="B73" s="16"/>
      <c r="C73" s="16"/>
      <c r="D73" s="16"/>
      <c r="E73" s="16"/>
      <c r="F73" s="16"/>
      <c r="G73" s="16"/>
      <c r="H73" s="16"/>
      <c r="I73" s="14"/>
      <c r="J73" s="14"/>
      <c r="K73" s="14"/>
      <c r="L73" s="15"/>
      <c r="M73" s="15"/>
      <c r="N73" s="14"/>
      <c r="O73" s="14"/>
      <c r="P73" s="14"/>
      <c r="Q73" s="14"/>
      <c r="R73" s="14"/>
      <c r="S73" s="14"/>
      <c r="T73" s="14"/>
      <c r="U73" s="14"/>
      <c r="V73" s="14"/>
      <c r="W73" s="14"/>
      <c r="X73" s="14"/>
      <c r="Y73" s="14"/>
      <c r="Z73" s="14"/>
    </row>
    <row r="74" spans="1:26" x14ac:dyDescent="0.25">
      <c r="A74" s="16" t="s">
        <v>60</v>
      </c>
      <c r="B74" s="16"/>
      <c r="C74" s="16"/>
      <c r="D74" s="16"/>
      <c r="E74" s="16"/>
      <c r="F74" s="16"/>
      <c r="G74" s="16"/>
      <c r="H74" s="16"/>
      <c r="I74" s="14"/>
      <c r="J74" s="14"/>
      <c r="K74" s="14"/>
      <c r="L74" s="15"/>
      <c r="M74" s="15"/>
      <c r="N74" s="14"/>
      <c r="O74" s="14"/>
      <c r="P74" s="14"/>
      <c r="Q74" s="14"/>
      <c r="R74" s="14"/>
      <c r="S74" s="14"/>
      <c r="T74" s="14"/>
      <c r="U74" s="14"/>
      <c r="V74" s="14"/>
      <c r="W74" s="14"/>
      <c r="X74" s="14"/>
      <c r="Y74" s="14"/>
      <c r="Z74" s="14"/>
    </row>
    <row r="75" spans="1:26" x14ac:dyDescent="0.25">
      <c r="A75" s="16" t="s">
        <v>61</v>
      </c>
      <c r="B75" s="16"/>
      <c r="C75" s="16"/>
      <c r="D75" s="16"/>
      <c r="E75" s="16"/>
      <c r="F75" s="16"/>
      <c r="G75" s="16"/>
      <c r="H75" s="16"/>
      <c r="I75" s="14"/>
      <c r="J75" s="14"/>
      <c r="K75" s="14"/>
      <c r="L75" s="15"/>
      <c r="M75" s="15"/>
      <c r="N75" s="14"/>
      <c r="O75" s="14"/>
      <c r="P75" s="14"/>
      <c r="Q75" s="14"/>
      <c r="R75" s="14"/>
      <c r="S75" s="14"/>
      <c r="T75" s="14"/>
      <c r="U75" s="14"/>
      <c r="V75" s="14"/>
      <c r="W75" s="14"/>
      <c r="X75" s="14"/>
      <c r="Y75" s="14"/>
      <c r="Z75" s="14"/>
    </row>
    <row r="76" spans="1:26" x14ac:dyDescent="0.25">
      <c r="A76" s="16" t="s">
        <v>64</v>
      </c>
      <c r="B76" s="16"/>
      <c r="C76" s="16"/>
      <c r="D76" s="16"/>
      <c r="E76" s="16"/>
      <c r="F76" s="16"/>
      <c r="G76" s="16"/>
      <c r="H76" s="16"/>
      <c r="I76" s="14"/>
      <c r="J76" s="14"/>
      <c r="K76" s="14"/>
      <c r="L76" s="15"/>
      <c r="M76" s="15"/>
      <c r="N76" s="14"/>
      <c r="O76" s="14"/>
      <c r="P76" s="14"/>
      <c r="Q76" s="14"/>
      <c r="R76" s="14"/>
      <c r="S76" s="14"/>
      <c r="T76" s="14"/>
      <c r="U76" s="14"/>
      <c r="V76" s="14"/>
      <c r="W76" s="14"/>
      <c r="X76" s="14"/>
      <c r="Y76" s="14"/>
      <c r="Z76" s="14"/>
    </row>
    <row r="77" spans="1:26" x14ac:dyDescent="0.25">
      <c r="A77" s="20" t="s">
        <v>63</v>
      </c>
      <c r="B77" s="20"/>
      <c r="C77" s="20"/>
      <c r="D77" s="20"/>
      <c r="E77" s="20"/>
      <c r="F77" s="14"/>
      <c r="G77" s="14"/>
      <c r="H77" s="14"/>
      <c r="I77" s="14"/>
      <c r="J77" s="14"/>
      <c r="K77" s="14"/>
      <c r="L77" s="15"/>
      <c r="M77" s="15"/>
      <c r="N77" s="14"/>
      <c r="O77" s="14"/>
      <c r="P77" s="14"/>
      <c r="Q77" s="14"/>
      <c r="R77" s="14"/>
      <c r="S77" s="14"/>
      <c r="T77" s="14"/>
      <c r="U77" s="14"/>
      <c r="V77" s="14"/>
      <c r="W77" s="14"/>
      <c r="X77" s="14"/>
      <c r="Y77" s="14"/>
      <c r="Z77" s="14"/>
    </row>
    <row r="78" spans="1:26" x14ac:dyDescent="0.25">
      <c r="A78" s="16" t="s">
        <v>65</v>
      </c>
      <c r="B78" s="16"/>
      <c r="C78" s="16"/>
      <c r="D78" s="16"/>
      <c r="E78" s="16"/>
      <c r="F78" s="16"/>
      <c r="G78" s="14"/>
      <c r="H78" s="14"/>
      <c r="I78" s="14"/>
      <c r="J78" s="14"/>
      <c r="K78" s="14"/>
      <c r="L78" s="15"/>
      <c r="M78" s="15"/>
      <c r="N78" s="14"/>
      <c r="O78" s="14"/>
      <c r="P78" s="14"/>
      <c r="Q78" s="14"/>
      <c r="R78" s="14"/>
      <c r="S78" s="14"/>
      <c r="T78" s="14"/>
      <c r="U78" s="14"/>
      <c r="V78" s="14"/>
      <c r="W78" s="14"/>
      <c r="X78" s="14"/>
      <c r="Y78" s="14"/>
      <c r="Z78" s="14"/>
    </row>
    <row r="79" spans="1:26" x14ac:dyDescent="0.25">
      <c r="A79" s="16" t="s">
        <v>38</v>
      </c>
      <c r="B79" s="16"/>
      <c r="C79" s="16"/>
      <c r="D79" s="16"/>
      <c r="E79" s="16"/>
      <c r="F79" s="16"/>
      <c r="G79" s="14"/>
      <c r="H79" s="14"/>
      <c r="I79" s="14"/>
      <c r="J79" s="14"/>
      <c r="K79" s="14"/>
      <c r="L79" s="15"/>
      <c r="M79" s="15"/>
      <c r="N79" s="14"/>
      <c r="O79" s="14"/>
      <c r="P79" s="14"/>
      <c r="Q79" s="14"/>
      <c r="R79" s="14"/>
      <c r="S79" s="14"/>
      <c r="T79" s="14"/>
      <c r="U79" s="14"/>
      <c r="V79" s="14"/>
      <c r="W79" s="14"/>
      <c r="X79" s="14"/>
      <c r="Y79" s="14"/>
      <c r="Z79" s="14"/>
    </row>
    <row r="80" spans="1:26" x14ac:dyDescent="0.25">
      <c r="A80" s="16"/>
      <c r="B80" s="16"/>
      <c r="C80" s="16"/>
      <c r="D80" s="16"/>
      <c r="E80" s="16"/>
      <c r="F80" s="16"/>
      <c r="G80" s="14"/>
      <c r="H80" s="14"/>
      <c r="I80" s="14"/>
      <c r="J80" s="14"/>
      <c r="K80" s="14"/>
      <c r="L80" s="15"/>
      <c r="M80" s="15"/>
      <c r="N80" s="14"/>
      <c r="O80" s="14"/>
      <c r="P80" s="14"/>
      <c r="Q80" s="14"/>
      <c r="R80" s="14"/>
      <c r="S80" s="14"/>
      <c r="T80" s="14"/>
      <c r="U80" s="14"/>
      <c r="V80" s="14"/>
      <c r="W80" s="14"/>
      <c r="X80" s="14"/>
      <c r="Y80" s="14"/>
      <c r="Z80" s="14"/>
    </row>
    <row r="81" spans="1:26" x14ac:dyDescent="0.25">
      <c r="A81" s="16" t="s">
        <v>67</v>
      </c>
      <c r="B81" s="16"/>
      <c r="C81" s="16"/>
      <c r="D81" s="16"/>
      <c r="E81" s="16"/>
      <c r="F81" s="16"/>
      <c r="G81" s="14"/>
      <c r="H81" s="14"/>
      <c r="I81" s="14"/>
      <c r="J81" s="14"/>
      <c r="K81" s="14"/>
      <c r="L81" s="15"/>
      <c r="M81" s="15"/>
      <c r="N81" s="14"/>
      <c r="O81" s="14"/>
      <c r="P81" s="14"/>
      <c r="Q81" s="14"/>
      <c r="R81" s="14"/>
      <c r="S81" s="14"/>
      <c r="T81" s="14"/>
      <c r="U81" s="14"/>
      <c r="V81" s="14"/>
      <c r="W81" s="14"/>
      <c r="X81" s="14"/>
      <c r="Y81" s="14"/>
      <c r="Z81" s="14"/>
    </row>
    <row r="82" spans="1:26" x14ac:dyDescent="0.25">
      <c r="A82" s="16" t="s">
        <v>55</v>
      </c>
      <c r="B82" s="16"/>
      <c r="C82" s="16"/>
      <c r="D82" s="16"/>
      <c r="E82" s="16"/>
      <c r="F82" s="16"/>
      <c r="G82" s="14"/>
      <c r="H82" s="14"/>
      <c r="I82" s="14"/>
      <c r="J82" s="14"/>
      <c r="K82" s="14"/>
      <c r="L82" s="15"/>
      <c r="M82" s="15"/>
      <c r="N82" s="14"/>
      <c r="O82" s="14"/>
      <c r="P82" s="14"/>
      <c r="Q82" s="14"/>
      <c r="R82" s="14"/>
      <c r="S82" s="14"/>
      <c r="T82" s="14"/>
      <c r="U82" s="14"/>
      <c r="V82" s="14"/>
      <c r="W82" s="14"/>
      <c r="X82" s="14"/>
      <c r="Y82" s="14"/>
      <c r="Z82" s="14"/>
    </row>
    <row r="83" spans="1:26" x14ac:dyDescent="0.25">
      <c r="A83" s="14"/>
      <c r="B83" s="14"/>
      <c r="C83" s="14"/>
      <c r="D83" s="14"/>
      <c r="E83" s="14"/>
      <c r="F83" s="14"/>
      <c r="G83" s="14"/>
      <c r="H83" s="14"/>
      <c r="I83" s="14"/>
      <c r="J83" s="14"/>
      <c r="K83" s="14"/>
      <c r="L83" s="15"/>
      <c r="M83" s="15"/>
      <c r="N83" s="14"/>
      <c r="O83" s="14"/>
      <c r="P83" s="14"/>
      <c r="Q83" s="14"/>
      <c r="R83" s="14"/>
      <c r="S83" s="14"/>
      <c r="T83" s="14"/>
      <c r="U83" s="14"/>
      <c r="V83" s="14"/>
      <c r="W83" s="14"/>
      <c r="X83" s="14"/>
      <c r="Y83" s="14"/>
      <c r="Z83" s="14"/>
    </row>
    <row r="84" spans="1:26" x14ac:dyDescent="0.25">
      <c r="A84" s="14" t="s">
        <v>39</v>
      </c>
      <c r="B84" s="14"/>
      <c r="C84" s="14"/>
      <c r="D84" s="14"/>
      <c r="E84" s="14"/>
      <c r="F84" s="14"/>
      <c r="G84" s="14"/>
      <c r="H84" s="14"/>
      <c r="I84" s="14"/>
      <c r="J84" s="14"/>
      <c r="K84" s="14"/>
      <c r="L84" s="15"/>
      <c r="M84" s="15"/>
      <c r="N84" s="14"/>
      <c r="O84" s="14"/>
      <c r="P84" s="14"/>
      <c r="Q84" s="14"/>
      <c r="R84" s="14"/>
      <c r="S84" s="14"/>
      <c r="T84" s="14"/>
      <c r="U84" s="14"/>
      <c r="V84" s="14"/>
      <c r="W84" s="14"/>
      <c r="X84" s="14"/>
      <c r="Y84" s="14"/>
      <c r="Z84" s="14"/>
    </row>
    <row r="85" spans="1:26" x14ac:dyDescent="0.25">
      <c r="A85" s="16" t="s">
        <v>40</v>
      </c>
      <c r="B85" s="14"/>
      <c r="C85" s="14"/>
      <c r="D85" s="14"/>
      <c r="E85" s="14"/>
      <c r="F85" s="14"/>
      <c r="G85" s="14"/>
      <c r="H85" s="14"/>
      <c r="I85" s="14"/>
      <c r="J85" s="14"/>
      <c r="K85" s="14"/>
      <c r="L85" s="15"/>
      <c r="M85" s="15"/>
      <c r="N85" s="14"/>
      <c r="O85" s="14"/>
      <c r="P85" s="14"/>
      <c r="Q85" s="14"/>
      <c r="R85" s="14"/>
      <c r="S85" s="14"/>
      <c r="T85" s="14"/>
      <c r="U85" s="14"/>
      <c r="V85" s="14"/>
      <c r="W85" s="14"/>
      <c r="X85" s="14"/>
      <c r="Y85" s="14"/>
      <c r="Z85" s="14"/>
    </row>
    <row r="86" spans="1:26" x14ac:dyDescent="0.25">
      <c r="A86" s="14" t="s">
        <v>41</v>
      </c>
      <c r="B86" s="14"/>
      <c r="C86" s="14"/>
      <c r="D86" s="14"/>
      <c r="E86" s="14"/>
      <c r="F86" s="14"/>
      <c r="G86" s="14"/>
      <c r="H86" s="14"/>
      <c r="I86" s="14"/>
      <c r="J86" s="14"/>
      <c r="K86" s="14"/>
      <c r="L86" s="15"/>
      <c r="M86" s="15"/>
      <c r="N86" s="14"/>
      <c r="O86" s="14"/>
      <c r="P86" s="14"/>
      <c r="Q86" s="14"/>
      <c r="R86" s="14"/>
      <c r="S86" s="14"/>
      <c r="T86" s="14"/>
      <c r="U86" s="14"/>
      <c r="V86" s="14"/>
      <c r="W86" s="14"/>
      <c r="X86" s="14"/>
      <c r="Y86" s="14"/>
      <c r="Z86" s="14"/>
    </row>
    <row r="87" spans="1:26" x14ac:dyDescent="0.25">
      <c r="A87" s="14"/>
      <c r="B87" s="14"/>
      <c r="C87" s="14"/>
      <c r="D87" s="14"/>
      <c r="E87" s="14"/>
      <c r="F87" s="14"/>
      <c r="G87" s="14"/>
      <c r="H87" s="14"/>
      <c r="I87" s="14"/>
      <c r="J87" s="14"/>
      <c r="K87" s="14"/>
      <c r="L87" s="15"/>
      <c r="M87" s="15"/>
      <c r="N87" s="14"/>
      <c r="O87" s="14"/>
      <c r="P87" s="14"/>
      <c r="Q87" s="14"/>
      <c r="R87" s="14"/>
      <c r="S87" s="14"/>
      <c r="T87" s="14"/>
      <c r="U87" s="14"/>
      <c r="V87" s="14"/>
      <c r="W87" s="14"/>
      <c r="X87" s="14"/>
      <c r="Y87" s="14"/>
      <c r="Z87" s="14"/>
    </row>
    <row r="88" spans="1:26" x14ac:dyDescent="0.25">
      <c r="A88" s="9"/>
      <c r="B88" s="9"/>
      <c r="C88" s="9"/>
      <c r="D88" s="9"/>
      <c r="E88" s="9"/>
      <c r="F88" s="9"/>
      <c r="G88" s="9"/>
      <c r="H88" s="9"/>
      <c r="I88" s="9"/>
      <c r="J88" s="9"/>
      <c r="K88" s="9"/>
      <c r="L88" s="12"/>
      <c r="M88" s="12"/>
      <c r="N88" s="9"/>
      <c r="O88" s="9"/>
      <c r="P88" s="9"/>
      <c r="Q88" s="9"/>
      <c r="R88" s="9"/>
      <c r="S88" s="9"/>
      <c r="T88" s="9"/>
      <c r="U88" s="9"/>
      <c r="V88" s="9"/>
      <c r="W88" s="9"/>
      <c r="X88" s="9"/>
      <c r="Y88" s="9"/>
      <c r="Z88" s="9"/>
    </row>
    <row r="89" spans="1:26" x14ac:dyDescent="0.25">
      <c r="A89" s="9"/>
      <c r="B89" s="9"/>
      <c r="C89" s="9"/>
      <c r="D89" s="9"/>
      <c r="E89" s="9"/>
      <c r="F89" s="9"/>
      <c r="G89" s="9"/>
      <c r="H89" s="9"/>
      <c r="I89" s="9"/>
      <c r="J89" s="9"/>
      <c r="K89" s="9"/>
      <c r="L89" s="12"/>
      <c r="M89" s="12"/>
      <c r="N89" s="9"/>
      <c r="O89" s="9"/>
      <c r="P89" s="9"/>
      <c r="Q89" s="9"/>
      <c r="R89" s="9"/>
      <c r="S89" s="9"/>
      <c r="T89" s="9"/>
      <c r="U89" s="9"/>
      <c r="V89" s="9"/>
      <c r="W89" s="9"/>
      <c r="X89" s="9"/>
      <c r="Y89" s="9"/>
      <c r="Z89" s="9"/>
    </row>
    <row r="90" spans="1:26" x14ac:dyDescent="0.25">
      <c r="A90" s="3"/>
    </row>
    <row r="92" spans="1:26" x14ac:dyDescent="0.25">
      <c r="A92" s="9"/>
      <c r="B92" s="9"/>
      <c r="C92" s="9"/>
      <c r="D92" s="9"/>
      <c r="E92" s="9"/>
      <c r="F92" s="9"/>
      <c r="G92" s="9"/>
      <c r="H92" s="9"/>
      <c r="J92" s="10"/>
      <c r="K92" s="10"/>
      <c r="L92" s="13"/>
      <c r="M92" s="13"/>
      <c r="N92" s="10"/>
      <c r="O92" s="10"/>
      <c r="P92" s="10"/>
      <c r="Q92" s="10"/>
      <c r="R92" s="10"/>
      <c r="S92" s="10"/>
      <c r="T92" s="10"/>
      <c r="U92" s="10"/>
      <c r="V92" s="10"/>
      <c r="W92" s="10"/>
      <c r="X92" s="10"/>
      <c r="Y92" s="10"/>
      <c r="Z92" s="10"/>
    </row>
  </sheetData>
  <mergeCells count="39">
    <mergeCell ref="Y42:Z42"/>
    <mergeCell ref="Y37:Z37"/>
    <mergeCell ref="Y36:Z36"/>
    <mergeCell ref="Y29:Z29"/>
    <mergeCell ref="Y30:Z30"/>
    <mergeCell ref="Y28:Z28"/>
    <mergeCell ref="Y31:Z31"/>
    <mergeCell ref="Y32:Z32"/>
    <mergeCell ref="Y34:Z34"/>
    <mergeCell ref="Y35:Z3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18" type="noConversion"/>
  <pageMargins left="0.7" right="0.7" top="0.78740157499999996" bottom="0.78740157499999996"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7"/>
  <sheetViews>
    <sheetView topLeftCell="D1" zoomScale="96" zoomScaleNormal="96" workbookViewId="0">
      <selection activeCell="Q14" sqref="Q14"/>
    </sheetView>
  </sheetViews>
  <sheetFormatPr defaultColWidth="8.7109375" defaultRowHeight="15" x14ac:dyDescent="0.25"/>
  <cols>
    <col min="1" max="1" width="14.28515625" hidden="1" customWidth="1"/>
    <col min="2" max="2" width="7.28515625" customWidth="1"/>
    <col min="3" max="3" width="32.7109375" customWidth="1"/>
    <col min="4" max="4" width="17.5703125" customWidth="1"/>
    <col min="5" max="5" width="11.28515625" bestFit="1" customWidth="1"/>
    <col min="6" max="6" width="37.85546875" bestFit="1" customWidth="1"/>
    <col min="7" max="8" width="13.7109375" customWidth="1"/>
    <col min="9" max="9" width="16.7109375" customWidth="1"/>
    <col min="10" max="10" width="47.5703125" customWidth="1"/>
    <col min="11" max="11" width="12.5703125" style="11" customWidth="1"/>
    <col min="12" max="12" width="13" style="11" customWidth="1"/>
    <col min="13" max="13" width="9" customWidth="1"/>
    <col min="15" max="18" width="11.140625" customWidth="1"/>
    <col min="19" max="20" width="10.5703125" customWidth="1"/>
  </cols>
  <sheetData>
    <row r="1" spans="1:20" ht="21.75" customHeight="1" thickBot="1" x14ac:dyDescent="0.35">
      <c r="A1" s="215" t="s">
        <v>279</v>
      </c>
      <c r="B1" s="216"/>
      <c r="C1" s="216"/>
      <c r="D1" s="216"/>
      <c r="E1" s="216"/>
      <c r="F1" s="216"/>
      <c r="G1" s="216"/>
      <c r="H1" s="216"/>
      <c r="I1" s="216"/>
      <c r="J1" s="216"/>
      <c r="K1" s="216"/>
      <c r="L1" s="216"/>
      <c r="M1" s="216"/>
      <c r="N1" s="216"/>
      <c r="O1" s="216"/>
      <c r="P1" s="216"/>
      <c r="Q1" s="216"/>
      <c r="R1" s="216"/>
      <c r="S1" s="216"/>
      <c r="T1" s="217"/>
    </row>
    <row r="2" spans="1:20" ht="30" customHeight="1" thickBot="1" x14ac:dyDescent="0.3">
      <c r="A2" s="145" t="s">
        <v>42</v>
      </c>
      <c r="B2" s="143" t="s">
        <v>0</v>
      </c>
      <c r="C2" s="191" t="s">
        <v>43</v>
      </c>
      <c r="D2" s="187"/>
      <c r="E2" s="187"/>
      <c r="F2" s="220" t="s">
        <v>2</v>
      </c>
      <c r="G2" s="242" t="s">
        <v>27</v>
      </c>
      <c r="H2" s="152" t="s">
        <v>56</v>
      </c>
      <c r="I2" s="150" t="s">
        <v>4</v>
      </c>
      <c r="J2" s="224" t="s">
        <v>5</v>
      </c>
      <c r="K2" s="148" t="s">
        <v>44</v>
      </c>
      <c r="L2" s="149"/>
      <c r="M2" s="227" t="s">
        <v>7</v>
      </c>
      <c r="N2" s="228"/>
      <c r="O2" s="236" t="s">
        <v>45</v>
      </c>
      <c r="P2" s="237"/>
      <c r="Q2" s="237"/>
      <c r="R2" s="237"/>
      <c r="S2" s="227" t="s">
        <v>9</v>
      </c>
      <c r="T2" s="228"/>
    </row>
    <row r="3" spans="1:20" ht="22.35" customHeight="1" thickBot="1" x14ac:dyDescent="0.3">
      <c r="A3" s="218"/>
      <c r="B3" s="144"/>
      <c r="C3" s="232" t="s">
        <v>46</v>
      </c>
      <c r="D3" s="234" t="s">
        <v>47</v>
      </c>
      <c r="E3" s="234" t="s">
        <v>48</v>
      </c>
      <c r="F3" s="221"/>
      <c r="G3" s="243"/>
      <c r="H3" s="153"/>
      <c r="I3" s="151"/>
      <c r="J3" s="225"/>
      <c r="K3" s="240" t="s">
        <v>49</v>
      </c>
      <c r="L3" s="240" t="s">
        <v>75</v>
      </c>
      <c r="M3" s="161" t="s">
        <v>16</v>
      </c>
      <c r="N3" s="163" t="s">
        <v>17</v>
      </c>
      <c r="O3" s="238" t="s">
        <v>30</v>
      </c>
      <c r="P3" s="239"/>
      <c r="Q3" s="239"/>
      <c r="R3" s="239"/>
      <c r="S3" s="229" t="s">
        <v>179</v>
      </c>
      <c r="T3" s="230" t="s">
        <v>21</v>
      </c>
    </row>
    <row r="4" spans="1:20" ht="56.25" thickBot="1" x14ac:dyDescent="0.3">
      <c r="A4" s="219"/>
      <c r="B4" s="231"/>
      <c r="C4" s="233"/>
      <c r="D4" s="235"/>
      <c r="E4" s="235"/>
      <c r="F4" s="222"/>
      <c r="G4" s="244"/>
      <c r="H4" s="245"/>
      <c r="I4" s="223"/>
      <c r="J4" s="226"/>
      <c r="K4" s="241"/>
      <c r="L4" s="241"/>
      <c r="M4" s="162"/>
      <c r="N4" s="164"/>
      <c r="O4" s="1" t="s">
        <v>50</v>
      </c>
      <c r="P4" s="2" t="s">
        <v>33</v>
      </c>
      <c r="Q4" s="4" t="s">
        <v>34</v>
      </c>
      <c r="R4" s="8" t="s">
        <v>51</v>
      </c>
      <c r="S4" s="170"/>
      <c r="T4" s="172"/>
    </row>
    <row r="5" spans="1:20" ht="120" x14ac:dyDescent="0.25">
      <c r="B5" s="79">
        <v>1</v>
      </c>
      <c r="C5" s="111" t="s">
        <v>130</v>
      </c>
      <c r="D5" s="112" t="s">
        <v>88</v>
      </c>
      <c r="E5" s="87" t="s">
        <v>131</v>
      </c>
      <c r="F5" s="113" t="s">
        <v>146</v>
      </c>
      <c r="G5" s="114" t="s">
        <v>74</v>
      </c>
      <c r="H5" s="114" t="s">
        <v>85</v>
      </c>
      <c r="I5" s="114" t="s">
        <v>85</v>
      </c>
      <c r="J5" s="113" t="s">
        <v>145</v>
      </c>
      <c r="K5" s="115">
        <v>88000000</v>
      </c>
      <c r="L5" s="116">
        <f>K5*0.85</f>
        <v>74800000</v>
      </c>
      <c r="M5" s="85">
        <v>2022</v>
      </c>
      <c r="N5" s="87">
        <f>M5+1</f>
        <v>2023</v>
      </c>
      <c r="O5" s="117"/>
      <c r="P5" s="118"/>
      <c r="Q5" s="118" t="s">
        <v>82</v>
      </c>
      <c r="R5" s="119" t="s">
        <v>82</v>
      </c>
      <c r="S5" s="85" t="s">
        <v>147</v>
      </c>
      <c r="T5" s="87"/>
    </row>
    <row r="6" spans="1:20" ht="240" x14ac:dyDescent="0.25">
      <c r="B6" s="53">
        <f>B5+1</f>
        <v>2</v>
      </c>
      <c r="C6" s="131" t="s">
        <v>130</v>
      </c>
      <c r="D6" s="72" t="s">
        <v>88</v>
      </c>
      <c r="E6" s="52" t="s">
        <v>131</v>
      </c>
      <c r="F6" s="73" t="s">
        <v>203</v>
      </c>
      <c r="G6" s="74" t="s">
        <v>74</v>
      </c>
      <c r="H6" s="74" t="s">
        <v>85</v>
      </c>
      <c r="I6" s="74" t="s">
        <v>85</v>
      </c>
      <c r="J6" s="73" t="s">
        <v>178</v>
      </c>
      <c r="K6" s="65">
        <v>20800000</v>
      </c>
      <c r="L6" s="66">
        <f t="shared" ref="L6:L19" si="0">K6*0.85</f>
        <v>17680000</v>
      </c>
      <c r="M6" s="51">
        <v>2022</v>
      </c>
      <c r="N6" s="52">
        <f>M6+1</f>
        <v>2023</v>
      </c>
      <c r="O6" s="61"/>
      <c r="P6" s="62"/>
      <c r="Q6" s="62"/>
      <c r="R6" s="63"/>
      <c r="S6" s="51" t="s">
        <v>98</v>
      </c>
      <c r="T6" s="52"/>
    </row>
    <row r="7" spans="1:20" ht="180" x14ac:dyDescent="0.25">
      <c r="B7" s="53">
        <f>B6+1</f>
        <v>3</v>
      </c>
      <c r="C7" s="131" t="s">
        <v>130</v>
      </c>
      <c r="D7" s="72" t="s">
        <v>88</v>
      </c>
      <c r="E7" s="52" t="s">
        <v>131</v>
      </c>
      <c r="F7" s="73" t="s">
        <v>204</v>
      </c>
      <c r="G7" s="74" t="s">
        <v>74</v>
      </c>
      <c r="H7" s="74" t="s">
        <v>85</v>
      </c>
      <c r="I7" s="74" t="s">
        <v>85</v>
      </c>
      <c r="J7" s="73" t="s">
        <v>205</v>
      </c>
      <c r="K7" s="65">
        <v>56000000</v>
      </c>
      <c r="L7" s="66">
        <f t="shared" ref="L7" si="1">K7*0.85</f>
        <v>47600000</v>
      </c>
      <c r="M7" s="51">
        <v>2021</v>
      </c>
      <c r="N7" s="52">
        <v>2025</v>
      </c>
      <c r="O7" s="61" t="s">
        <v>82</v>
      </c>
      <c r="P7" s="62" t="s">
        <v>82</v>
      </c>
      <c r="Q7" s="62" t="s">
        <v>82</v>
      </c>
      <c r="R7" s="63" t="s">
        <v>82</v>
      </c>
      <c r="S7" s="51" t="s">
        <v>147</v>
      </c>
      <c r="T7" s="52"/>
    </row>
    <row r="8" spans="1:20" ht="105" x14ac:dyDescent="0.25">
      <c r="B8" s="53">
        <f t="shared" ref="B8:B19" si="2">B7+1</f>
        <v>4</v>
      </c>
      <c r="C8" s="131" t="s">
        <v>132</v>
      </c>
      <c r="D8" s="72" t="s">
        <v>88</v>
      </c>
      <c r="E8" s="52">
        <v>47700009</v>
      </c>
      <c r="F8" s="73" t="s">
        <v>133</v>
      </c>
      <c r="G8" s="74" t="s">
        <v>74</v>
      </c>
      <c r="H8" s="74" t="s">
        <v>85</v>
      </c>
      <c r="I8" s="74" t="s">
        <v>85</v>
      </c>
      <c r="J8" s="73" t="s">
        <v>148</v>
      </c>
      <c r="K8" s="65">
        <v>6400000</v>
      </c>
      <c r="L8" s="66">
        <f t="shared" si="0"/>
        <v>5440000</v>
      </c>
      <c r="M8" s="51">
        <v>2022</v>
      </c>
      <c r="N8" s="52">
        <f t="shared" ref="N8:N19" si="3">M8+1</f>
        <v>2023</v>
      </c>
      <c r="O8" s="61"/>
      <c r="P8" s="62"/>
      <c r="Q8" s="62"/>
      <c r="R8" s="63"/>
      <c r="S8" s="51" t="s">
        <v>98</v>
      </c>
      <c r="T8" s="52"/>
    </row>
    <row r="9" spans="1:20" ht="45" x14ac:dyDescent="0.25">
      <c r="B9" s="53">
        <f t="shared" si="2"/>
        <v>5</v>
      </c>
      <c r="C9" s="131" t="s">
        <v>132</v>
      </c>
      <c r="D9" s="72" t="s">
        <v>88</v>
      </c>
      <c r="E9" s="52">
        <v>47700009</v>
      </c>
      <c r="F9" s="73" t="s">
        <v>134</v>
      </c>
      <c r="G9" s="74" t="s">
        <v>74</v>
      </c>
      <c r="H9" s="74" t="s">
        <v>85</v>
      </c>
      <c r="I9" s="74" t="s">
        <v>85</v>
      </c>
      <c r="J9" s="73" t="s">
        <v>153</v>
      </c>
      <c r="K9" s="65">
        <v>960000</v>
      </c>
      <c r="L9" s="66">
        <f t="shared" si="0"/>
        <v>816000</v>
      </c>
      <c r="M9" s="51">
        <v>2022</v>
      </c>
      <c r="N9" s="52">
        <f t="shared" si="3"/>
        <v>2023</v>
      </c>
      <c r="O9" s="48" t="s">
        <v>82</v>
      </c>
      <c r="P9" s="49" t="s">
        <v>82</v>
      </c>
      <c r="Q9" s="49" t="s">
        <v>82</v>
      </c>
      <c r="R9" s="36" t="s">
        <v>82</v>
      </c>
      <c r="S9" s="51"/>
      <c r="T9" s="52"/>
    </row>
    <row r="10" spans="1:20" ht="45" x14ac:dyDescent="0.25">
      <c r="B10" s="53">
        <f t="shared" si="2"/>
        <v>6</v>
      </c>
      <c r="C10" s="131" t="s">
        <v>132</v>
      </c>
      <c r="D10" s="72" t="s">
        <v>88</v>
      </c>
      <c r="E10" s="52">
        <v>47700009</v>
      </c>
      <c r="F10" s="73" t="s">
        <v>135</v>
      </c>
      <c r="G10" s="74" t="s">
        <v>74</v>
      </c>
      <c r="H10" s="74" t="s">
        <v>85</v>
      </c>
      <c r="I10" s="74" t="s">
        <v>85</v>
      </c>
      <c r="J10" s="73" t="s">
        <v>175</v>
      </c>
      <c r="K10" s="65">
        <v>160000</v>
      </c>
      <c r="L10" s="66">
        <f t="shared" si="0"/>
        <v>136000</v>
      </c>
      <c r="M10" s="51">
        <v>2022</v>
      </c>
      <c r="N10" s="52">
        <f t="shared" si="3"/>
        <v>2023</v>
      </c>
      <c r="O10" s="61"/>
      <c r="P10" s="62"/>
      <c r="Q10" s="62"/>
      <c r="R10" s="63"/>
      <c r="S10" s="51"/>
      <c r="T10" s="52"/>
    </row>
    <row r="11" spans="1:20" ht="45" x14ac:dyDescent="0.25">
      <c r="B11" s="53">
        <f t="shared" si="2"/>
        <v>7</v>
      </c>
      <c r="C11" s="131" t="s">
        <v>132</v>
      </c>
      <c r="D11" s="72" t="s">
        <v>88</v>
      </c>
      <c r="E11" s="52">
        <v>47700009</v>
      </c>
      <c r="F11" s="73" t="s">
        <v>136</v>
      </c>
      <c r="G11" s="74" t="s">
        <v>74</v>
      </c>
      <c r="H11" s="74" t="s">
        <v>85</v>
      </c>
      <c r="I11" s="74" t="s">
        <v>85</v>
      </c>
      <c r="J11" s="73" t="s">
        <v>154</v>
      </c>
      <c r="K11" s="65">
        <v>400000</v>
      </c>
      <c r="L11" s="66">
        <f t="shared" si="0"/>
        <v>340000</v>
      </c>
      <c r="M11" s="51">
        <v>2022</v>
      </c>
      <c r="N11" s="52">
        <f t="shared" si="3"/>
        <v>2023</v>
      </c>
      <c r="O11" s="61"/>
      <c r="P11" s="62" t="s">
        <v>82</v>
      </c>
      <c r="Q11" s="49" t="s">
        <v>82</v>
      </c>
      <c r="R11" s="63"/>
      <c r="S11" s="51"/>
      <c r="T11" s="52"/>
    </row>
    <row r="12" spans="1:20" ht="45" x14ac:dyDescent="0.25">
      <c r="B12" s="53">
        <f t="shared" si="2"/>
        <v>8</v>
      </c>
      <c r="C12" s="131" t="s">
        <v>132</v>
      </c>
      <c r="D12" s="72" t="s">
        <v>88</v>
      </c>
      <c r="E12" s="52">
        <v>47700009</v>
      </c>
      <c r="F12" s="73" t="s">
        <v>137</v>
      </c>
      <c r="G12" s="74" t="s">
        <v>74</v>
      </c>
      <c r="H12" s="74" t="s">
        <v>85</v>
      </c>
      <c r="I12" s="74" t="s">
        <v>85</v>
      </c>
      <c r="J12" s="73" t="s">
        <v>155</v>
      </c>
      <c r="K12" s="65">
        <v>160000</v>
      </c>
      <c r="L12" s="66">
        <f t="shared" si="0"/>
        <v>136000</v>
      </c>
      <c r="M12" s="51">
        <v>2022</v>
      </c>
      <c r="N12" s="52">
        <f t="shared" si="3"/>
        <v>2023</v>
      </c>
      <c r="O12" s="61"/>
      <c r="P12" s="62"/>
      <c r="Q12" s="62"/>
      <c r="R12" s="63"/>
      <c r="S12" s="51"/>
      <c r="T12" s="52"/>
    </row>
    <row r="13" spans="1:20" ht="45" x14ac:dyDescent="0.25">
      <c r="A13" t="s">
        <v>52</v>
      </c>
      <c r="B13" s="53">
        <f t="shared" si="2"/>
        <v>9</v>
      </c>
      <c r="C13" s="131" t="s">
        <v>132</v>
      </c>
      <c r="D13" s="72" t="s">
        <v>88</v>
      </c>
      <c r="E13" s="52">
        <v>47700009</v>
      </c>
      <c r="F13" s="73" t="s">
        <v>138</v>
      </c>
      <c r="G13" s="74" t="s">
        <v>74</v>
      </c>
      <c r="H13" s="74" t="s">
        <v>85</v>
      </c>
      <c r="I13" s="74" t="s">
        <v>85</v>
      </c>
      <c r="J13" s="73" t="s">
        <v>156</v>
      </c>
      <c r="K13" s="65">
        <v>1600000</v>
      </c>
      <c r="L13" s="66">
        <f t="shared" si="0"/>
        <v>1360000</v>
      </c>
      <c r="M13" s="51">
        <v>2022</v>
      </c>
      <c r="N13" s="52">
        <f t="shared" si="3"/>
        <v>2023</v>
      </c>
      <c r="O13" s="48" t="s">
        <v>82</v>
      </c>
      <c r="P13" s="62" t="s">
        <v>82</v>
      </c>
      <c r="Q13" s="62" t="s">
        <v>82</v>
      </c>
      <c r="R13" s="36" t="s">
        <v>82</v>
      </c>
      <c r="S13" s="51"/>
      <c r="T13" s="52"/>
    </row>
    <row r="14" spans="1:20" ht="60" x14ac:dyDescent="0.25">
      <c r="B14" s="53">
        <f t="shared" si="2"/>
        <v>10</v>
      </c>
      <c r="C14" s="131" t="s">
        <v>132</v>
      </c>
      <c r="D14" s="72" t="s">
        <v>88</v>
      </c>
      <c r="E14" s="52">
        <v>47700009</v>
      </c>
      <c r="F14" s="73" t="s">
        <v>139</v>
      </c>
      <c r="G14" s="74" t="s">
        <v>74</v>
      </c>
      <c r="H14" s="74" t="s">
        <v>85</v>
      </c>
      <c r="I14" s="74" t="s">
        <v>85</v>
      </c>
      <c r="J14" s="73" t="s">
        <v>152</v>
      </c>
      <c r="K14" s="65">
        <v>1200000</v>
      </c>
      <c r="L14" s="66">
        <f t="shared" si="0"/>
        <v>1020000</v>
      </c>
      <c r="M14" s="51">
        <v>2022</v>
      </c>
      <c r="N14" s="52">
        <f t="shared" si="3"/>
        <v>2023</v>
      </c>
      <c r="O14" s="61"/>
      <c r="P14" s="62"/>
      <c r="Q14" s="62"/>
      <c r="R14" s="63"/>
      <c r="S14" s="51"/>
      <c r="T14" s="52"/>
    </row>
    <row r="15" spans="1:20" ht="15.95" customHeight="1" x14ac:dyDescent="0.25">
      <c r="B15" s="53">
        <f t="shared" si="2"/>
        <v>11</v>
      </c>
      <c r="C15" s="131" t="s">
        <v>132</v>
      </c>
      <c r="D15" s="72" t="s">
        <v>88</v>
      </c>
      <c r="E15" s="52">
        <v>47700009</v>
      </c>
      <c r="F15" s="73" t="s">
        <v>140</v>
      </c>
      <c r="G15" s="74" t="s">
        <v>74</v>
      </c>
      <c r="H15" s="74" t="s">
        <v>85</v>
      </c>
      <c r="I15" s="74" t="s">
        <v>85</v>
      </c>
      <c r="J15" s="73" t="s">
        <v>151</v>
      </c>
      <c r="K15" s="65">
        <v>800000</v>
      </c>
      <c r="L15" s="66">
        <f t="shared" si="0"/>
        <v>680000</v>
      </c>
      <c r="M15" s="51">
        <v>2022</v>
      </c>
      <c r="N15" s="52">
        <f t="shared" si="3"/>
        <v>2023</v>
      </c>
      <c r="O15" s="61"/>
      <c r="P15" s="62"/>
      <c r="Q15" s="62"/>
      <c r="R15" s="63"/>
      <c r="S15" s="51"/>
      <c r="T15" s="52"/>
    </row>
    <row r="16" spans="1:20" ht="45" x14ac:dyDescent="0.25">
      <c r="B16" s="53">
        <f t="shared" si="2"/>
        <v>12</v>
      </c>
      <c r="C16" s="131" t="s">
        <v>132</v>
      </c>
      <c r="D16" s="72" t="s">
        <v>88</v>
      </c>
      <c r="E16" s="52">
        <v>47700009</v>
      </c>
      <c r="F16" s="73" t="s">
        <v>141</v>
      </c>
      <c r="G16" s="74" t="s">
        <v>74</v>
      </c>
      <c r="H16" s="74" t="s">
        <v>85</v>
      </c>
      <c r="I16" s="74" t="s">
        <v>85</v>
      </c>
      <c r="J16" s="73" t="s">
        <v>176</v>
      </c>
      <c r="K16" s="65">
        <v>800000</v>
      </c>
      <c r="L16" s="66">
        <f t="shared" si="0"/>
        <v>680000</v>
      </c>
      <c r="M16" s="51">
        <v>2022</v>
      </c>
      <c r="N16" s="52">
        <f t="shared" si="3"/>
        <v>2023</v>
      </c>
      <c r="O16" s="61"/>
      <c r="P16" s="62"/>
      <c r="Q16" s="62"/>
      <c r="R16" s="63"/>
      <c r="S16" s="51"/>
      <c r="T16" s="52"/>
    </row>
    <row r="17" spans="1:20" ht="45" x14ac:dyDescent="0.25">
      <c r="B17" s="53">
        <f t="shared" si="2"/>
        <v>13</v>
      </c>
      <c r="C17" s="131" t="s">
        <v>132</v>
      </c>
      <c r="D17" s="72" t="s">
        <v>88</v>
      </c>
      <c r="E17" s="52">
        <v>47700009</v>
      </c>
      <c r="F17" s="73" t="s">
        <v>142</v>
      </c>
      <c r="G17" s="74" t="s">
        <v>74</v>
      </c>
      <c r="H17" s="74" t="s">
        <v>85</v>
      </c>
      <c r="I17" s="74" t="s">
        <v>85</v>
      </c>
      <c r="J17" s="73" t="s">
        <v>177</v>
      </c>
      <c r="K17" s="65">
        <v>1200000</v>
      </c>
      <c r="L17" s="66">
        <f t="shared" si="0"/>
        <v>1020000</v>
      </c>
      <c r="M17" s="51">
        <v>2022</v>
      </c>
      <c r="N17" s="52">
        <f t="shared" si="3"/>
        <v>2023</v>
      </c>
      <c r="O17" s="61"/>
      <c r="P17" s="62"/>
      <c r="Q17" s="62"/>
      <c r="R17" s="63"/>
      <c r="S17" s="51"/>
      <c r="T17" s="52"/>
    </row>
    <row r="18" spans="1:20" ht="225" x14ac:dyDescent="0.25">
      <c r="B18" s="53">
        <f t="shared" si="2"/>
        <v>14</v>
      </c>
      <c r="C18" s="131" t="s">
        <v>132</v>
      </c>
      <c r="D18" s="72" t="s">
        <v>88</v>
      </c>
      <c r="E18" s="52">
        <v>47700009</v>
      </c>
      <c r="F18" s="73" t="s">
        <v>143</v>
      </c>
      <c r="G18" s="74" t="s">
        <v>74</v>
      </c>
      <c r="H18" s="74" t="s">
        <v>85</v>
      </c>
      <c r="I18" s="74" t="s">
        <v>85</v>
      </c>
      <c r="J18" s="73" t="s">
        <v>149</v>
      </c>
      <c r="K18" s="65">
        <v>3200000</v>
      </c>
      <c r="L18" s="66">
        <f t="shared" si="0"/>
        <v>2720000</v>
      </c>
      <c r="M18" s="51">
        <v>2022</v>
      </c>
      <c r="N18" s="52">
        <f t="shared" si="3"/>
        <v>2023</v>
      </c>
      <c r="O18" s="61"/>
      <c r="P18" s="62"/>
      <c r="Q18" s="62"/>
      <c r="R18" s="63" t="s">
        <v>82</v>
      </c>
      <c r="S18" s="51" t="s">
        <v>98</v>
      </c>
      <c r="T18" s="52"/>
    </row>
    <row r="19" spans="1:20" ht="135.75" thickBot="1" x14ac:dyDescent="0.3">
      <c r="B19" s="97">
        <f t="shared" si="2"/>
        <v>15</v>
      </c>
      <c r="C19" s="135" t="s">
        <v>132</v>
      </c>
      <c r="D19" s="120" t="s">
        <v>88</v>
      </c>
      <c r="E19" s="103">
        <v>47700009</v>
      </c>
      <c r="F19" s="121" t="s">
        <v>144</v>
      </c>
      <c r="G19" s="122" t="s">
        <v>74</v>
      </c>
      <c r="H19" s="122" t="s">
        <v>85</v>
      </c>
      <c r="I19" s="122" t="s">
        <v>85</v>
      </c>
      <c r="J19" s="121" t="s">
        <v>150</v>
      </c>
      <c r="K19" s="67">
        <v>2400000</v>
      </c>
      <c r="L19" s="68">
        <f t="shared" si="0"/>
        <v>2040000</v>
      </c>
      <c r="M19" s="102">
        <v>2022</v>
      </c>
      <c r="N19" s="103">
        <f t="shared" si="3"/>
        <v>2023</v>
      </c>
      <c r="O19" s="123"/>
      <c r="P19" s="124"/>
      <c r="Q19" s="124"/>
      <c r="R19" s="104" t="s">
        <v>82</v>
      </c>
      <c r="S19" s="102" t="s">
        <v>98</v>
      </c>
      <c r="T19" s="103"/>
    </row>
    <row r="21" spans="1:20" x14ac:dyDescent="0.25">
      <c r="A21" s="3"/>
      <c r="B21" s="76" t="s">
        <v>294</v>
      </c>
      <c r="C21" s="78"/>
      <c r="D21" s="78"/>
      <c r="E21" s="76"/>
      <c r="F21" s="76"/>
      <c r="G21" s="76"/>
      <c r="H21" s="76"/>
      <c r="I21" s="14"/>
      <c r="J21" s="75"/>
    </row>
    <row r="22" spans="1:20" x14ac:dyDescent="0.25">
      <c r="A22" s="3"/>
      <c r="B22" s="9"/>
      <c r="C22" s="9"/>
      <c r="D22" s="9"/>
      <c r="E22" s="9"/>
      <c r="F22" s="9"/>
      <c r="G22" s="9"/>
      <c r="H22" s="9"/>
      <c r="I22" s="9"/>
      <c r="J22" s="9"/>
      <c r="K22" s="12"/>
      <c r="L22" s="12"/>
    </row>
    <row r="23" spans="1:20" x14ac:dyDescent="0.25">
      <c r="A23" s="3"/>
      <c r="D23" s="9"/>
      <c r="E23" s="9"/>
      <c r="F23" s="9"/>
      <c r="G23" s="9"/>
      <c r="H23" s="9"/>
      <c r="I23" s="9"/>
      <c r="J23" s="9"/>
      <c r="K23" s="12"/>
      <c r="L23" s="12"/>
    </row>
    <row r="24" spans="1:20" x14ac:dyDescent="0.25">
      <c r="B24" t="s">
        <v>53</v>
      </c>
      <c r="D24" s="9"/>
      <c r="E24" s="9"/>
      <c r="F24" s="9"/>
      <c r="G24" s="9"/>
      <c r="H24" s="9"/>
      <c r="I24" s="9"/>
      <c r="J24" s="9"/>
      <c r="K24" s="12"/>
      <c r="L24" s="12"/>
    </row>
    <row r="25" spans="1:20" x14ac:dyDescent="0.25">
      <c r="B25" t="s">
        <v>54</v>
      </c>
      <c r="D25" s="9"/>
      <c r="E25" s="9"/>
      <c r="F25" s="9"/>
      <c r="G25" s="9"/>
      <c r="H25" s="9"/>
      <c r="I25" s="9"/>
      <c r="J25" s="9"/>
      <c r="K25" s="12"/>
      <c r="L25" s="12"/>
    </row>
    <row r="26" spans="1:20" x14ac:dyDescent="0.25">
      <c r="B26" t="s">
        <v>180</v>
      </c>
      <c r="D26" s="9"/>
      <c r="E26" s="9"/>
      <c r="F26" s="9"/>
      <c r="G26" s="9"/>
      <c r="H26" s="9"/>
      <c r="I26" s="9"/>
      <c r="J26" s="9"/>
      <c r="K26" s="12"/>
      <c r="L26" s="12"/>
    </row>
    <row r="27" spans="1:20" ht="15.95" customHeight="1" x14ac:dyDescent="0.25">
      <c r="B27" t="s">
        <v>76</v>
      </c>
      <c r="D27" s="9"/>
      <c r="E27" s="9"/>
      <c r="F27" s="9"/>
      <c r="G27" s="9"/>
      <c r="H27" s="9"/>
      <c r="I27" s="9"/>
      <c r="J27" s="9"/>
      <c r="K27" s="12"/>
      <c r="L27" s="12"/>
    </row>
    <row r="29" spans="1:20" x14ac:dyDescent="0.25">
      <c r="B29" t="s">
        <v>37</v>
      </c>
    </row>
    <row r="31" spans="1:20" x14ac:dyDescent="0.25">
      <c r="B31" s="9" t="s">
        <v>69</v>
      </c>
      <c r="C31" s="9"/>
    </row>
    <row r="32" spans="1:20" x14ac:dyDescent="0.25">
      <c r="B32" s="9" t="s">
        <v>62</v>
      </c>
      <c r="C32" s="9"/>
    </row>
    <row r="33" spans="2:3" x14ac:dyDescent="0.25">
      <c r="B33" s="9" t="s">
        <v>58</v>
      </c>
      <c r="C33" s="9"/>
    </row>
    <row r="34" spans="2:3" x14ac:dyDescent="0.25">
      <c r="B34" s="9" t="s">
        <v>59</v>
      </c>
      <c r="C34" s="9"/>
    </row>
    <row r="35" spans="2:3" x14ac:dyDescent="0.25">
      <c r="B35" s="9" t="s">
        <v>60</v>
      </c>
      <c r="C35" s="9"/>
    </row>
    <row r="36" spans="2:3" x14ac:dyDescent="0.25">
      <c r="B36" s="9" t="s">
        <v>61</v>
      </c>
      <c r="C36" s="9"/>
    </row>
    <row r="37" spans="2:3" x14ac:dyDescent="0.25">
      <c r="B37" s="9" t="s">
        <v>64</v>
      </c>
      <c r="C37" s="9"/>
    </row>
    <row r="38" spans="2:3" x14ac:dyDescent="0.25">
      <c r="B38" s="9"/>
      <c r="C38" s="9"/>
    </row>
    <row r="39" spans="2:3" x14ac:dyDescent="0.25">
      <c r="B39" s="9" t="s">
        <v>68</v>
      </c>
      <c r="C39" s="9"/>
    </row>
    <row r="40" spans="2:3" x14ac:dyDescent="0.25">
      <c r="B40" s="9" t="s">
        <v>38</v>
      </c>
      <c r="C40" s="9"/>
    </row>
    <row r="41" spans="2:3" x14ac:dyDescent="0.25">
      <c r="B41" s="9"/>
      <c r="C41" s="9"/>
    </row>
    <row r="42" spans="2:3" x14ac:dyDescent="0.25">
      <c r="B42" s="9" t="s">
        <v>67</v>
      </c>
      <c r="C42" s="9"/>
    </row>
    <row r="43" spans="2:3" x14ac:dyDescent="0.25">
      <c r="B43" s="9" t="s">
        <v>55</v>
      </c>
      <c r="C43" s="9"/>
    </row>
    <row r="45" spans="2:3" x14ac:dyDescent="0.25">
      <c r="B45" t="s">
        <v>39</v>
      </c>
    </row>
    <row r="46" spans="2:3" x14ac:dyDescent="0.25">
      <c r="B46" t="s">
        <v>40</v>
      </c>
    </row>
    <row r="47" spans="2:3" x14ac:dyDescent="0.25">
      <c r="B47" t="s">
        <v>41</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openxmlformats.org/package/2006/metadata/core-properties"/>
    <ds:schemaRef ds:uri="http://purl.org/dc/elements/1.1/"/>
    <ds:schemaRef ds:uri="dd09db49-6223-4168-b74d-9be792e2960d"/>
    <ds:schemaRef ds:uri="http://schemas.microsoft.com/office/infopath/2007/PartnerControls"/>
    <ds:schemaRef ds:uri="60e6ab6f-f2e4-45f1-83a2-7fb254344455"/>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dcterms:created xsi:type="dcterms:W3CDTF">2020-07-22T07:46:04Z</dcterms:created>
  <dcterms:modified xsi:type="dcterms:W3CDTF">2022-09-08T11:22:17Z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