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RAP ÚSK\"/>
    </mc:Choice>
  </mc:AlternateContent>
  <xr:revisionPtr revIDLastSave="0" documentId="8_{D58A69D7-774E-4831-A3A8-6ADD46113EB8}" xr6:coauthVersionLast="47" xr6:coauthVersionMax="47" xr10:uidLastSave="{00000000-0000-0000-0000-000000000000}"/>
  <bookViews>
    <workbookView xWindow="-110" yWindow="-110" windowWidth="19420" windowHeight="10420" tabRatio="761" activeTab="4" xr2:uid="{00000000-000D-0000-FFFF-FFFF00000000}"/>
  </bookViews>
  <sheets>
    <sheet name="Silnice_II_tridy" sheetId="18" r:id="rId1"/>
    <sheet name="IZS_ZZS" sheetId="24" r:id="rId2"/>
    <sheet name="SŠ-VOŠ-Konzervatoře" sheetId="25" r:id="rId3"/>
    <sheet name="Spec. školy" sheetId="7" r:id="rId4"/>
    <sheet name="Deinstitucionalizace" sheetId="22" r:id="rId5"/>
  </sheets>
  <definedNames>
    <definedName name="_xlnm.Print_Area" localSheetId="1">IZS_ZZS!$A$1:$M$14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2" l="1"/>
  <c r="K19" i="25" l="1"/>
  <c r="L14" i="25" l="1"/>
  <c r="L11" i="25"/>
  <c r="L9" i="25"/>
  <c r="L5" i="25"/>
  <c r="L16" i="25" l="1"/>
  <c r="L19" i="25" s="1"/>
  <c r="F10" i="24" l="1"/>
  <c r="G9" i="24"/>
  <c r="G8" i="24"/>
  <c r="G7" i="24"/>
  <c r="G6" i="24"/>
  <c r="G5" i="24"/>
  <c r="G4" i="24"/>
  <c r="G10" i="24" l="1"/>
  <c r="G4" i="22"/>
  <c r="G7" i="22" s="1"/>
  <c r="F7" i="22"/>
  <c r="F11" i="18" l="1"/>
  <c r="G10" i="18"/>
  <c r="G9" i="18"/>
  <c r="G8" i="18"/>
  <c r="G7" i="18"/>
  <c r="G6" i="18"/>
  <c r="G5" i="18"/>
  <c r="G4" i="18"/>
  <c r="G11" i="18" l="1"/>
  <c r="L6" i="7" l="1"/>
  <c r="L7" i="7"/>
  <c r="L8" i="7"/>
  <c r="L9" i="7"/>
  <c r="L10" i="7"/>
  <c r="L11" i="7"/>
  <c r="L12" i="7"/>
  <c r="L13" i="7"/>
  <c r="L14" i="7"/>
  <c r="L15" i="7"/>
  <c r="L16" i="7"/>
  <c r="L17" i="7"/>
  <c r="L5" i="7" l="1"/>
</calcChain>
</file>

<file path=xl/sharedStrings.xml><?xml version="1.0" encoding="utf-8"?>
<sst xmlns="http://schemas.openxmlformats.org/spreadsheetml/2006/main" count="486" uniqueCount="266">
  <si>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</si>
  <si>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</si>
  <si>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</si>
  <si>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</si>
  <si>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</si>
  <si>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</si>
  <si>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</si>
  <si>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</si>
  <si>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začátek</t>
  </si>
  <si>
    <t>konec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</si>
  <si>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</si>
  <si>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</si>
  <si>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</si>
  <si>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</si>
  <si>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</si>
  <si>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</si>
  <si>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Integrovaný záchranný systém - zdravotní služby</t>
  </si>
  <si>
    <t>Stručný obsah projektu</t>
  </si>
  <si>
    <t xml:space="preserve">Žadatel </t>
  </si>
  <si>
    <t>Adresa žadatele, kontaktní údaje žadatele</t>
  </si>
  <si>
    <t>vydané stavební povolení ano/ne/nerelevantní</t>
  </si>
  <si>
    <t>Žadatel</t>
  </si>
  <si>
    <t>Identifikace organizace (školy či školského zařízení)</t>
  </si>
  <si>
    <t>Obec realizace</t>
  </si>
  <si>
    <t>Stručný popis investic projektu</t>
  </si>
  <si>
    <r>
      <t xml:space="preserve">Výdaje projektu  </t>
    </r>
    <r>
      <rPr>
        <i/>
        <sz val="10"/>
        <rFont val="Calibri"/>
        <family val="2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</si>
  <si>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</si>
  <si>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t>Zřizovatel (název, IČ)</t>
  </si>
  <si>
    <t>IČ školy či školského zařízení</t>
  </si>
  <si>
    <t>IZO</t>
  </si>
  <si>
    <t>REDIZO</t>
  </si>
  <si>
    <t>celkové výdaje projektu</t>
  </si>
  <si>
    <t>s vazbou na podporovanou oblast IROP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</si>
  <si>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</si>
  <si>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 xml:space="preserve">Souhrnný rámec pro investice do infrastruktury školských poradenských zařízení a vzdělávání ve školách a třídách zřízených dle § 16 odst. 9 školského zákona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</si>
  <si>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</si>
  <si>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r>
      <t xml:space="preserve">z toho podíl EFRR </t>
    </r>
    <r>
      <rPr>
        <vertAlign val="superscript"/>
        <sz val="10"/>
        <rFont val="Calibri"/>
        <family val="2"/>
        <charset val="238"/>
        <scheme val="minor"/>
      </rPr>
      <t>1)</t>
    </r>
  </si>
  <si>
    <t>7) Vnitřní/venkovní zázemí pro komunitní aktivity vedoucí k sociální inkluzi bude možné v IROP realizovat pouze jakou součást projektu s dalšími aktivitami, nikoliv jako samostatný projekt.</t>
  </si>
  <si>
    <t xml:space="preserve">budování zázemí školních klubů pro žáky nižšího stupně víceletých gymnázií  </t>
  </si>
  <si>
    <t xml:space="preserve">cizí jazyky
</t>
  </si>
  <si>
    <t>Zohledněte v předpokládaných výdajích. Pro způsobilost výdajů musí být zaškrtnuto.</t>
  </si>
  <si>
    <t>stručný popis, např. zpracovaná PD, zajištěné výkupy, výběr dodavatele</t>
  </si>
  <si>
    <r>
      <rPr>
        <sz val="11"/>
        <color theme="1"/>
        <rFont val="Calibri"/>
        <family val="2"/>
        <charset val="238"/>
        <scheme val="minor"/>
      </rPr>
      <t>6) Zázemí pro školní poradenské pracoviště bude možné v IROP realizovat pouze jakou součást projektu s dalšími aktivitami, nikoliv jako samostatný projekt, musí být však uvedeno v RAP.</t>
    </r>
  </si>
  <si>
    <r>
      <rPr>
        <sz val="11"/>
        <color theme="1"/>
        <rFont val="Calibri"/>
        <family val="2"/>
        <charset val="238"/>
        <scheme val="minor"/>
      </rPr>
      <t>5) Schopnost práce s digitálními technologiemi bude podporována prostřednictvím odborných učeben pro výuku informatiky a dále pouze ve vazbě na cizí jazyk, přírodní vědy, technické a řemeslné obory.</t>
    </r>
  </si>
  <si>
    <r>
      <t xml:space="preserve">Souhrnný rámec pro investice do infrastruktury středních a vyšších odborných škol </t>
    </r>
    <r>
      <rPr>
        <b/>
        <vertAlign val="superscript"/>
        <sz val="14"/>
        <color theme="1"/>
        <rFont val="Calibri"/>
        <family val="2"/>
        <charset val="238"/>
        <scheme val="minor"/>
      </rPr>
      <t>9)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</si>
  <si>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>:</t>
    </r>
  </si>
  <si>
    <t>Název organizace</t>
  </si>
  <si>
    <r>
      <t xml:space="preserve">z toho podíl EFRR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</si>
  <si>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Zázemí pro školní poradenské pracoviště 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6)</t>
    </r>
  </si>
  <si>
    <r>
      <t xml:space="preserve">Vnitřní/venkovní zázemí pro komunitní aktivity vedoucí k sociální inkluzi  </t>
    </r>
    <r>
      <rPr>
        <vertAlign val="superscript"/>
        <sz val="10"/>
        <color theme="1"/>
        <rFont val="Calibri"/>
        <family val="2"/>
        <charset val="238"/>
        <scheme val="minor"/>
      </rPr>
      <t>7)</t>
    </r>
  </si>
  <si>
    <r>
      <t xml:space="preserve">přírodní vědy 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</si>
  <si>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polytechnické vzdělávání 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</si>
  <si>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</si>
  <si>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r>
      <t xml:space="preserve">max. do výše </t>
    </r>
    <r>
      <rPr>
        <sz val="11"/>
        <color theme="1"/>
        <rFont val="Calibri"/>
        <family val="2"/>
        <charset val="238"/>
        <scheme val="minor"/>
      </rPr>
      <t>130 % stanovené alokace</t>
    </r>
  </si>
  <si>
    <t>Naplňování indikátorů</t>
  </si>
  <si>
    <t>stručný popis např. zpracovaná PD, zajištěné výkupy, výběr dodavatele</t>
  </si>
  <si>
    <t>konektivita</t>
  </si>
  <si>
    <t>8) Z IROP nebudou podpořeny samostatné VOŠ, budou podpořeny jen VOŠ, které jsou součástí SŠ. Dále budou podporovány i konzervatoře.</t>
  </si>
  <si>
    <t>9) Zázemí pro pedagogické i nepedagogické pracovníky škol bude možné v IROP realizovat pouze jakou součást projektu s dalšími aktivitami, nikoliv jako samostatný projekt, nemusí být tedy uvedeno v RAP. Zohledněte v předpokládaných výdajích.</t>
  </si>
  <si>
    <t>3) 4) Viz. soubor "Podporované obory klíčových kompetencí"</t>
  </si>
  <si>
    <t xml:space="preserve">Naplňování indikátorů </t>
  </si>
  <si>
    <t>stručný popis např. zpracovaná PD, zajištěné výkupy, výber dodavatele</t>
  </si>
  <si>
    <t>Přivaděč k průmyslové zóně Prosmyky II. část</t>
  </si>
  <si>
    <t>x</t>
  </si>
  <si>
    <t>II/247</t>
  </si>
  <si>
    <t>zatím pouze 2/3 vypořádaných pozemků, nutná EIA</t>
  </si>
  <si>
    <t>NE</t>
  </si>
  <si>
    <t>II/613</t>
  </si>
  <si>
    <t>Rekonstrukce mostu E. Beneše, Ústí nad Labem</t>
  </si>
  <si>
    <t>ne</t>
  </si>
  <si>
    <t>chybí souhlas Povodí Labe</t>
  </si>
  <si>
    <t>Rekonstrukce mostního objektu 240 - 031, 031A v Roudnici nad Labem</t>
  </si>
  <si>
    <t>II/240</t>
  </si>
  <si>
    <t>probíhá majetkové vypořádání</t>
  </si>
  <si>
    <t>II/261</t>
  </si>
  <si>
    <t>Rekonstrukce mostu 246-02 Louny</t>
  </si>
  <si>
    <t>II/246</t>
  </si>
  <si>
    <t>Rekonstrukce mostu ev.č. 246 – 005 Počedělice</t>
  </si>
  <si>
    <t>Rekonstrukce mostu ev.č. 225 – 008 Trnovany přes trať ČD</t>
  </si>
  <si>
    <t>II/225</t>
  </si>
  <si>
    <t xml:space="preserve">součet </t>
  </si>
  <si>
    <t>Ústecký kraj</t>
  </si>
  <si>
    <t>suma</t>
  </si>
  <si>
    <t>Naplňování indikátorů IROP</t>
  </si>
  <si>
    <t xml:space="preserve">ZZS ÚK, Sociální Péče 799/7a, Severní Terasa, 400 01 ÚL, urban.michal@zzsuk.cz, 475 234 122 </t>
  </si>
  <si>
    <t>ZZS ÚK - přístavba objektu výjezdové základny v Rumburku</t>
  </si>
  <si>
    <t>Účelem přístavby je rozšíření stávajícího zázemí pro zaměstnance, dále rozšíření stávajícího objektu o 2 garážová stání vozidel ZZS ÚK, p.o.  a realizace zastřešeného parkovacího stání pro 2 sanitní vozidla. Dále budou v přístavbě realizovány skladovací prostory. Přístavba je realizována z důvodu navýšení počtu výjezdových skupin VZ Rumburk, provedenému ze strany ZZS ÚK, p.o., jako reakce  na  situaci poskytovatele akutní lůžkové péče ve Šluknovském výběžku a s tím souvisejícímu navýšení počtu zaměstnanců.  Stávající prostory výjezdové základny nejsou dostatečné a vyhovující – zejména s ohledem na hygienické předpisy. Je tedy nutné zřídit další prostory pro zázemí zaměstnanců výjezdové základny (šatny,  pokoj). V návaznosti na výše uvedené byla doplněna výjezdová základna o jedno vozidlo provozované v RV systému (rendez vous - víceúrovňový setkávací systém) a jedno záložní sanitní vozidlo. Stávající kapacita garážových stání VZ Rumburk pro vozidla ZZS je tak naplněna. Pro to, aby všechna sanitní vozidla umístěná na výjezdové základně byla parkována v krytých stáních, tedy budou zřízeny garáže s dvěma parkovacími místy a garážový přístřešek pro 2 sanitní vozidla. 
Dále budou v přístavbě zřízeny také prostory pro skladování zdrav. materiálu a pomůcek (pro řešení mimořádných událostí a krizových situací) , které jsou dnes skladovány v nevyhovujících podmínkách (prostorech), mimo jiných také z hlediska bezpečnosti práce a požární ochrany.</t>
  </si>
  <si>
    <t>Pořízení sanitních vozidel ZZS</t>
  </si>
  <si>
    <t xml:space="preserve">ZZS ÚK, Sociální Péče 799/7a, Severní Terasa, 400 01 ÚL, vlkova.alice@zzsuk.cz, 475 234 122 </t>
  </si>
  <si>
    <t>Obnova přístrojového vybavení</t>
  </si>
  <si>
    <t>max do výše 130 % alokace</t>
  </si>
  <si>
    <t>Ústecký kraj, Velká Hradební 3118/48, 400 02 Ústí nad Labem, IČ 70892156</t>
  </si>
  <si>
    <t>TS - technická specifikace</t>
  </si>
  <si>
    <t>zůstatek</t>
  </si>
  <si>
    <t>PD - projektová dokumentace</t>
  </si>
  <si>
    <t>Vysvětlivky:</t>
  </si>
  <si>
    <t>nerelevantní</t>
  </si>
  <si>
    <t>TS dle podmínek výzvy</t>
  </si>
  <si>
    <t xml:space="preserve">HW a SW vybavení pro řešení MU vč. integrace se stávajícími systémy pro zefektivnění, zrychlení a zvýšení bezpečnosti a spolehlivosti i při výpadku stávajících systémů. Mobilní ZOS, záložní mobilní systémy, energetické systémy, výukové simulátory apod. </t>
  </si>
  <si>
    <t>uzavřena Rámcová smlouva</t>
  </si>
  <si>
    <t>ANO</t>
  </si>
  <si>
    <t>zpracována PD</t>
  </si>
  <si>
    <t>Nové či zodolněné objekty sloužící složkám IZS</t>
  </si>
  <si>
    <t>Nová či modernizovaná výcviková a vzdělávací střediska sloužící složkám IZS</t>
  </si>
  <si>
    <t>Speciální pedagogické centrum Střekov</t>
  </si>
  <si>
    <t>Speciální základní škola a Praktická škola Ústí nad Labem, Pod Parkem 2788, příspěvková organizace</t>
  </si>
  <si>
    <t>Ústecký kraj, Velká Hradební 3118/48, 400 02 Ústí nad Labem, IČO: 70892156</t>
  </si>
  <si>
    <t>181046024 (Speciálně pedagogické centrum)</t>
  </si>
  <si>
    <t>Ústí nad Labem</t>
  </si>
  <si>
    <t>Kompletní rekonstrukce vnitřních prostor pro vznik SPC pro skupinu osob s PAS s možností denních terapeutických služeb</t>
  </si>
  <si>
    <t>Investiční záměr</t>
  </si>
  <si>
    <t>Pedagogicko-psychologická poradna Ústeckého kraje a zařízení pro DVPP</t>
  </si>
  <si>
    <t>Ústecký kraj,         IČ: 70892156</t>
  </si>
  <si>
    <t>Dodávka a montáž výtahu, výtahové šachty a šikmé invalidní plošiny</t>
  </si>
  <si>
    <t>Teplice</t>
  </si>
  <si>
    <t>Vyhotovení projektové dokumentace výtahu a plošiny, statické posouzení výtahu, posouzení inspektora ITI</t>
  </si>
  <si>
    <t>2021/22</t>
  </si>
  <si>
    <t>2022/23</t>
  </si>
  <si>
    <t>nabídka dodavatele</t>
  </si>
  <si>
    <t>Náklady na projekt pro sloučené stavební a územní řízení, stav. arch. část, technologie, statické posouzení stavební části, zpráva PBR, elektro, projednání projektu a zajištění sloučeného stav. povolení a územního rozhodnutí, správní poplatek, kolaudační souhlas</t>
  </si>
  <si>
    <t>Dodávka a montáž výtahového zařízení včetně prosklené výtahové šachty</t>
  </si>
  <si>
    <t>Dodávka a montáž invalidní schodišťové plošiny</t>
  </si>
  <si>
    <t>Technický dozor investora</t>
  </si>
  <si>
    <t>Logopedická základní škola, Měcholupy 1, příspěvková organizace</t>
  </si>
  <si>
    <t>Ústecký kraj, Velká Hradební 3118/48, Ústí nad Labem, IČO: 70892156</t>
  </si>
  <si>
    <t>Krajské logopedické speciálně pedagogické centrum v památkovém objektu sýpky</t>
  </si>
  <si>
    <t>Měcholupy u Žatce</t>
  </si>
  <si>
    <t>Rekonstrukcí budovy památkově chráněné sýpky vytvoříme zázemí pro poskytování služeb speciálně pedagogického centra v Měcholupech. Centrum se v současné době nachází ve značně nevyhovujících prostorách (kapacitně i prostorově). Vzhledem ke stále narůstajícímu počtu klientů i zaměstnanců je nutné řešit vhodné umístění. Budova zámku, v které se nachází Logopedická základní škola, nemá prostorové možnosti, do kterých by mohlo být centrum umístěno. Rekonstrukce sýpky se jeví jako vhodná možnost pro vyřešení stávající situace. V sýpce by kromě pracoviště SPC vznikly i vhodné prostory pro terapeutickou péči, školní družinu, pohybové a herní aktivity žáků Logopedické základní školy. Tímto by se nám podařilo poskytnout žákům maximálně možnou péči, kterou bychom podpořili jejich přechod do hlavního vzdělávacího proudu.  Projekt má nesporný regionální význam a je zde zřejmá potřebnost investice z důvodu nevyhovujících současných prostor.</t>
  </si>
  <si>
    <t xml:space="preserve">zpracovaná studie, vydané závazné stanovisko MÚ v Žatci k adaptaci sýpky, souhlasné vyjádření NPÚ v Ústí nad Labem </t>
  </si>
  <si>
    <t>Euroinstitut, praktická škola aodborné učiliště Panenský Týnec 29</t>
  </si>
  <si>
    <t xml:space="preserve">Obecně prospěšná společnost Euroinstitut, Pražská 398, 274 01 Slaný, IČO 24274038
</t>
  </si>
  <si>
    <t>03855007</t>
  </si>
  <si>
    <t>181068281</t>
  </si>
  <si>
    <t>691007969</t>
  </si>
  <si>
    <t>Rekonstrukce objektu střední školy zřízené pro žáky se speciálními vzdělávacími potřebami</t>
  </si>
  <si>
    <t>Panenský Týnec</t>
  </si>
  <si>
    <t>Jde o komplexní projekt zaměřený na rekonstrukci a vybavení objektu školy. Vybudování a vybavení odborných učeben SŠ ve vazbě na polytechnické vzdělávání a práce s digitálními technologiemi. Vytvoření nových odborných  učeben a zázemí včetně učebny IT využívané v návaznosti na podporované klíčové kompetence. S tím souvisí i dovybavení ICT (síť a datové rozvody v souladu s pravidly kyberbezpečnosti).</t>
  </si>
  <si>
    <t xml:space="preserve"> 4/2023</t>
  </si>
  <si>
    <t xml:space="preserve"> 12/2024</t>
  </si>
  <si>
    <t>zpracovaná studie, probíhá zpracování DSP a příprava podání sloučené žádosti o ÚR a stavební povolení (podání na SÚ na přelomu roku 2020/2021)</t>
  </si>
  <si>
    <t>Speciální ZŠ, Speciální MŠ a PrŠ Děčín, příspěvková organizace</t>
  </si>
  <si>
    <t>Ústecký kraj, Velká Hradební 3118/48 70892156</t>
  </si>
  <si>
    <t>Úprava hygienického zázemí SPC</t>
  </si>
  <si>
    <t>SPC Děčín</t>
  </si>
  <si>
    <t>Oprava a úprava hygienického zázemí SPC dle hygienického výměru</t>
  </si>
  <si>
    <t>březen 2021</t>
  </si>
  <si>
    <t>srpen 2021</t>
  </si>
  <si>
    <t>ERGO + ART terapeutická dílna</t>
  </si>
  <si>
    <t>SPC - Rumburk</t>
  </si>
  <si>
    <t>Terapeutická dílna pro děti se zdravotním postižením</t>
  </si>
  <si>
    <t>září 2021</t>
  </si>
  <si>
    <t>červen 2022</t>
  </si>
  <si>
    <t>Metodické centrum</t>
  </si>
  <si>
    <t>materiální vybavení centra metodické podpory pro rodiče dětí/žáků s PAS a pedagogy/asistenty žáků s PAS - kompenzační pomůcky pro práci s dětmi/žáky s PAS (autikoutek, pomůcky pro strukturované učení a vedení aj.)</t>
  </si>
  <si>
    <t>Vybavení SPC</t>
  </si>
  <si>
    <t>úpravy zázemí pro poskytování služeb ŠPZ (materiální vybavení čekárny pro klienty, jednotlivých pracoven odborných pracovníků pro práci s klienty se zdravotním postižením, vybavení zázemí edukačního centra)</t>
  </si>
  <si>
    <r>
      <t xml:space="preserve">Výdaje projektu  </t>
    </r>
    <r>
      <rPr>
        <b/>
        <i/>
        <sz val="10"/>
        <color theme="1"/>
        <rFont val="Calibri"/>
        <family val="2"/>
        <charset val="238"/>
        <scheme val="minor"/>
      </rPr>
      <t>v Kč</t>
    </r>
  </si>
  <si>
    <t>křiž. s D8</t>
  </si>
  <si>
    <t>křiž. s II/261</t>
  </si>
  <si>
    <t>Délka rekonstruovaných silnic</t>
  </si>
  <si>
    <t>křiž. s II/262</t>
  </si>
  <si>
    <t>hranice kraje</t>
  </si>
  <si>
    <t>křiž. s I/13</t>
  </si>
  <si>
    <t>křiž. s I/28</t>
  </si>
  <si>
    <t>křiž. s II/227</t>
  </si>
  <si>
    <t>křiž. s I/7</t>
  </si>
  <si>
    <t>křiž. s II/246</t>
  </si>
  <si>
    <t>Délka nových silnic</t>
  </si>
  <si>
    <t>Rekonstrukce silnice II/261 HO Mělník – Štětí – Polepy – Libochovany - HO UL (etapizováno)</t>
  </si>
  <si>
    <r>
      <t xml:space="preserve">celkové </t>
    </r>
    <r>
      <rPr>
        <sz val="10"/>
        <color theme="1"/>
        <rFont val="Calibri"/>
        <family val="2"/>
        <charset val="238"/>
        <scheme val="minor"/>
      </rPr>
      <t xml:space="preserve"> výdaje projektu  </t>
    </r>
  </si>
  <si>
    <t>Limit alokace</t>
  </si>
  <si>
    <r>
      <t xml:space="preserve">celkové </t>
    </r>
    <r>
      <rPr>
        <sz val="10"/>
        <color theme="1"/>
        <rFont val="Calibri"/>
        <family val="2"/>
        <charset val="238"/>
        <scheme val="minor"/>
      </rPr>
      <t>výdaje projektu</t>
    </r>
  </si>
  <si>
    <t>100 % = 140 324 524 mil. Kč, 130 % = 182,4 mil. Kč</t>
  </si>
  <si>
    <t>alokace pro Ústecký kraj 100 % = 277 mil. (+SR 293 mil.); RAP 130 % = 360 mil.</t>
  </si>
  <si>
    <t xml:space="preserve">Projekt je zaměřen na budování konektivity na páteřních školách Ústeckého kraje v postupných etapách. Na těchto středních školách bude v rámci konektivity zajištěno jako softwarové, tak hardwarové vybavení. Cílem akce je provedení komplexního digitálního vybavení, které bude odpovídat stávajícím normovým požadavkům a standardům. </t>
  </si>
  <si>
    <t>Alokace ÚK 893,6 mil. Kč (EFRR), 130 % = 1,1 mld. Kč</t>
  </si>
  <si>
    <t>z toho podíl EFRR</t>
  </si>
  <si>
    <t>Gymnázium a Střední odborná škola, Podbořany, příspěvková organizace</t>
  </si>
  <si>
    <t>Podkrušnohorské gymnázium, Most, příspěvková organizace</t>
  </si>
  <si>
    <t>Střední škola technická, Most, příspěvková organizace</t>
  </si>
  <si>
    <t>Vyšší odborná škola, Střední průmyslová škola a Střední odborná škola, Varnsdorf, příspěvková organizace</t>
  </si>
  <si>
    <t>Vyšší odborná škola ekonomická, sociální a zdravotnická, Obchodní akademie, Střední pedagogická škola a Střední zdravotnická škola, Most, příspěvková organizace</t>
  </si>
  <si>
    <t>Gymnázium, Teplice, Čs. dobrovolců 11, příspěvková organizace</t>
  </si>
  <si>
    <t>Hotelová škola, Obchodní akademie a Střední průmyslová škola, Teplice, Benešovo náměstí 1, příspěvková organizace</t>
  </si>
  <si>
    <t>Střední škola stavební a strojní, Teplice, příspěvková organizace</t>
  </si>
  <si>
    <t>Střední průmyslová škola, Ústí nad Labem, Resslova 5, příspěvková organizace</t>
  </si>
  <si>
    <t>Střední odborná škola energetická a stavební, Obchodní akademie a Střední zdravotnická škola, Chomutov, příspěvková organizace</t>
  </si>
  <si>
    <t>Střední škola technická, gastronomická a automobilní, Chomutov, příspěvková organizace</t>
  </si>
  <si>
    <t>Střední škola obchodu, řemesel, služeb a Základní škola, Ústí nad Labem, příspěvková organizace</t>
  </si>
  <si>
    <t>Vyšší odborná škola zdravotnická a Střední škola zdravotnická, Ústí nad Labem, Palachova 35, příspěvková organizace</t>
  </si>
  <si>
    <t>108006948 </t>
  </si>
  <si>
    <t>108006891 </t>
  </si>
  <si>
    <t>018383874 </t>
  </si>
  <si>
    <t xml:space="preserve">108006972, 108006981 </t>
  </si>
  <si>
    <t>000081922 </t>
  </si>
  <si>
    <t>102000638 </t>
  </si>
  <si>
    <t>107850486 </t>
  </si>
  <si>
    <t>000082201 </t>
  </si>
  <si>
    <t>130001767 </t>
  </si>
  <si>
    <t>130002054 </t>
  </si>
  <si>
    <t>107850079 </t>
  </si>
  <si>
    <t>000082627 </t>
  </si>
  <si>
    <t xml:space="preserve">110031229, 110031237 </t>
  </si>
  <si>
    <t>byla podána žádost o SP; 2022 zahájení VZ na stavbu</t>
  </si>
  <si>
    <t>probíhá IČ na vydání SP</t>
  </si>
  <si>
    <t>probíhá zpracování PD</t>
  </si>
  <si>
    <t>probíhá VZ na PD</t>
  </si>
  <si>
    <t>ZZS ÚK - výstavba výjezdové základny ZZS Úk Litvínov</t>
  </si>
  <si>
    <t>ÚK</t>
  </si>
  <si>
    <t>IZ</t>
  </si>
  <si>
    <t>Jedná se o výstavbu výjezdové základny ZZSÚK  v Litvínově. V rámci výstavby bude stavebně realizována základna pro dvě výjezdové skupiny RZP v Litvínově. Stávající výjezdová základna je provozována v pronajatých prostorech. Budou nuté výkupy pozemků.</t>
  </si>
  <si>
    <t>Střední průmyslová škola stavební a Střední odborná škola stavební a technická,  Čelakovského 5,Ústí nad Labem, příspěvková organizace</t>
  </si>
  <si>
    <t>Podbořany</t>
  </si>
  <si>
    <t>Most</t>
  </si>
  <si>
    <t>Varnsdorf</t>
  </si>
  <si>
    <t>Ústí</t>
  </si>
  <si>
    <t>Chomutov</t>
  </si>
  <si>
    <t>Trmice</t>
  </si>
  <si>
    <t>PPP ÚK a Zařízení pro DVPP Teplice p.o.</t>
  </si>
  <si>
    <t>v přípravě</t>
  </si>
  <si>
    <t>Kapacita nových nebo modernizovaných zařízení sociální péče (kromě bydlení)</t>
  </si>
  <si>
    <t>Ústecký kraj, Velká Hradební 3118/48, 400 02 Ústí nad Labem</t>
  </si>
  <si>
    <t>Rekonstrukce objektu CHB Děčín s cílem částečné transformace.</t>
  </si>
  <si>
    <t>stručný popis, např. zpracovaná PD, zajištěné výkupy, výber dodavatele</t>
  </si>
  <si>
    <t>z toho předpokládané způsobilé výdaje EFRR</t>
  </si>
  <si>
    <t>Deinstitucionalizace sociálních služeb</t>
  </si>
  <si>
    <t>ne, nerelevantní</t>
  </si>
  <si>
    <t>aktualizována studie a finanční rozpočet</t>
  </si>
  <si>
    <t>2023</t>
  </si>
  <si>
    <t>2024</t>
  </si>
  <si>
    <t>2025</t>
  </si>
  <si>
    <t>druhá polovina roku 2026</t>
  </si>
  <si>
    <t>druhá polovina roku 2024</t>
  </si>
  <si>
    <r>
      <t>Výstavba dvou domků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cílem částečné transformace.</t>
    </r>
  </si>
  <si>
    <t>Výstavba dvou domků Domova Brtníky, p.o.</t>
  </si>
  <si>
    <t>DOZP Oleška-Kamenice, p.o. – rekonstrukce objektu CHB Děčín</t>
  </si>
  <si>
    <t>395,91 m</t>
  </si>
  <si>
    <t>38,799 km</t>
  </si>
  <si>
    <t>53 m</t>
  </si>
  <si>
    <t>347 m</t>
  </si>
  <si>
    <t>445,30 m</t>
  </si>
  <si>
    <t>2,183 km</t>
  </si>
  <si>
    <t>206 m</t>
  </si>
  <si>
    <t>ZZS ÚK</t>
  </si>
  <si>
    <t>10.2022/2023+</t>
  </si>
  <si>
    <t xml:space="preserve">Obnova přístrojového vybavení  (např. přenosné defibrilátory s monitorem, přenosné přístroje pro umělou plicní ventilaci aj.), pro zajištění event. vybavení dalších výjezdových prostředků ZZS ÚK (RV a RZP posádek) a pro zajištění dostatečného poolu těchto přístrojů pro řešení mimořádné události. </t>
  </si>
  <si>
    <r>
      <t xml:space="preserve">Pořízení sanitních vozidel ZZS -  24 ks (3 x 8 ks ) sanitních vozidel RLP a RZP typu B dle ČSN 1789, vč. elektrohydraulických nosítek, pořizovaných rámci každoroční obnovy vozového parku. Možnost úpravy specifikace u části vozidel na speciální sanitní vozidla ZZS pro převoz pacientů s vysoce infekční nákazou. </t>
    </r>
    <r>
      <rPr>
        <i/>
        <sz val="10"/>
        <rFont val="Calibri"/>
        <family val="2"/>
        <charset val="238"/>
        <scheme val="minor"/>
      </rPr>
      <t xml:space="preserve">Pozn.: Celkem může být pořízeno za roky 2023-2027 cca 24 vozidel á 4,25 mil Kč tj. celkem 144 mil. Kč, případně část dle možností.
</t>
    </r>
  </si>
  <si>
    <t>Digitalizace radiové sítě 160 MHz</t>
  </si>
  <si>
    <t>Digitalizace krajské radiové sítě 160 MHz na digitální radiovou síť, zajištění komunikace při MU a KS a svolávání pro MU a KS s integrací polohy GPS posádky na místě události do GIS ZOS ZZS ÚK, rozsah cca 15 převaděčů, 150 vozidlových a 150 ručních radiostanic, SW a HW pro ovládání radiové sítě a integrace s IS ZOS a integrací komunikací ZOS.</t>
  </si>
  <si>
    <t xml:space="preserve">HW a SW pro řízení a řešení mimořádných událostí (HPZ), energetické systémy a výukové systémy </t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</si>
  <si>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1.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</si>
  <si>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2.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</si>
  <si>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3.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</si>
  <si>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4.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</si>
  <si>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5. etapa</t>
    </r>
  </si>
  <si>
    <t>7 / 2581</t>
  </si>
  <si>
    <t>6 / 2227</t>
  </si>
  <si>
    <t>5 / 1557</t>
  </si>
  <si>
    <t>8 / 2890</t>
  </si>
  <si>
    <r>
      <t xml:space="preserve">materiální vybavení terapeutické dílny pro dětské klienty se zdravotním postižením (nástroje pro </t>
    </r>
    <r>
      <rPr>
        <u/>
        <sz val="11"/>
        <color theme="1"/>
        <rFont val="Calibri"/>
        <family val="2"/>
        <charset val="238"/>
        <scheme val="minor"/>
      </rPr>
      <t>ergoterapii</t>
    </r>
    <r>
      <rPr>
        <sz val="11"/>
        <color theme="1"/>
        <rFont val="Calibri"/>
        <family val="2"/>
        <charset val="238"/>
        <scheme val="minor"/>
      </rPr>
      <t xml:space="preserve"> - práce s ovčí vlnou - kolovrat, stolní stav, tkací rámy, vřetena, hřebeny, mýdlovou hmotou, </t>
    </r>
    <r>
      <rPr>
        <u/>
        <sz val="11"/>
        <color theme="1"/>
        <rFont val="Calibri"/>
        <family val="2"/>
        <charset val="238"/>
        <scheme val="minor"/>
      </rPr>
      <t>arteterapii</t>
    </r>
    <r>
      <rPr>
        <sz val="11"/>
        <color theme="1"/>
        <rFont val="Calibri"/>
        <family val="2"/>
        <charset val="238"/>
        <scheme val="minor"/>
      </rPr>
      <t xml:space="preserve"> - voskové kameny, bločky, akvarelové barvy, ochranné pomůcky pro děti a </t>
    </r>
    <r>
      <rPr>
        <u/>
        <sz val="11"/>
        <color theme="1"/>
        <rFont val="Calibri"/>
        <family val="2"/>
        <charset val="238"/>
        <scheme val="minor"/>
      </rPr>
      <t>muzikoterapii</t>
    </r>
    <r>
      <rPr>
        <sz val="11"/>
        <color theme="1"/>
        <rFont val="Calibri"/>
        <family val="2"/>
        <charset val="238"/>
        <scheme val="minor"/>
      </rPr>
      <t xml:space="preserve"> - klávesy, Orfovy nástroje, měděné zvonky, kovové trubice, rozeznívací nástroje, ocean drums, kinogi, zvonky koshi, velká muzikoterapeutická sestava</t>
    </r>
  </si>
  <si>
    <r>
      <rPr>
        <sz val="11"/>
        <color theme="1"/>
        <rFont val="Calibri"/>
        <family val="2"/>
        <charset val="238"/>
        <scheme val="minor"/>
      </rPr>
      <t xml:space="preserve"> Vybudovat ERGO + ART terapeutickou dílnu (bez stavebních úprav, využití 1 kanceláře v suterénu nově zrekonstruované budovy); Využití  - individuálníální a skupinové terapie pro klienty s mentálním postižením, motorickým oslabením (především hrubé a jemné motoriky), PAS</t>
    </r>
  </si>
  <si>
    <t>12 / 2860</t>
  </si>
  <si>
    <t>počet škol-objketů / počet žáků</t>
  </si>
  <si>
    <t>počet škol-objektů / počet žáků</t>
  </si>
  <si>
    <t>Schváleno na RSK ÚK dne 31. 8. 2022</t>
  </si>
  <si>
    <t>č. usn. 4/35RSK/2022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</si>
</sst>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_K_č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7" tint="0.59999389629810485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9" fillId="0" borderId="0"/>
    <xf numFmtId="164" fontId="22" fillId="0" borderId="0" applyFont="0" applyFill="0" applyBorder="0" applyAlignment="0" applyProtection="0"/>
  </cellStyleXfs>
  <cellXfs count="330">
    <xf numFmtId="0" fontId="0" fillId="0" borderId="0" xfId="0"/>
    <xf numFmtId="0" fontId="4" fillId="0" borderId="0" xfId="0" applyFont="1" applyFill="1" applyAlignment="1">
      <alignment vertical="top"/>
    </xf>
    <xf numFmtId="0" fontId="0" fillId="0" borderId="0" xfId="0" applyBorder="1"/>
    <xf numFmtId="0" fontId="0" fillId="2" borderId="0" xfId="0" applyFill="1"/>
    <xf numFmtId="0" fontId="10" fillId="0" borderId="0" xfId="0" applyFont="1"/>
    <xf numFmtId="0" fontId="4" fillId="0" borderId="16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 wrapText="1"/>
    </xf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left" vertical="center" indent="4"/>
    </xf>
    <xf numFmtId="0" fontId="0" fillId="0" borderId="0" xfId="0" applyFont="1" applyBorder="1"/>
    <xf numFmtId="9" fontId="0" fillId="0" borderId="0" xfId="0" applyNumberFormat="1"/>
    <xf numFmtId="3" fontId="0" fillId="0" borderId="0" xfId="0" applyNumberFormat="1"/>
    <xf numFmtId="3" fontId="20" fillId="0" borderId="0" xfId="0" applyNumberFormat="1" applyFont="1"/>
    <xf numFmtId="0" fontId="0" fillId="2" borderId="17" xfId="0" applyFill="1" applyBorder="1"/>
    <xf numFmtId="165" fontId="4" fillId="0" borderId="4" xfId="0" applyNumberFormat="1" applyFont="1" applyFill="1" applyBorder="1" applyAlignment="1">
      <alignment horizontal="center" vertical="top" wrapText="1"/>
    </xf>
    <xf numFmtId="14" fontId="4" fillId="0" borderId="4" xfId="0" applyNumberFormat="1" applyFont="1" applyFill="1" applyBorder="1" applyAlignment="1">
      <alignment vertical="top" wrapText="1"/>
    </xf>
    <xf numFmtId="14" fontId="4" fillId="0" borderId="6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4" fillId="0" borderId="0" xfId="0" applyFont="1"/>
    <xf numFmtId="14" fontId="8" fillId="0" borderId="18" xfId="0" applyNumberFormat="1" applyFont="1" applyFill="1" applyBorder="1" applyAlignment="1">
      <alignment vertical="top" wrapText="1"/>
    </xf>
    <xf numFmtId="14" fontId="0" fillId="0" borderId="0" xfId="0" applyNumberFormat="1"/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4" fillId="0" borderId="20" xfId="0" applyFont="1" applyFill="1" applyBorder="1" applyAlignment="1">
      <alignment vertical="top" wrapText="1"/>
    </xf>
    <xf numFmtId="0" fontId="17" fillId="0" borderId="0" xfId="0" applyFont="1"/>
    <xf numFmtId="165" fontId="0" fillId="0" borderId="0" xfId="0" applyNumberForma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165" fontId="0" fillId="0" borderId="0" xfId="0" applyNumberFormat="1" applyFill="1" applyAlignment="1">
      <alignment horizontal="center"/>
    </xf>
    <xf numFmtId="0" fontId="4" fillId="2" borderId="1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3" fontId="17" fillId="0" borderId="0" xfId="0" applyNumberFormat="1" applyFont="1"/>
    <xf numFmtId="0" fontId="21" fillId="4" borderId="0" xfId="0" applyFont="1" applyFill="1"/>
    <xf numFmtId="0" fontId="21" fillId="4" borderId="0" xfId="0" applyFont="1" applyFill="1" applyAlignment="1">
      <alignment vertical="top"/>
    </xf>
    <xf numFmtId="0" fontId="1" fillId="0" borderId="0" xfId="0" applyFont="1"/>
    <xf numFmtId="0" fontId="0" fillId="0" borderId="0" xfId="0" applyFill="1"/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3" fontId="18" fillId="0" borderId="18" xfId="0" applyNumberFormat="1" applyFont="1" applyFill="1" applyBorder="1" applyAlignment="1">
      <alignment vertical="center"/>
    </xf>
    <xf numFmtId="0" fontId="18" fillId="0" borderId="1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Continuous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vertical="center" wrapText="1"/>
    </xf>
    <xf numFmtId="2" fontId="18" fillId="0" borderId="5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2" fontId="18" fillId="0" borderId="26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Continuous" vertical="center"/>
    </xf>
    <xf numFmtId="0" fontId="8" fillId="0" borderId="26" xfId="0" applyFont="1" applyFill="1" applyBorder="1" applyAlignment="1">
      <alignment horizontal="left" vertical="center" wrapText="1"/>
    </xf>
    <xf numFmtId="3" fontId="8" fillId="0" borderId="26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 wrapText="1"/>
    </xf>
    <xf numFmtId="2" fontId="18" fillId="0" borderId="18" xfId="0" applyNumberFormat="1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Continuous" vertical="center"/>
    </xf>
    <xf numFmtId="0" fontId="8" fillId="0" borderId="18" xfId="0" applyFont="1" applyFill="1" applyBorder="1" applyAlignment="1">
      <alignment horizontal="left" vertical="center" wrapText="1"/>
    </xf>
    <xf numFmtId="2" fontId="18" fillId="0" borderId="18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right" vertical="top" wrapText="1"/>
    </xf>
    <xf numFmtId="9" fontId="0" fillId="0" borderId="0" xfId="0" applyNumberFormat="1" applyFill="1"/>
    <xf numFmtId="165" fontId="20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vertical="center" wrapText="1"/>
    </xf>
    <xf numFmtId="0" fontId="18" fillId="0" borderId="0" xfId="0" applyFont="1"/>
    <xf numFmtId="0" fontId="27" fillId="0" borderId="0" xfId="0" applyFont="1" applyFill="1" applyAlignment="1">
      <alignment horizontal="right"/>
    </xf>
    <xf numFmtId="0" fontId="26" fillId="0" borderId="0" xfId="0" applyFont="1" applyFill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0" fillId="0" borderId="18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20" fillId="5" borderId="0" xfId="0" applyFont="1" applyFill="1"/>
    <xf numFmtId="165" fontId="20" fillId="5" borderId="0" xfId="0" applyNumberFormat="1" applyFont="1" applyFill="1" applyAlignment="1"/>
    <xf numFmtId="0" fontId="26" fillId="5" borderId="0" xfId="0" applyFont="1" applyFill="1" applyAlignment="1">
      <alignment horizontal="right"/>
    </xf>
    <xf numFmtId="9" fontId="17" fillId="0" borderId="0" xfId="0" applyNumberFormat="1" applyFont="1"/>
    <xf numFmtId="0" fontId="30" fillId="5" borderId="0" xfId="0" applyFont="1" applyFill="1"/>
    <xf numFmtId="3" fontId="28" fillId="0" borderId="0" xfId="0" applyNumberFormat="1" applyFont="1" applyFill="1" applyBorder="1"/>
    <xf numFmtId="0" fontId="1" fillId="0" borderId="5" xfId="0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wrapText="1"/>
    </xf>
    <xf numFmtId="0" fontId="18" fillId="0" borderId="3" xfId="0" applyFont="1" applyFill="1" applyBorder="1" applyAlignment="1">
      <alignment vertical="center"/>
    </xf>
    <xf numFmtId="0" fontId="18" fillId="0" borderId="22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left" vertical="center" wrapText="1"/>
    </xf>
    <xf numFmtId="4" fontId="18" fillId="0" borderId="6" xfId="0" applyNumberFormat="1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top"/>
    </xf>
    <xf numFmtId="0" fontId="0" fillId="0" borderId="27" xfId="0" applyFont="1" applyFill="1" applyBorder="1" applyAlignment="1">
      <alignment horizontal="left"/>
    </xf>
    <xf numFmtId="0" fontId="23" fillId="0" borderId="27" xfId="0" applyFont="1" applyFill="1" applyBorder="1" applyAlignment="1">
      <alignment horizontal="left" vertical="center"/>
    </xf>
    <xf numFmtId="49" fontId="31" fillId="0" borderId="5" xfId="0" applyNumberFormat="1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top"/>
    </xf>
    <xf numFmtId="0" fontId="1" fillId="0" borderId="0" xfId="0" applyFont="1" applyFill="1"/>
    <xf numFmtId="3" fontId="1" fillId="0" borderId="0" xfId="0" applyNumberFormat="1" applyFont="1"/>
    <xf numFmtId="0" fontId="5" fillId="0" borderId="1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49" fontId="1" fillId="0" borderId="38" xfId="0" applyNumberFormat="1" applyFont="1" applyFill="1" applyBorder="1" applyAlignment="1">
      <alignment horizontal="left" vertical="top"/>
    </xf>
    <xf numFmtId="0" fontId="32" fillId="0" borderId="0" xfId="0" applyFont="1"/>
    <xf numFmtId="0" fontId="18" fillId="0" borderId="2" xfId="0" applyFont="1" applyFill="1" applyBorder="1" applyAlignment="1">
      <alignment horizontal="right" vertical="center" wrapText="1"/>
    </xf>
    <xf numFmtId="0" fontId="18" fillId="0" borderId="18" xfId="0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2" borderId="18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vertical="top" wrapText="1"/>
    </xf>
    <xf numFmtId="0" fontId="8" fillId="2" borderId="26" xfId="0" applyFont="1" applyFill="1" applyBorder="1" applyAlignment="1">
      <alignment vertical="top" wrapText="1"/>
    </xf>
    <xf numFmtId="3" fontId="8" fillId="2" borderId="18" xfId="0" applyNumberFormat="1" applyFont="1" applyFill="1" applyBorder="1" applyAlignment="1">
      <alignment horizontal="center" vertical="top" wrapText="1"/>
    </xf>
    <xf numFmtId="14" fontId="8" fillId="2" borderId="18" xfId="0" applyNumberFormat="1" applyFont="1" applyFill="1" applyBorder="1" applyAlignment="1">
      <alignment horizontal="right" vertical="top" wrapText="1"/>
    </xf>
    <xf numFmtId="14" fontId="8" fillId="2" borderId="18" xfId="0" applyNumberFormat="1" applyFont="1" applyFill="1" applyBorder="1" applyAlignment="1">
      <alignment vertical="top" wrapText="1"/>
    </xf>
    <xf numFmtId="3" fontId="8" fillId="0" borderId="5" xfId="0" applyNumberFormat="1" applyFont="1" applyFill="1" applyBorder="1" applyAlignment="1">
      <alignment vertical="center"/>
    </xf>
    <xf numFmtId="3" fontId="8" fillId="2" borderId="26" xfId="0" applyNumberFormat="1" applyFont="1" applyFill="1" applyBorder="1" applyAlignment="1">
      <alignment horizontal="center" vertical="top"/>
    </xf>
    <xf numFmtId="14" fontId="8" fillId="2" borderId="26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left" vertical="center" wrapText="1"/>
    </xf>
    <xf numFmtId="0" fontId="29" fillId="2" borderId="45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left" vertical="center" wrapText="1"/>
    </xf>
    <xf numFmtId="0" fontId="29" fillId="2" borderId="35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left" vertical="center" wrapText="1"/>
    </xf>
    <xf numFmtId="3" fontId="18" fillId="2" borderId="27" xfId="0" applyNumberFormat="1" applyFont="1" applyFill="1" applyBorder="1" applyAlignment="1">
      <alignment horizontal="left" vertical="center"/>
    </xf>
    <xf numFmtId="3" fontId="18" fillId="2" borderId="20" xfId="0" applyNumberFormat="1" applyFont="1" applyFill="1" applyBorder="1" applyAlignment="1">
      <alignment horizontal="left" vertical="center"/>
    </xf>
    <xf numFmtId="3" fontId="18" fillId="2" borderId="37" xfId="0" applyNumberFormat="1" applyFont="1" applyFill="1" applyBorder="1" applyAlignment="1">
      <alignment horizontal="left" vertical="center"/>
    </xf>
    <xf numFmtId="0" fontId="18" fillId="2" borderId="41" xfId="0" applyFont="1" applyFill="1" applyBorder="1" applyAlignment="1">
      <alignment horizontal="left" vertical="center" wrapText="1"/>
    </xf>
    <xf numFmtId="0" fontId="0" fillId="2" borderId="43" xfId="0" applyFont="1" applyFill="1" applyBorder="1" applyAlignment="1">
      <alignment vertical="center" wrapText="1"/>
    </xf>
    <xf numFmtId="0" fontId="0" fillId="2" borderId="46" xfId="0" applyFont="1" applyFill="1" applyBorder="1" applyAlignment="1">
      <alignment vertical="center" wrapText="1"/>
    </xf>
    <xf numFmtId="0" fontId="0" fillId="2" borderId="48" xfId="0" applyFont="1" applyFill="1" applyBorder="1" applyAlignment="1">
      <alignment vertical="center" wrapText="1"/>
    </xf>
    <xf numFmtId="0" fontId="29" fillId="2" borderId="41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9" fillId="2" borderId="46" xfId="0" applyFont="1" applyFill="1" applyBorder="1" applyAlignment="1">
      <alignment horizontal="center" vertical="center"/>
    </xf>
    <xf numFmtId="0" fontId="29" fillId="2" borderId="48" xfId="0" applyFont="1" applyFill="1" applyBorder="1" applyAlignment="1">
      <alignment horizontal="center" vertical="center"/>
    </xf>
    <xf numFmtId="0" fontId="29" fillId="2" borderId="46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28" fillId="0" borderId="4" xfId="0" applyNumberFormat="1" applyFont="1" applyFill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right" vertical="center" wrapText="1"/>
    </xf>
    <xf numFmtId="3" fontId="28" fillId="0" borderId="18" xfId="0" applyNumberFormat="1" applyFont="1" applyFill="1" applyBorder="1" applyAlignment="1">
      <alignment vertical="center"/>
    </xf>
    <xf numFmtId="3" fontId="28" fillId="0" borderId="5" xfId="0" applyNumberFormat="1" applyFont="1" applyFill="1" applyBorder="1" applyAlignment="1">
      <alignment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65" fontId="7" fillId="2" borderId="26" xfId="0" applyNumberFormat="1" applyFont="1" applyFill="1" applyBorder="1" applyAlignment="1">
      <alignment horizontal="center" vertical="top"/>
    </xf>
    <xf numFmtId="165" fontId="7" fillId="0" borderId="26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/>
    <xf numFmtId="165" fontId="3" fillId="0" borderId="0" xfId="0" applyNumberFormat="1" applyFont="1" applyFill="1" applyAlignment="1"/>
    <xf numFmtId="0" fontId="0" fillId="0" borderId="18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0" fillId="0" borderId="35" xfId="0" applyFont="1" applyBorder="1"/>
    <xf numFmtId="0" fontId="18" fillId="0" borderId="35" xfId="0" applyFont="1" applyFill="1" applyBorder="1" applyAlignment="1">
      <alignment horizontal="right"/>
    </xf>
    <xf numFmtId="3" fontId="28" fillId="0" borderId="35" xfId="0" applyNumberFormat="1" applyFont="1" applyFill="1" applyBorder="1" applyAlignment="1">
      <alignment horizontal="center"/>
    </xf>
    <xf numFmtId="0" fontId="18" fillId="0" borderId="35" xfId="0" applyFont="1" applyBorder="1"/>
    <xf numFmtId="3" fontId="1" fillId="0" borderId="5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3" fontId="0" fillId="0" borderId="2" xfId="0" applyNumberFormat="1" applyFont="1" applyFill="1" applyBorder="1" applyAlignment="1">
      <alignment horizontal="left" vertical="center"/>
    </xf>
    <xf numFmtId="3" fontId="0" fillId="0" borderId="2" xfId="0" applyNumberFormat="1" applyFont="1" applyFill="1" applyBorder="1" applyAlignment="1">
      <alignment horizontal="left" vertical="center" wrapText="1"/>
    </xf>
    <xf numFmtId="3" fontId="0" fillId="0" borderId="18" xfId="0" applyNumberFormat="1" applyFont="1" applyFill="1" applyBorder="1" applyAlignment="1">
      <alignment horizontal="left" vertical="center"/>
    </xf>
    <xf numFmtId="3" fontId="0" fillId="0" borderId="18" xfId="0" applyNumberFormat="1" applyFont="1" applyFill="1" applyBorder="1" applyAlignment="1">
      <alignment horizontal="left" vertical="center" wrapText="1"/>
    </xf>
    <xf numFmtId="3" fontId="0" fillId="0" borderId="5" xfId="0" applyNumberFormat="1" applyFont="1" applyFill="1" applyBorder="1" applyAlignment="1">
      <alignment horizontal="left" vertical="center"/>
    </xf>
    <xf numFmtId="3" fontId="0" fillId="0" borderId="5" xfId="0" applyNumberFormat="1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/>
    </xf>
    <xf numFmtId="3" fontId="1" fillId="0" borderId="38" xfId="0" applyNumberFormat="1" applyFont="1" applyFill="1" applyBorder="1" applyAlignment="1">
      <alignment horizontal="left" vertical="top"/>
    </xf>
    <xf numFmtId="3" fontId="1" fillId="0" borderId="38" xfId="0" applyNumberFormat="1" applyFont="1" applyFill="1" applyBorder="1" applyAlignment="1">
      <alignment horizontal="left" vertical="center" wrapText="1"/>
    </xf>
    <xf numFmtId="3" fontId="0" fillId="0" borderId="27" xfId="0" applyNumberFormat="1" applyFont="1" applyFill="1" applyBorder="1" applyAlignment="1">
      <alignment horizontal="left" vertical="center" wrapText="1"/>
    </xf>
    <xf numFmtId="3" fontId="0" fillId="0" borderId="27" xfId="0" applyNumberFormat="1" applyFont="1" applyFill="1" applyBorder="1" applyAlignment="1">
      <alignment horizontal="left" vertical="center"/>
    </xf>
    <xf numFmtId="49" fontId="0" fillId="0" borderId="27" xfId="0" applyNumberFormat="1" applyFont="1" applyFill="1" applyBorder="1" applyAlignment="1">
      <alignment horizontal="left" vertical="center"/>
    </xf>
    <xf numFmtId="0" fontId="34" fillId="0" borderId="5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49" fontId="23" fillId="0" borderId="27" xfId="0" applyNumberFormat="1" applyFont="1" applyFill="1" applyBorder="1" applyAlignment="1">
      <alignment horizontal="left" vertical="center"/>
    </xf>
    <xf numFmtId="3" fontId="23" fillId="0" borderId="27" xfId="2" applyNumberFormat="1" applyFont="1" applyFill="1" applyBorder="1" applyAlignment="1" applyProtection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14" fontId="0" fillId="0" borderId="18" xfId="0" applyNumberFormat="1" applyFont="1" applyFill="1" applyBorder="1" applyAlignment="1">
      <alignment vertical="center" wrapText="1"/>
    </xf>
    <xf numFmtId="3" fontId="0" fillId="0" borderId="18" xfId="0" applyNumberFormat="1" applyFont="1" applyFill="1" applyBorder="1" applyAlignment="1">
      <alignment horizontal="center" vertical="center"/>
    </xf>
    <xf numFmtId="3" fontId="1" fillId="0" borderId="18" xfId="0" applyNumberFormat="1" applyFont="1" applyFill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8" fontId="28" fillId="0" borderId="18" xfId="0" applyNumberFormat="1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165" fontId="20" fillId="0" borderId="0" xfId="0" applyNumberFormat="1" applyFont="1" applyFill="1" applyAlignment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/>
    <xf numFmtId="0" fontId="5" fillId="0" borderId="36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 wrapText="1"/>
    </xf>
    <xf numFmtId="0" fontId="0" fillId="2" borderId="43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49" fontId="0" fillId="2" borderId="48" xfId="0" applyNumberFormat="1" applyFont="1" applyFill="1" applyBorder="1" applyAlignment="1">
      <alignment horizontal="center" vertical="center" wrapText="1"/>
    </xf>
    <xf numFmtId="49" fontId="0" fillId="2" borderId="43" xfId="0" applyNumberFormat="1" applyFont="1" applyFill="1" applyBorder="1" applyAlignment="1">
      <alignment horizontal="center" vertical="center" wrapText="1"/>
    </xf>
    <xf numFmtId="49" fontId="0" fillId="2" borderId="46" xfId="0" applyNumberFormat="1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49" fontId="0" fillId="2" borderId="41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0" fillId="2" borderId="37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3" fontId="0" fillId="2" borderId="37" xfId="0" applyNumberForma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0" fillId="2" borderId="27" xfId="0" applyNumberFormat="1" applyFill="1" applyBorder="1" applyAlignment="1">
      <alignment horizontal="center" vertical="center"/>
    </xf>
    <xf numFmtId="3" fontId="28" fillId="2" borderId="37" xfId="0" applyNumberFormat="1" applyFont="1" applyFill="1" applyBorder="1" applyAlignment="1">
      <alignment horizontal="center" vertical="center"/>
    </xf>
    <xf numFmtId="3" fontId="28" fillId="2" borderId="20" xfId="0" applyNumberFormat="1" applyFont="1" applyFill="1" applyBorder="1" applyAlignment="1">
      <alignment horizontal="center" vertical="center"/>
    </xf>
    <xf numFmtId="3" fontId="28" fillId="2" borderId="27" xfId="0" applyNumberFormat="1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3" fontId="18" fillId="2" borderId="37" xfId="0" applyNumberFormat="1" applyFont="1" applyFill="1" applyBorder="1" applyAlignment="1">
      <alignment horizontal="center" vertical="center"/>
    </xf>
    <xf numFmtId="3" fontId="18" fillId="2" borderId="27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3" fontId="28" fillId="2" borderId="17" xfId="0" applyNumberFormat="1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4" fillId="6" borderId="18" xfId="0" applyNumberFormat="1" applyFont="1" applyFill="1" applyBorder="1" applyAlignment="1">
      <alignment horizontal="center" vertical="center" wrapText="1"/>
    </xf>
    <xf numFmtId="0" fontId="4" fillId="6" borderId="17" xfId="0" applyNumberFormat="1" applyFont="1" applyFill="1" applyBorder="1" applyAlignment="1">
      <alignment horizontal="center" vertical="center" wrapText="1"/>
    </xf>
    <xf numFmtId="3" fontId="18" fillId="2" borderId="20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3">
    <cellStyle name="Čárka 2" xfId="2" xr:uid="{00000000-0005-0000-0000-000000000000}"/>
    <cellStyle name="Normal" xfId="1" xr:uid="{00000000-0005-0000-0000-000001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zoomScale="85" zoomScaleNormal="85" workbookViewId="0">
      <pane ySplit="3" topLeftCell="A4" activePane="bottomLeft" state="frozen"/>
      <selection pane="bottomLeft" activeCell="A16" sqref="A16:A17"/>
    </sheetView>
  </sheetViews>
  <sheetFormatPr defaultRowHeight="14.5" x14ac:dyDescent="0.35"/>
  <cols>
    <col min="1" max="1" width="17.453125" customWidth="1"/>
    <col min="2" max="2" width="35.453125" customWidth="1"/>
    <col min="3" max="3" width="14.453125" customWidth="1"/>
    <col min="4" max="5" width="11" customWidth="1"/>
    <col min="6" max="6" width="14.54296875" customWidth="1"/>
    <col min="7" max="7" width="13.453125" customWidth="1"/>
    <col min="10" max="10" width="17.54296875" customWidth="1"/>
    <col min="11" max="11" width="9.81640625" bestFit="1" customWidth="1"/>
    <col min="12" max="12" width="28.7265625" customWidth="1"/>
    <col min="13" max="13" width="14.453125" customWidth="1"/>
  </cols>
  <sheetData>
    <row r="1" spans="1:16" ht="15" thickBot="1" x14ac:dyDescent="0.4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6" s="1" customFormat="1" ht="57" customHeight="1" x14ac:dyDescent="0.35">
      <c r="A2" s="203" t="s">
        <v>1</v>
      </c>
      <c r="B2" s="205" t="s">
        <v>2</v>
      </c>
      <c r="C2" s="207" t="s">
        <v>3</v>
      </c>
      <c r="D2" s="209" t="s">
        <v>4</v>
      </c>
      <c r="E2" s="210"/>
      <c r="F2" s="211" t="s">
        <v>156</v>
      </c>
      <c r="G2" s="212"/>
      <c r="H2" s="209" t="s">
        <v>6</v>
      </c>
      <c r="I2" s="210"/>
      <c r="J2" s="209" t="s">
        <v>60</v>
      </c>
      <c r="K2" s="210"/>
      <c r="L2" s="209" t="s">
        <v>7</v>
      </c>
      <c r="M2" s="210"/>
    </row>
    <row r="3" spans="1:16" s="1" customFormat="1" ht="85" customHeight="1" thickBot="1" x14ac:dyDescent="0.4">
      <c r="A3" s="204"/>
      <c r="B3" s="206"/>
      <c r="C3" s="208"/>
      <c r="D3" s="43" t="s">
        <v>8</v>
      </c>
      <c r="E3" s="44" t="s">
        <v>9</v>
      </c>
      <c r="F3" s="45" t="s">
        <v>169</v>
      </c>
      <c r="G3" s="46" t="s">
        <v>176</v>
      </c>
      <c r="H3" s="6" t="s">
        <v>11</v>
      </c>
      <c r="I3" s="7" t="s">
        <v>12</v>
      </c>
      <c r="J3" s="45" t="s">
        <v>13</v>
      </c>
      <c r="K3" s="7" t="s">
        <v>14</v>
      </c>
      <c r="L3" s="5" t="s">
        <v>61</v>
      </c>
      <c r="M3" s="8" t="s">
        <v>15</v>
      </c>
    </row>
    <row r="4" spans="1:16" ht="43.5" x14ac:dyDescent="0.35">
      <c r="A4" s="146">
        <v>1</v>
      </c>
      <c r="B4" s="56" t="s">
        <v>68</v>
      </c>
      <c r="C4" s="57" t="s">
        <v>67</v>
      </c>
      <c r="D4" s="58" t="s">
        <v>157</v>
      </c>
      <c r="E4" s="58" t="s">
        <v>158</v>
      </c>
      <c r="F4" s="59">
        <v>780500000</v>
      </c>
      <c r="G4" s="149">
        <f>F4*0.85</f>
        <v>663425000</v>
      </c>
      <c r="H4" s="53">
        <v>2023</v>
      </c>
      <c r="I4" s="53">
        <v>2026</v>
      </c>
      <c r="J4" s="60" t="s">
        <v>159</v>
      </c>
      <c r="K4" s="109" t="s">
        <v>242</v>
      </c>
      <c r="L4" s="89" t="s">
        <v>203</v>
      </c>
      <c r="M4" s="90" t="s">
        <v>69</v>
      </c>
    </row>
    <row r="5" spans="1:16" ht="43.5" x14ac:dyDescent="0.35">
      <c r="A5" s="147">
        <v>2</v>
      </c>
      <c r="B5" s="61" t="s">
        <v>71</v>
      </c>
      <c r="C5" s="62" t="s">
        <v>72</v>
      </c>
      <c r="D5" s="63" t="s">
        <v>160</v>
      </c>
      <c r="E5" s="63" t="s">
        <v>161</v>
      </c>
      <c r="F5" s="47">
        <v>61000000</v>
      </c>
      <c r="G5" s="150">
        <f t="shared" ref="G5:G10" si="0">F5*0.85</f>
        <v>51850000</v>
      </c>
      <c r="H5" s="48">
        <v>2023</v>
      </c>
      <c r="I5" s="48">
        <v>2025</v>
      </c>
      <c r="J5" s="54" t="s">
        <v>159</v>
      </c>
      <c r="K5" s="110" t="s">
        <v>236</v>
      </c>
      <c r="L5" s="54" t="s">
        <v>70</v>
      </c>
      <c r="M5" s="91" t="s">
        <v>69</v>
      </c>
    </row>
    <row r="6" spans="1:16" ht="43.5" x14ac:dyDescent="0.35">
      <c r="A6" s="147">
        <v>3</v>
      </c>
      <c r="B6" s="61" t="s">
        <v>168</v>
      </c>
      <c r="C6" s="62" t="s">
        <v>74</v>
      </c>
      <c r="D6" s="63" t="s">
        <v>162</v>
      </c>
      <c r="E6" s="63" t="s">
        <v>161</v>
      </c>
      <c r="F6" s="47">
        <v>150000000</v>
      </c>
      <c r="G6" s="150">
        <f t="shared" si="0"/>
        <v>127500000</v>
      </c>
      <c r="H6" s="48">
        <v>2024</v>
      </c>
      <c r="I6" s="48">
        <v>2027</v>
      </c>
      <c r="J6" s="54" t="s">
        <v>159</v>
      </c>
      <c r="K6" s="110" t="s">
        <v>237</v>
      </c>
      <c r="L6" s="54" t="s">
        <v>73</v>
      </c>
      <c r="M6" s="91" t="s">
        <v>69</v>
      </c>
    </row>
    <row r="7" spans="1:16" ht="43.5" x14ac:dyDescent="0.35">
      <c r="A7" s="147">
        <v>4</v>
      </c>
      <c r="B7" s="64" t="s">
        <v>75</v>
      </c>
      <c r="C7" s="62" t="s">
        <v>76</v>
      </c>
      <c r="D7" s="63" t="s">
        <v>163</v>
      </c>
      <c r="E7" s="63" t="s">
        <v>161</v>
      </c>
      <c r="F7" s="47">
        <v>46000000</v>
      </c>
      <c r="G7" s="150">
        <f t="shared" si="0"/>
        <v>39100000</v>
      </c>
      <c r="H7" s="48">
        <v>2024</v>
      </c>
      <c r="I7" s="48">
        <v>2025</v>
      </c>
      <c r="J7" s="54" t="s">
        <v>159</v>
      </c>
      <c r="K7" s="110" t="s">
        <v>238</v>
      </c>
      <c r="L7" s="54" t="s">
        <v>206</v>
      </c>
      <c r="M7" s="91" t="s">
        <v>69</v>
      </c>
    </row>
    <row r="8" spans="1:16" ht="43.5" x14ac:dyDescent="0.35">
      <c r="A8" s="147">
        <v>5</v>
      </c>
      <c r="B8" s="61" t="s">
        <v>77</v>
      </c>
      <c r="C8" s="62" t="s">
        <v>76</v>
      </c>
      <c r="D8" s="63" t="s">
        <v>163</v>
      </c>
      <c r="E8" s="63" t="s">
        <v>161</v>
      </c>
      <c r="F8" s="47">
        <v>37300000</v>
      </c>
      <c r="G8" s="150">
        <f t="shared" si="0"/>
        <v>31705000</v>
      </c>
      <c r="H8" s="48">
        <v>2024</v>
      </c>
      <c r="I8" s="48">
        <v>2025</v>
      </c>
      <c r="J8" s="54" t="s">
        <v>159</v>
      </c>
      <c r="K8" s="110" t="s">
        <v>239</v>
      </c>
      <c r="L8" s="54" t="s">
        <v>205</v>
      </c>
      <c r="M8" s="91" t="s">
        <v>69</v>
      </c>
    </row>
    <row r="9" spans="1:16" ht="43.5" x14ac:dyDescent="0.35">
      <c r="A9" s="147">
        <v>6</v>
      </c>
      <c r="B9" s="61" t="s">
        <v>78</v>
      </c>
      <c r="C9" s="62" t="s">
        <v>79</v>
      </c>
      <c r="D9" s="63" t="s">
        <v>164</v>
      </c>
      <c r="E9" s="63" t="s">
        <v>165</v>
      </c>
      <c r="F9" s="47">
        <v>25200000</v>
      </c>
      <c r="G9" s="150">
        <f t="shared" si="0"/>
        <v>21420000</v>
      </c>
      <c r="H9" s="48">
        <v>2023</v>
      </c>
      <c r="I9" s="48">
        <v>2024</v>
      </c>
      <c r="J9" s="54" t="s">
        <v>159</v>
      </c>
      <c r="K9" s="110" t="s">
        <v>240</v>
      </c>
      <c r="L9" s="54" t="s">
        <v>204</v>
      </c>
      <c r="M9" s="91" t="s">
        <v>69</v>
      </c>
    </row>
    <row r="10" spans="1:16" s="42" customFormat="1" ht="29.5" thickBot="1" x14ac:dyDescent="0.4">
      <c r="A10" s="148">
        <v>7</v>
      </c>
      <c r="B10" s="52" t="s">
        <v>62</v>
      </c>
      <c r="C10" s="49" t="s">
        <v>64</v>
      </c>
      <c r="D10" s="65" t="s">
        <v>157</v>
      </c>
      <c r="E10" s="65" t="s">
        <v>166</v>
      </c>
      <c r="F10" s="119">
        <v>180000000</v>
      </c>
      <c r="G10" s="151">
        <f t="shared" si="0"/>
        <v>153000000</v>
      </c>
      <c r="H10" s="50">
        <v>2025</v>
      </c>
      <c r="I10" s="50">
        <v>2027</v>
      </c>
      <c r="J10" s="51" t="s">
        <v>167</v>
      </c>
      <c r="K10" s="50" t="s">
        <v>241</v>
      </c>
      <c r="L10" s="92" t="s">
        <v>65</v>
      </c>
      <c r="M10" s="93" t="s">
        <v>69</v>
      </c>
    </row>
    <row r="11" spans="1:16" x14ac:dyDescent="0.35">
      <c r="A11" s="12" t="s">
        <v>53</v>
      </c>
      <c r="B11" s="2"/>
      <c r="C11" s="2"/>
      <c r="D11" s="2"/>
      <c r="E11" s="2" t="s">
        <v>80</v>
      </c>
      <c r="F11" s="87">
        <f>SUM(F4:F10)</f>
        <v>1280000000</v>
      </c>
      <c r="G11" s="87">
        <f>SUM(G4:G10)</f>
        <v>1088000000</v>
      </c>
      <c r="H11" s="2"/>
      <c r="I11" s="2"/>
      <c r="J11" s="2"/>
      <c r="K11" s="2"/>
      <c r="L11" s="2"/>
      <c r="M11" s="2"/>
      <c r="P11" s="42"/>
    </row>
    <row r="12" spans="1:16" x14ac:dyDescent="0.35">
      <c r="A12" s="41"/>
      <c r="E12" s="13"/>
      <c r="F12" s="15"/>
      <c r="G12" s="42"/>
      <c r="H12" s="42"/>
      <c r="I12" s="42"/>
      <c r="K12" s="42"/>
    </row>
    <row r="13" spans="1:16" x14ac:dyDescent="0.35">
      <c r="D13" s="31"/>
      <c r="E13" s="31"/>
      <c r="G13" s="38"/>
    </row>
    <row r="14" spans="1:16" ht="15.5" x14ac:dyDescent="0.35">
      <c r="A14" s="86" t="s">
        <v>175</v>
      </c>
      <c r="B14" s="82"/>
      <c r="C14" s="42"/>
      <c r="D14" s="42"/>
      <c r="E14" s="42"/>
      <c r="J14" s="55"/>
    </row>
    <row r="16" spans="1:16" x14ac:dyDescent="0.35">
      <c r="A16" s="31" t="s">
        <v>264</v>
      </c>
    </row>
    <row r="17" spans="1:1" x14ac:dyDescent="0.35">
      <c r="A17" s="31" t="s">
        <v>265</v>
      </c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"/>
  <sheetViews>
    <sheetView view="pageBreakPreview" topLeftCell="A6" zoomScale="85" zoomScaleNormal="80" zoomScaleSheetLayoutView="85" workbookViewId="0">
      <selection activeCell="B12" sqref="B12:B13"/>
    </sheetView>
  </sheetViews>
  <sheetFormatPr defaultRowHeight="14.5" x14ac:dyDescent="0.35"/>
  <cols>
    <col min="1" max="1" width="7.453125" style="29" customWidth="1"/>
    <col min="2" max="2" width="59.81640625" style="26" customWidth="1"/>
    <col min="3" max="3" width="75" style="26" customWidth="1"/>
    <col min="4" max="4" width="9.1796875" style="26"/>
    <col min="5" max="5" width="20" style="26" customWidth="1"/>
    <col min="6" max="6" width="19" style="27" customWidth="1"/>
    <col min="7" max="7" width="17.26953125" style="27" bestFit="1" customWidth="1"/>
    <col min="8" max="8" width="14.453125" style="28" bestFit="1" customWidth="1"/>
    <col min="9" max="9" width="15.1796875" style="28" bestFit="1" customWidth="1"/>
    <col min="10" max="10" width="21.1796875" style="26" customWidth="1"/>
    <col min="11" max="11" width="9.1796875" style="26" customWidth="1"/>
    <col min="12" max="12" width="9.54296875" style="26" customWidth="1"/>
    <col min="13" max="13" width="13.1796875" style="26" customWidth="1"/>
  </cols>
  <sheetData>
    <row r="1" spans="1:15" ht="24" customHeight="1" thickBot="1" x14ac:dyDescent="0.5">
      <c r="A1" s="222" t="s">
        <v>16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  <c r="L1" s="16"/>
      <c r="M1" s="16"/>
      <c r="O1" s="39" t="s">
        <v>102</v>
      </c>
    </row>
    <row r="2" spans="1:15" ht="53.25" customHeight="1" x14ac:dyDescent="0.35">
      <c r="A2" s="203" t="s">
        <v>1</v>
      </c>
      <c r="B2" s="205" t="s">
        <v>2</v>
      </c>
      <c r="C2" s="203" t="s">
        <v>17</v>
      </c>
      <c r="D2" s="226" t="s">
        <v>18</v>
      </c>
      <c r="E2" s="228" t="s">
        <v>19</v>
      </c>
      <c r="F2" s="230" t="s">
        <v>5</v>
      </c>
      <c r="G2" s="212"/>
      <c r="H2" s="231" t="s">
        <v>6</v>
      </c>
      <c r="I2" s="232"/>
      <c r="J2" s="209" t="s">
        <v>83</v>
      </c>
      <c r="K2" s="233"/>
      <c r="L2" s="213" t="s">
        <v>7</v>
      </c>
      <c r="M2" s="214"/>
      <c r="O2" s="40" t="s">
        <v>103</v>
      </c>
    </row>
    <row r="3" spans="1:15" ht="117.5" thickBot="1" x14ac:dyDescent="0.4">
      <c r="A3" s="225"/>
      <c r="B3" s="206"/>
      <c r="C3" s="225"/>
      <c r="D3" s="227"/>
      <c r="E3" s="229"/>
      <c r="F3" s="17" t="s">
        <v>10</v>
      </c>
      <c r="G3" s="37" t="s">
        <v>176</v>
      </c>
      <c r="H3" s="18" t="s">
        <v>11</v>
      </c>
      <c r="I3" s="19" t="s">
        <v>12</v>
      </c>
      <c r="J3" s="20" t="s">
        <v>13</v>
      </c>
      <c r="K3" s="36" t="s">
        <v>14</v>
      </c>
      <c r="L3" s="21" t="s">
        <v>41</v>
      </c>
      <c r="M3" s="22" t="s">
        <v>20</v>
      </c>
    </row>
    <row r="4" spans="1:15" s="111" customFormat="1" ht="64.5" customHeight="1" x14ac:dyDescent="0.3">
      <c r="A4" s="152">
        <v>1</v>
      </c>
      <c r="B4" s="159" t="s">
        <v>207</v>
      </c>
      <c r="C4" s="115" t="s">
        <v>210</v>
      </c>
      <c r="D4" s="161" t="s">
        <v>208</v>
      </c>
      <c r="E4" s="115" t="s">
        <v>84</v>
      </c>
      <c r="F4" s="120">
        <v>45000000</v>
      </c>
      <c r="G4" s="154">
        <f>F4*0.85</f>
        <v>38250000</v>
      </c>
      <c r="H4" s="121">
        <v>45658</v>
      </c>
      <c r="I4" s="121">
        <v>46752</v>
      </c>
      <c r="J4" s="112" t="s">
        <v>102</v>
      </c>
      <c r="K4" s="163">
        <v>1</v>
      </c>
      <c r="L4" s="113" t="s">
        <v>209</v>
      </c>
      <c r="M4" s="113" t="s">
        <v>66</v>
      </c>
    </row>
    <row r="5" spans="1:15" s="23" customFormat="1" ht="69.75" customHeight="1" x14ac:dyDescent="0.3">
      <c r="A5" s="153">
        <v>2</v>
      </c>
      <c r="B5" s="160" t="s">
        <v>85</v>
      </c>
      <c r="C5" s="122" t="s">
        <v>86</v>
      </c>
      <c r="D5" s="162" t="s">
        <v>208</v>
      </c>
      <c r="E5" s="115" t="s">
        <v>84</v>
      </c>
      <c r="F5" s="116">
        <v>21500000</v>
      </c>
      <c r="G5" s="154">
        <f t="shared" ref="G5:G9" si="0">F5*0.85</f>
        <v>18275000</v>
      </c>
      <c r="H5" s="118">
        <v>44805</v>
      </c>
      <c r="I5" s="118">
        <v>45657</v>
      </c>
      <c r="J5" s="112" t="s">
        <v>102</v>
      </c>
      <c r="K5" s="164">
        <v>1</v>
      </c>
      <c r="L5" s="35" t="s">
        <v>101</v>
      </c>
      <c r="M5" s="35" t="s">
        <v>100</v>
      </c>
    </row>
    <row r="6" spans="1:15" s="23" customFormat="1" ht="78" x14ac:dyDescent="0.3">
      <c r="A6" s="153">
        <v>3</v>
      </c>
      <c r="B6" s="160" t="s">
        <v>87</v>
      </c>
      <c r="C6" s="114" t="s">
        <v>246</v>
      </c>
      <c r="D6" s="162" t="s">
        <v>243</v>
      </c>
      <c r="E6" s="115" t="s">
        <v>84</v>
      </c>
      <c r="F6" s="116">
        <v>102000000</v>
      </c>
      <c r="G6" s="154">
        <f t="shared" si="0"/>
        <v>86700000</v>
      </c>
      <c r="H6" s="117" t="s">
        <v>244</v>
      </c>
      <c r="I6" s="24">
        <v>46722</v>
      </c>
      <c r="J6" s="71" t="s">
        <v>102</v>
      </c>
      <c r="K6" s="165">
        <v>22</v>
      </c>
      <c r="L6" s="35" t="s">
        <v>99</v>
      </c>
      <c r="M6" s="35" t="s">
        <v>96</v>
      </c>
    </row>
    <row r="7" spans="1:15" s="23" customFormat="1" ht="65" x14ac:dyDescent="0.3">
      <c r="A7" s="153">
        <v>4</v>
      </c>
      <c r="B7" s="160" t="s">
        <v>247</v>
      </c>
      <c r="C7" s="114" t="s">
        <v>248</v>
      </c>
      <c r="D7" s="162" t="s">
        <v>243</v>
      </c>
      <c r="E7" s="115" t="s">
        <v>84</v>
      </c>
      <c r="F7" s="116">
        <v>5000000</v>
      </c>
      <c r="G7" s="155">
        <f t="shared" si="0"/>
        <v>4250000</v>
      </c>
      <c r="H7" s="117" t="s">
        <v>244</v>
      </c>
      <c r="I7" s="24">
        <v>45627</v>
      </c>
      <c r="J7" s="71" t="s">
        <v>102</v>
      </c>
      <c r="K7" s="165">
        <v>1</v>
      </c>
      <c r="L7" s="35" t="s">
        <v>97</v>
      </c>
      <c r="M7" s="35" t="s">
        <v>96</v>
      </c>
    </row>
    <row r="8" spans="1:15" s="23" customFormat="1" ht="65" x14ac:dyDescent="0.3">
      <c r="A8" s="153">
        <v>5</v>
      </c>
      <c r="B8" s="160" t="s">
        <v>249</v>
      </c>
      <c r="C8" s="114" t="s">
        <v>98</v>
      </c>
      <c r="D8" s="162" t="s">
        <v>243</v>
      </c>
      <c r="E8" s="114" t="s">
        <v>88</v>
      </c>
      <c r="F8" s="116">
        <v>7000000</v>
      </c>
      <c r="G8" s="154">
        <f t="shared" si="0"/>
        <v>5950000</v>
      </c>
      <c r="H8" s="118">
        <v>44927</v>
      </c>
      <c r="I8" s="118">
        <v>46722</v>
      </c>
      <c r="J8" s="71" t="s">
        <v>103</v>
      </c>
      <c r="K8" s="165">
        <v>10</v>
      </c>
      <c r="L8" s="35" t="s">
        <v>97</v>
      </c>
      <c r="M8" s="35" t="s">
        <v>96</v>
      </c>
    </row>
    <row r="9" spans="1:15" s="23" customFormat="1" ht="65.5" thickBot="1" x14ac:dyDescent="0.35">
      <c r="A9" s="153">
        <v>6</v>
      </c>
      <c r="B9" s="160" t="s">
        <v>89</v>
      </c>
      <c r="C9" s="114" t="s">
        <v>245</v>
      </c>
      <c r="D9" s="162" t="s">
        <v>243</v>
      </c>
      <c r="E9" s="114" t="s">
        <v>88</v>
      </c>
      <c r="F9" s="116">
        <v>33000000</v>
      </c>
      <c r="G9" s="155">
        <f t="shared" si="0"/>
        <v>28050000</v>
      </c>
      <c r="H9" s="118">
        <v>44927</v>
      </c>
      <c r="I9" s="118">
        <v>46722</v>
      </c>
      <c r="J9" s="71" t="s">
        <v>102</v>
      </c>
      <c r="K9" s="165">
        <v>45</v>
      </c>
      <c r="L9" s="35" t="s">
        <v>97</v>
      </c>
      <c r="M9" s="35" t="s">
        <v>96</v>
      </c>
    </row>
    <row r="10" spans="1:15" ht="18.75" customHeight="1" x14ac:dyDescent="0.35">
      <c r="A10" s="215" t="s">
        <v>90</v>
      </c>
      <c r="B10" s="216"/>
      <c r="D10"/>
      <c r="E10" s="30" t="s">
        <v>82</v>
      </c>
      <c r="F10" s="156">
        <f>SUM(F4:F9)</f>
        <v>213500000</v>
      </c>
      <c r="G10" s="157">
        <f>SUM(G4:G9)</f>
        <v>181475000</v>
      </c>
      <c r="H10" s="25"/>
      <c r="J10" s="217" t="s">
        <v>95</v>
      </c>
      <c r="K10" s="217"/>
      <c r="L10" s="218" t="s">
        <v>94</v>
      </c>
      <c r="M10" s="218"/>
    </row>
    <row r="11" spans="1:15" ht="18.75" customHeight="1" x14ac:dyDescent="0.35">
      <c r="B11" s="67" t="s">
        <v>170</v>
      </c>
      <c r="C11" s="83" t="s">
        <v>172</v>
      </c>
      <c r="D11" s="68"/>
      <c r="E11" s="68" t="s">
        <v>93</v>
      </c>
      <c r="F11" s="69"/>
      <c r="G11" s="34"/>
      <c r="H11" s="25"/>
      <c r="J11" s="33"/>
      <c r="K11" s="33"/>
      <c r="L11" s="219" t="s">
        <v>92</v>
      </c>
      <c r="M11" s="219"/>
    </row>
    <row r="12" spans="1:15" ht="18.75" customHeight="1" x14ac:dyDescent="0.35">
      <c r="B12" s="31" t="s">
        <v>264</v>
      </c>
      <c r="C12" s="200"/>
      <c r="D12" s="68"/>
      <c r="E12" s="68"/>
      <c r="F12" s="69"/>
      <c r="G12" s="34"/>
      <c r="H12" s="25"/>
      <c r="J12" s="33"/>
      <c r="K12" s="33"/>
      <c r="L12" s="197"/>
      <c r="M12" s="197"/>
    </row>
    <row r="13" spans="1:15" ht="18.75" customHeight="1" x14ac:dyDescent="0.35">
      <c r="B13" s="31" t="s">
        <v>265</v>
      </c>
      <c r="C13" s="200"/>
      <c r="D13" s="68"/>
      <c r="E13" s="68"/>
      <c r="F13" s="69"/>
      <c r="G13" s="34"/>
      <c r="H13" s="25"/>
      <c r="J13" s="33"/>
      <c r="K13" s="33"/>
      <c r="L13" s="197"/>
      <c r="M13" s="197"/>
    </row>
    <row r="14" spans="1:15" x14ac:dyDescent="0.35">
      <c r="A14" s="220"/>
      <c r="B14" s="221"/>
      <c r="F14" s="70"/>
      <c r="G14" s="32"/>
    </row>
    <row r="15" spans="1:15" x14ac:dyDescent="0.35">
      <c r="A15" s="198"/>
      <c r="B15" s="199"/>
      <c r="F15" s="70"/>
      <c r="G15" s="32"/>
    </row>
  </sheetData>
  <mergeCells count="15">
    <mergeCell ref="A14:B14"/>
    <mergeCell ref="A1:K1"/>
    <mergeCell ref="A2:A3"/>
    <mergeCell ref="B2:B3"/>
    <mergeCell ref="C2:C3"/>
    <mergeCell ref="D2:D3"/>
    <mergeCell ref="E2:E3"/>
    <mergeCell ref="F2:G2"/>
    <mergeCell ref="H2:I2"/>
    <mergeCell ref="J2:K2"/>
    <mergeCell ref="L2:M2"/>
    <mergeCell ref="A10:B10"/>
    <mergeCell ref="J10:K10"/>
    <mergeCell ref="L10:M10"/>
    <mergeCell ref="L11:M11"/>
  </mergeCells>
  <dataValidations count="1">
    <dataValidation type="list" allowBlank="1" showInputMessage="1" showErrorMessage="1" sqref="J4:J9" xr:uid="{00000000-0002-0000-0100-000000000000}">
      <formula1>$O$1:$O$2</formula1>
    </dataValidation>
  </dataValidations>
  <pageMargins left="0.7" right="0.7" top="0.78740157499999996" bottom="0.78740157499999996" header="0.3" footer="0.3"/>
  <pageSetup paperSize="8"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40"/>
  <sheetViews>
    <sheetView zoomScale="55" zoomScaleNormal="55" workbookViewId="0">
      <selection activeCell="K21" sqref="K21:K22"/>
    </sheetView>
  </sheetViews>
  <sheetFormatPr defaultRowHeight="14.5" x14ac:dyDescent="0.35"/>
  <cols>
    <col min="1" max="1" width="8.1796875" customWidth="1"/>
    <col min="2" max="2" width="14.26953125" customWidth="1"/>
    <col min="3" max="3" width="58.453125" customWidth="1"/>
    <col min="4" max="4" width="21.81640625" customWidth="1"/>
    <col min="5" max="5" width="19" customWidth="1"/>
    <col min="6" max="7" width="14.453125" customWidth="1"/>
    <col min="8" max="8" width="22" customWidth="1"/>
    <col min="9" max="9" width="16.1796875" customWidth="1"/>
    <col min="10" max="10" width="73.453125" customWidth="1"/>
    <col min="11" max="11" width="18.81640625" customWidth="1"/>
    <col min="12" max="12" width="14.81640625" bestFit="1" customWidth="1"/>
    <col min="13" max="13" width="9" customWidth="1"/>
    <col min="15" max="16" width="11.81640625" customWidth="1"/>
    <col min="17" max="17" width="14.453125" customWidth="1"/>
    <col min="18" max="19" width="11.81640625" customWidth="1"/>
    <col min="20" max="21" width="15.1796875" customWidth="1"/>
    <col min="22" max="22" width="14.1796875" customWidth="1"/>
    <col min="23" max="23" width="44.26953125" customWidth="1"/>
    <col min="24" max="24" width="11.453125" customWidth="1"/>
    <col min="25" max="25" width="14.54296875" customWidth="1"/>
    <col min="26" max="26" width="17.1796875" customWidth="1"/>
    <col min="27" max="27" width="9.1796875" customWidth="1"/>
  </cols>
  <sheetData>
    <row r="1" spans="1:27" ht="21" x14ac:dyDescent="0.45">
      <c r="A1" s="297" t="s">
        <v>44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9"/>
    </row>
    <row r="2" spans="1:27" ht="30" customHeight="1" x14ac:dyDescent="0.35">
      <c r="A2" s="300" t="s">
        <v>1</v>
      </c>
      <c r="B2" s="296" t="s">
        <v>21</v>
      </c>
      <c r="C2" s="303" t="s">
        <v>22</v>
      </c>
      <c r="D2" s="303"/>
      <c r="E2" s="303"/>
      <c r="F2" s="303"/>
      <c r="G2" s="303"/>
      <c r="H2" s="304" t="s">
        <v>2</v>
      </c>
      <c r="I2" s="304" t="s">
        <v>23</v>
      </c>
      <c r="J2" s="296" t="s">
        <v>24</v>
      </c>
      <c r="K2" s="306" t="s">
        <v>5</v>
      </c>
      <c r="L2" s="306"/>
      <c r="M2" s="303" t="s">
        <v>6</v>
      </c>
      <c r="N2" s="303"/>
      <c r="O2" s="296" t="s">
        <v>45</v>
      </c>
      <c r="P2" s="296"/>
      <c r="Q2" s="296"/>
      <c r="R2" s="296"/>
      <c r="S2" s="296"/>
      <c r="T2" s="296"/>
      <c r="U2" s="296"/>
      <c r="V2" s="296"/>
      <c r="W2" s="303" t="s">
        <v>54</v>
      </c>
      <c r="X2" s="303"/>
      <c r="Y2" s="303" t="s">
        <v>7</v>
      </c>
      <c r="Z2" s="303"/>
    </row>
    <row r="3" spans="1:27" ht="22.4" customHeight="1" x14ac:dyDescent="0.35">
      <c r="A3" s="300"/>
      <c r="B3" s="296"/>
      <c r="C3" s="296" t="s">
        <v>46</v>
      </c>
      <c r="D3" s="296" t="s">
        <v>27</v>
      </c>
      <c r="E3" s="304" t="s">
        <v>28</v>
      </c>
      <c r="F3" s="304" t="s">
        <v>29</v>
      </c>
      <c r="G3" s="304" t="s">
        <v>30</v>
      </c>
      <c r="H3" s="304"/>
      <c r="I3" s="304"/>
      <c r="J3" s="296"/>
      <c r="K3" s="286" t="s">
        <v>171</v>
      </c>
      <c r="L3" s="294" t="s">
        <v>47</v>
      </c>
      <c r="M3" s="294" t="s">
        <v>11</v>
      </c>
      <c r="N3" s="294" t="s">
        <v>12</v>
      </c>
      <c r="O3" s="296" t="s">
        <v>32</v>
      </c>
      <c r="P3" s="296"/>
      <c r="Q3" s="296"/>
      <c r="R3" s="296"/>
      <c r="S3" s="284" t="s">
        <v>48</v>
      </c>
      <c r="T3" s="284" t="s">
        <v>49</v>
      </c>
      <c r="U3" s="284" t="s">
        <v>38</v>
      </c>
      <c r="V3" s="286" t="s">
        <v>56</v>
      </c>
      <c r="W3" s="286" t="s">
        <v>13</v>
      </c>
      <c r="X3" s="307" t="s">
        <v>14</v>
      </c>
      <c r="Y3" s="286" t="s">
        <v>55</v>
      </c>
      <c r="Z3" s="286" t="s">
        <v>15</v>
      </c>
    </row>
    <row r="4" spans="1:27" ht="120.75" customHeight="1" x14ac:dyDescent="0.35">
      <c r="A4" s="301"/>
      <c r="B4" s="302"/>
      <c r="C4" s="302"/>
      <c r="D4" s="302"/>
      <c r="E4" s="305"/>
      <c r="F4" s="305"/>
      <c r="G4" s="305"/>
      <c r="H4" s="305"/>
      <c r="I4" s="305"/>
      <c r="J4" s="302"/>
      <c r="K4" s="287"/>
      <c r="L4" s="295"/>
      <c r="M4" s="295"/>
      <c r="N4" s="295"/>
      <c r="O4" s="123" t="s">
        <v>39</v>
      </c>
      <c r="P4" s="123" t="s">
        <v>50</v>
      </c>
      <c r="Q4" s="123" t="s">
        <v>51</v>
      </c>
      <c r="R4" s="124" t="s">
        <v>52</v>
      </c>
      <c r="S4" s="285"/>
      <c r="T4" s="285"/>
      <c r="U4" s="285"/>
      <c r="V4" s="287"/>
      <c r="W4" s="287"/>
      <c r="X4" s="308"/>
      <c r="Y4" s="287"/>
      <c r="Z4" s="287"/>
    </row>
    <row r="5" spans="1:27" ht="29" x14ac:dyDescent="0.35">
      <c r="A5" s="279">
        <v>1</v>
      </c>
      <c r="B5" s="280" t="s">
        <v>81</v>
      </c>
      <c r="C5" s="136" t="s">
        <v>177</v>
      </c>
      <c r="D5" s="281" t="s">
        <v>91</v>
      </c>
      <c r="E5" s="140">
        <v>18380824</v>
      </c>
      <c r="F5" s="140">
        <v>18380824</v>
      </c>
      <c r="G5" s="125">
        <v>600011003</v>
      </c>
      <c r="H5" s="282" t="s">
        <v>250</v>
      </c>
      <c r="I5" s="126" t="s">
        <v>212</v>
      </c>
      <c r="J5" s="283" t="s">
        <v>174</v>
      </c>
      <c r="K5" s="293">
        <v>95100000</v>
      </c>
      <c r="L5" s="291">
        <f>K5*0.85</f>
        <v>80835000</v>
      </c>
      <c r="M5" s="280">
        <v>2022</v>
      </c>
      <c r="N5" s="280">
        <v>2023</v>
      </c>
      <c r="O5" s="292"/>
      <c r="P5" s="290"/>
      <c r="Q5" s="290"/>
      <c r="R5" s="280" t="s">
        <v>63</v>
      </c>
      <c r="S5" s="290"/>
      <c r="T5" s="290"/>
      <c r="U5" s="290"/>
      <c r="V5" s="280" t="s">
        <v>63</v>
      </c>
      <c r="W5" s="256" t="s">
        <v>262</v>
      </c>
      <c r="X5" s="259" t="s">
        <v>261</v>
      </c>
      <c r="Y5" s="278" t="s">
        <v>227</v>
      </c>
      <c r="Z5" s="255" t="s">
        <v>226</v>
      </c>
    </row>
    <row r="6" spans="1:27" x14ac:dyDescent="0.35">
      <c r="A6" s="261"/>
      <c r="B6" s="241"/>
      <c r="C6" s="137" t="s">
        <v>178</v>
      </c>
      <c r="D6" s="264"/>
      <c r="E6" s="141">
        <v>49872559</v>
      </c>
      <c r="F6" s="141" t="s">
        <v>190</v>
      </c>
      <c r="G6" s="127">
        <v>600011054</v>
      </c>
      <c r="H6" s="267"/>
      <c r="I6" s="128" t="s">
        <v>213</v>
      </c>
      <c r="J6" s="270"/>
      <c r="K6" s="273"/>
      <c r="L6" s="276"/>
      <c r="M6" s="241"/>
      <c r="N6" s="241"/>
      <c r="O6" s="244"/>
      <c r="P6" s="238"/>
      <c r="Q6" s="238"/>
      <c r="R6" s="241"/>
      <c r="S6" s="238"/>
      <c r="T6" s="238"/>
      <c r="U6" s="238"/>
      <c r="V6" s="241"/>
      <c r="W6" s="257"/>
      <c r="X6" s="250"/>
      <c r="Y6" s="253"/>
      <c r="Z6" s="235"/>
    </row>
    <row r="7" spans="1:27" x14ac:dyDescent="0.35">
      <c r="A7" s="261"/>
      <c r="B7" s="241"/>
      <c r="C7" s="137" t="s">
        <v>179</v>
      </c>
      <c r="D7" s="264"/>
      <c r="E7" s="141">
        <v>125423</v>
      </c>
      <c r="F7" s="141" t="s">
        <v>191</v>
      </c>
      <c r="G7" s="127">
        <v>600170641</v>
      </c>
      <c r="H7" s="267"/>
      <c r="I7" s="128" t="s">
        <v>213</v>
      </c>
      <c r="J7" s="270"/>
      <c r="K7" s="273"/>
      <c r="L7" s="276"/>
      <c r="M7" s="241"/>
      <c r="N7" s="241"/>
      <c r="O7" s="244"/>
      <c r="P7" s="238"/>
      <c r="Q7" s="238"/>
      <c r="R7" s="241"/>
      <c r="S7" s="238"/>
      <c r="T7" s="238"/>
      <c r="U7" s="238"/>
      <c r="V7" s="241"/>
      <c r="W7" s="257"/>
      <c r="X7" s="250"/>
      <c r="Y7" s="253"/>
      <c r="Z7" s="235"/>
    </row>
    <row r="8" spans="1:27" ht="29.5" thickBot="1" x14ac:dyDescent="0.4">
      <c r="A8" s="262"/>
      <c r="B8" s="242"/>
      <c r="C8" s="138" t="s">
        <v>180</v>
      </c>
      <c r="D8" s="265"/>
      <c r="E8" s="142">
        <v>18383874</v>
      </c>
      <c r="F8" s="142" t="s">
        <v>192</v>
      </c>
      <c r="G8" s="129">
        <v>600010210</v>
      </c>
      <c r="H8" s="268"/>
      <c r="I8" s="130" t="s">
        <v>214</v>
      </c>
      <c r="J8" s="271"/>
      <c r="K8" s="274"/>
      <c r="L8" s="277"/>
      <c r="M8" s="242"/>
      <c r="N8" s="242"/>
      <c r="O8" s="245"/>
      <c r="P8" s="239"/>
      <c r="Q8" s="239"/>
      <c r="R8" s="242"/>
      <c r="S8" s="239"/>
      <c r="T8" s="239"/>
      <c r="U8" s="239"/>
      <c r="V8" s="242"/>
      <c r="W8" s="258"/>
      <c r="X8" s="251"/>
      <c r="Y8" s="254"/>
      <c r="Z8" s="236"/>
    </row>
    <row r="9" spans="1:27" ht="29" x14ac:dyDescent="0.35">
      <c r="A9" s="260">
        <v>2</v>
      </c>
      <c r="B9" s="240" t="s">
        <v>81</v>
      </c>
      <c r="C9" s="139" t="s">
        <v>185</v>
      </c>
      <c r="D9" s="263" t="s">
        <v>91</v>
      </c>
      <c r="E9" s="143">
        <v>82201</v>
      </c>
      <c r="F9" s="143" t="s">
        <v>197</v>
      </c>
      <c r="G9" s="131">
        <v>600011348</v>
      </c>
      <c r="H9" s="266" t="s">
        <v>251</v>
      </c>
      <c r="I9" s="132" t="s">
        <v>215</v>
      </c>
      <c r="J9" s="269" t="s">
        <v>174</v>
      </c>
      <c r="K9" s="288">
        <v>76120000</v>
      </c>
      <c r="L9" s="275">
        <f t="shared" ref="L9" si="0">K9*0.85</f>
        <v>64702000</v>
      </c>
      <c r="M9" s="240">
        <v>2023</v>
      </c>
      <c r="N9" s="240">
        <v>2024</v>
      </c>
      <c r="O9" s="243"/>
      <c r="P9" s="237"/>
      <c r="Q9" s="237"/>
      <c r="R9" s="240" t="s">
        <v>63</v>
      </c>
      <c r="S9" s="237"/>
      <c r="T9" s="237"/>
      <c r="U9" s="237"/>
      <c r="V9" s="240" t="s">
        <v>63</v>
      </c>
      <c r="W9" s="246" t="s">
        <v>262</v>
      </c>
      <c r="X9" s="249" t="s">
        <v>256</v>
      </c>
      <c r="Y9" s="252" t="s">
        <v>227</v>
      </c>
      <c r="Z9" s="234" t="s">
        <v>226</v>
      </c>
      <c r="AA9" s="42"/>
    </row>
    <row r="10" spans="1:27" ht="51" customHeight="1" thickBot="1" x14ac:dyDescent="0.4">
      <c r="A10" s="262"/>
      <c r="B10" s="242"/>
      <c r="C10" s="138" t="s">
        <v>187</v>
      </c>
      <c r="D10" s="265"/>
      <c r="E10" s="142">
        <v>18383696</v>
      </c>
      <c r="F10" s="142" t="s">
        <v>200</v>
      </c>
      <c r="G10" s="129">
        <v>600010368</v>
      </c>
      <c r="H10" s="268"/>
      <c r="I10" s="133" t="s">
        <v>216</v>
      </c>
      <c r="J10" s="271"/>
      <c r="K10" s="289"/>
      <c r="L10" s="277"/>
      <c r="M10" s="242"/>
      <c r="N10" s="242"/>
      <c r="O10" s="245"/>
      <c r="P10" s="239"/>
      <c r="Q10" s="239"/>
      <c r="R10" s="242"/>
      <c r="S10" s="239"/>
      <c r="T10" s="239"/>
      <c r="U10" s="239"/>
      <c r="V10" s="242"/>
      <c r="W10" s="248"/>
      <c r="X10" s="251"/>
      <c r="Y10" s="254"/>
      <c r="Z10" s="236"/>
      <c r="AA10" s="42"/>
    </row>
    <row r="11" spans="1:27" x14ac:dyDescent="0.35">
      <c r="A11" s="260">
        <v>3</v>
      </c>
      <c r="B11" s="240" t="s">
        <v>81</v>
      </c>
      <c r="C11" s="139" t="s">
        <v>182</v>
      </c>
      <c r="D11" s="263" t="s">
        <v>91</v>
      </c>
      <c r="E11" s="143">
        <v>61515451</v>
      </c>
      <c r="F11" s="143" t="s">
        <v>194</v>
      </c>
      <c r="G11" s="131">
        <v>600011216</v>
      </c>
      <c r="H11" s="266" t="s">
        <v>252</v>
      </c>
      <c r="I11" s="132" t="s">
        <v>114</v>
      </c>
      <c r="J11" s="269" t="s">
        <v>174</v>
      </c>
      <c r="K11" s="272">
        <v>80315000</v>
      </c>
      <c r="L11" s="275">
        <f t="shared" ref="L11:L16" si="1">K11*0.85</f>
        <v>68267750</v>
      </c>
      <c r="M11" s="240">
        <v>2024</v>
      </c>
      <c r="N11" s="240">
        <v>2025</v>
      </c>
      <c r="O11" s="243"/>
      <c r="P11" s="237"/>
      <c r="Q11" s="237"/>
      <c r="R11" s="240" t="s">
        <v>63</v>
      </c>
      <c r="S11" s="237"/>
      <c r="T11" s="237"/>
      <c r="U11" s="237"/>
      <c r="V11" s="240" t="s">
        <v>63</v>
      </c>
      <c r="W11" s="246" t="s">
        <v>263</v>
      </c>
      <c r="X11" s="249" t="s">
        <v>255</v>
      </c>
      <c r="Y11" s="252" t="s">
        <v>227</v>
      </c>
      <c r="Z11" s="234" t="s">
        <v>226</v>
      </c>
    </row>
    <row r="12" spans="1:27" ht="29" x14ac:dyDescent="0.35">
      <c r="A12" s="261"/>
      <c r="B12" s="241"/>
      <c r="C12" s="137" t="s">
        <v>183</v>
      </c>
      <c r="D12" s="264"/>
      <c r="E12" s="141">
        <v>555878</v>
      </c>
      <c r="F12" s="141" t="s">
        <v>195</v>
      </c>
      <c r="G12" s="127">
        <v>600170675</v>
      </c>
      <c r="H12" s="267"/>
      <c r="I12" s="134" t="s">
        <v>114</v>
      </c>
      <c r="J12" s="270"/>
      <c r="K12" s="273"/>
      <c r="L12" s="276"/>
      <c r="M12" s="241"/>
      <c r="N12" s="241"/>
      <c r="O12" s="244"/>
      <c r="P12" s="238"/>
      <c r="Q12" s="238"/>
      <c r="R12" s="241"/>
      <c r="S12" s="238"/>
      <c r="T12" s="238"/>
      <c r="U12" s="238"/>
      <c r="V12" s="241"/>
      <c r="W12" s="247"/>
      <c r="X12" s="250"/>
      <c r="Y12" s="253"/>
      <c r="Z12" s="235"/>
    </row>
    <row r="13" spans="1:27" ht="38.25" customHeight="1" thickBot="1" x14ac:dyDescent="0.4">
      <c r="A13" s="262"/>
      <c r="B13" s="242"/>
      <c r="C13" s="138" t="s">
        <v>184</v>
      </c>
      <c r="D13" s="265"/>
      <c r="E13" s="142">
        <v>497088</v>
      </c>
      <c r="F13" s="142" t="s">
        <v>196</v>
      </c>
      <c r="G13" s="129">
        <v>600011283</v>
      </c>
      <c r="H13" s="268"/>
      <c r="I13" s="130" t="s">
        <v>114</v>
      </c>
      <c r="J13" s="271"/>
      <c r="K13" s="274"/>
      <c r="L13" s="277"/>
      <c r="M13" s="242"/>
      <c r="N13" s="242"/>
      <c r="O13" s="245"/>
      <c r="P13" s="239"/>
      <c r="Q13" s="239"/>
      <c r="R13" s="242"/>
      <c r="S13" s="239"/>
      <c r="T13" s="239"/>
      <c r="U13" s="239"/>
      <c r="V13" s="242"/>
      <c r="W13" s="248"/>
      <c r="X13" s="251"/>
      <c r="Y13" s="254"/>
      <c r="Z13" s="236"/>
    </row>
    <row r="14" spans="1:27" ht="43.5" x14ac:dyDescent="0.35">
      <c r="A14" s="260">
        <v>4</v>
      </c>
      <c r="B14" s="240" t="s">
        <v>81</v>
      </c>
      <c r="C14" s="139" t="s">
        <v>211</v>
      </c>
      <c r="D14" s="263" t="s">
        <v>91</v>
      </c>
      <c r="E14" s="143">
        <v>18385061</v>
      </c>
      <c r="F14" s="143" t="s">
        <v>198</v>
      </c>
      <c r="G14" s="131">
        <v>600170691</v>
      </c>
      <c r="H14" s="266" t="s">
        <v>253</v>
      </c>
      <c r="I14" s="132" t="s">
        <v>215</v>
      </c>
      <c r="J14" s="269" t="s">
        <v>174</v>
      </c>
      <c r="K14" s="288">
        <v>65710000</v>
      </c>
      <c r="L14" s="275">
        <f>K14*0.85</f>
        <v>55853500</v>
      </c>
      <c r="M14" s="240">
        <v>2024</v>
      </c>
      <c r="N14" s="240">
        <v>2025</v>
      </c>
      <c r="O14" s="243"/>
      <c r="P14" s="237"/>
      <c r="Q14" s="237"/>
      <c r="R14" s="240" t="s">
        <v>63</v>
      </c>
      <c r="S14" s="237"/>
      <c r="T14" s="237"/>
      <c r="U14" s="237"/>
      <c r="V14" s="240" t="s">
        <v>63</v>
      </c>
      <c r="W14" s="246" t="s">
        <v>263</v>
      </c>
      <c r="X14" s="249" t="s">
        <v>257</v>
      </c>
      <c r="Y14" s="252" t="s">
        <v>227</v>
      </c>
      <c r="Z14" s="234" t="s">
        <v>226</v>
      </c>
    </row>
    <row r="15" spans="1:27" ht="29.5" thickBot="1" x14ac:dyDescent="0.4">
      <c r="A15" s="262"/>
      <c r="B15" s="242"/>
      <c r="C15" s="138" t="s">
        <v>189</v>
      </c>
      <c r="D15" s="265"/>
      <c r="E15" s="142">
        <v>673358</v>
      </c>
      <c r="F15" s="144" t="s">
        <v>202</v>
      </c>
      <c r="G15" s="129">
        <v>600019748</v>
      </c>
      <c r="H15" s="268"/>
      <c r="I15" s="133" t="s">
        <v>215</v>
      </c>
      <c r="J15" s="271"/>
      <c r="K15" s="289"/>
      <c r="L15" s="277"/>
      <c r="M15" s="242"/>
      <c r="N15" s="242"/>
      <c r="O15" s="245"/>
      <c r="P15" s="239"/>
      <c r="Q15" s="239"/>
      <c r="R15" s="242"/>
      <c r="S15" s="239"/>
      <c r="T15" s="239"/>
      <c r="U15" s="239"/>
      <c r="V15" s="242"/>
      <c r="W15" s="248"/>
      <c r="X15" s="251"/>
      <c r="Y15" s="254"/>
      <c r="Z15" s="236"/>
    </row>
    <row r="16" spans="1:27" ht="29" x14ac:dyDescent="0.35">
      <c r="A16" s="260">
        <v>5</v>
      </c>
      <c r="B16" s="240" t="s">
        <v>81</v>
      </c>
      <c r="C16" s="139" t="s">
        <v>186</v>
      </c>
      <c r="D16" s="263" t="s">
        <v>91</v>
      </c>
      <c r="E16" s="143">
        <v>41324641</v>
      </c>
      <c r="F16" s="143" t="s">
        <v>199</v>
      </c>
      <c r="G16" s="131">
        <v>600170586</v>
      </c>
      <c r="H16" s="266" t="s">
        <v>254</v>
      </c>
      <c r="I16" s="135" t="s">
        <v>216</v>
      </c>
      <c r="J16" s="269" t="s">
        <v>174</v>
      </c>
      <c r="K16" s="288">
        <v>85750000</v>
      </c>
      <c r="L16" s="275">
        <f t="shared" si="1"/>
        <v>72887500</v>
      </c>
      <c r="M16" s="240">
        <v>2025</v>
      </c>
      <c r="N16" s="240">
        <v>2026</v>
      </c>
      <c r="O16" s="243"/>
      <c r="P16" s="237"/>
      <c r="Q16" s="237"/>
      <c r="R16" s="240" t="s">
        <v>63</v>
      </c>
      <c r="S16" s="237"/>
      <c r="T16" s="237"/>
      <c r="U16" s="237"/>
      <c r="V16" s="240" t="s">
        <v>63</v>
      </c>
      <c r="W16" s="246" t="s">
        <v>263</v>
      </c>
      <c r="X16" s="249" t="s">
        <v>258</v>
      </c>
      <c r="Y16" s="252" t="s">
        <v>227</v>
      </c>
      <c r="Z16" s="234" t="s">
        <v>226</v>
      </c>
    </row>
    <row r="17" spans="1:53" ht="43.5" x14ac:dyDescent="0.35">
      <c r="A17" s="261"/>
      <c r="B17" s="241"/>
      <c r="C17" s="137" t="s">
        <v>181</v>
      </c>
      <c r="D17" s="264"/>
      <c r="E17" s="141">
        <v>49872427</v>
      </c>
      <c r="F17" s="145" t="s">
        <v>193</v>
      </c>
      <c r="G17" s="127">
        <v>600020428</v>
      </c>
      <c r="H17" s="267"/>
      <c r="I17" s="128" t="s">
        <v>213</v>
      </c>
      <c r="J17" s="270"/>
      <c r="K17" s="309"/>
      <c r="L17" s="276"/>
      <c r="M17" s="241"/>
      <c r="N17" s="241"/>
      <c r="O17" s="244"/>
      <c r="P17" s="238"/>
      <c r="Q17" s="238"/>
      <c r="R17" s="241"/>
      <c r="S17" s="238"/>
      <c r="T17" s="238"/>
      <c r="U17" s="238"/>
      <c r="V17" s="241"/>
      <c r="W17" s="247"/>
      <c r="X17" s="250"/>
      <c r="Y17" s="253"/>
      <c r="Z17" s="235"/>
    </row>
    <row r="18" spans="1:53" ht="29.5" thickBot="1" x14ac:dyDescent="0.4">
      <c r="A18" s="262"/>
      <c r="B18" s="242"/>
      <c r="C18" s="138" t="s">
        <v>188</v>
      </c>
      <c r="D18" s="265"/>
      <c r="E18" s="142">
        <v>82627</v>
      </c>
      <c r="F18" s="142" t="s">
        <v>201</v>
      </c>
      <c r="G18" s="129">
        <v>600011429</v>
      </c>
      <c r="H18" s="268"/>
      <c r="I18" s="130" t="s">
        <v>217</v>
      </c>
      <c r="J18" s="271"/>
      <c r="K18" s="289"/>
      <c r="L18" s="277"/>
      <c r="M18" s="242"/>
      <c r="N18" s="242"/>
      <c r="O18" s="245"/>
      <c r="P18" s="239"/>
      <c r="Q18" s="239"/>
      <c r="R18" s="242"/>
      <c r="S18" s="239"/>
      <c r="T18" s="239"/>
      <c r="U18" s="239"/>
      <c r="V18" s="242"/>
      <c r="W18" s="248"/>
      <c r="X18" s="251"/>
      <c r="Y18" s="254"/>
      <c r="Z18" s="236"/>
    </row>
    <row r="19" spans="1:53" x14ac:dyDescent="0.35">
      <c r="A19" s="12" t="s">
        <v>53</v>
      </c>
      <c r="B19" s="10"/>
      <c r="C19" s="10"/>
      <c r="D19" s="10"/>
      <c r="E19" s="10"/>
      <c r="F19" s="10"/>
      <c r="G19" s="10"/>
      <c r="H19" s="166"/>
      <c r="I19" s="166"/>
      <c r="J19" s="167" t="s">
        <v>82</v>
      </c>
      <c r="K19" s="168">
        <f>SUM(K5:K18)</f>
        <v>402995000</v>
      </c>
      <c r="L19" s="168">
        <f>SUM(L5:L18)</f>
        <v>342545750</v>
      </c>
      <c r="M19" s="169"/>
      <c r="N19" s="16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53" x14ac:dyDescent="0.35">
      <c r="A20" s="12"/>
      <c r="B20" s="10"/>
      <c r="C20" s="10"/>
      <c r="D20" s="10"/>
      <c r="E20" s="10"/>
      <c r="F20" s="10"/>
      <c r="G20" s="10"/>
      <c r="H20" s="10"/>
      <c r="I20" s="10"/>
      <c r="J20" s="84" t="s">
        <v>173</v>
      </c>
      <c r="K20" s="73"/>
      <c r="L20" s="74"/>
      <c r="M20" s="72"/>
      <c r="N20" s="72"/>
      <c r="O20" s="10"/>
      <c r="P20" s="10"/>
      <c r="Q20" s="10"/>
      <c r="R20" s="10"/>
      <c r="S20" s="10"/>
      <c r="T20" s="10"/>
      <c r="U20" s="75"/>
      <c r="V20" s="75"/>
      <c r="W20" s="75"/>
      <c r="X20" s="75"/>
      <c r="Y20" s="75"/>
      <c r="Z20" s="75"/>
      <c r="AA20" s="75"/>
      <c r="AB20" s="75"/>
    </row>
    <row r="21" spans="1:53" x14ac:dyDescent="0.35">
      <c r="A21" s="3"/>
      <c r="J21" s="85"/>
      <c r="K21" s="31" t="s">
        <v>264</v>
      </c>
      <c r="U21" s="76"/>
      <c r="V21" s="77"/>
      <c r="W21" s="75"/>
      <c r="X21" s="75"/>
      <c r="Y21" s="75"/>
      <c r="Z21" s="75"/>
      <c r="AA21" s="75"/>
      <c r="AB21" s="75"/>
    </row>
    <row r="22" spans="1:53" x14ac:dyDescent="0.35">
      <c r="A22" s="9" t="s">
        <v>33</v>
      </c>
      <c r="K22" s="31" t="s">
        <v>265</v>
      </c>
      <c r="L22" s="14"/>
      <c r="U22" s="75"/>
      <c r="V22" s="78"/>
      <c r="W22" s="75"/>
      <c r="X22" s="75"/>
      <c r="Y22" s="75"/>
      <c r="Z22" s="75"/>
      <c r="AA22" s="75"/>
      <c r="AB22" s="75"/>
    </row>
    <row r="23" spans="1:53" x14ac:dyDescent="0.35">
      <c r="A23" s="9"/>
      <c r="U23" s="75"/>
      <c r="V23" s="75"/>
      <c r="W23" s="75"/>
      <c r="X23" s="75"/>
      <c r="Y23" s="75"/>
      <c r="Z23" s="75"/>
      <c r="AA23" s="75"/>
      <c r="AB23" s="75"/>
    </row>
    <row r="24" spans="1:53" x14ac:dyDescent="0.35">
      <c r="A24" s="10" t="s">
        <v>35</v>
      </c>
      <c r="B24" s="4"/>
      <c r="U24" s="75"/>
      <c r="V24" s="78"/>
      <c r="W24" s="75"/>
      <c r="X24" s="75"/>
      <c r="Y24" s="75"/>
      <c r="Z24" s="75"/>
      <c r="AA24" s="75"/>
      <c r="AB24" s="75"/>
    </row>
    <row r="25" spans="1:53" x14ac:dyDescent="0.35">
      <c r="A25" s="9"/>
      <c r="B25" s="4"/>
      <c r="U25" s="75"/>
      <c r="V25" s="78"/>
      <c r="W25" s="75"/>
      <c r="X25" s="75"/>
      <c r="Y25" s="75"/>
      <c r="Z25" s="75"/>
      <c r="AA25" s="75"/>
      <c r="AB25" s="75"/>
    </row>
    <row r="26" spans="1:53" s="10" customFormat="1" x14ac:dyDescent="0.35">
      <c r="A26" s="10" t="s">
        <v>59</v>
      </c>
      <c r="U26" s="75"/>
      <c r="V26" s="78"/>
      <c r="W26" s="75"/>
      <c r="X26" s="75"/>
      <c r="Y26" s="75"/>
      <c r="Z26" s="75"/>
      <c r="AA26" s="75"/>
      <c r="AB26" s="75"/>
    </row>
    <row r="27" spans="1:53" x14ac:dyDescent="0.35">
      <c r="A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75"/>
      <c r="V27" s="78"/>
      <c r="W27" s="75"/>
      <c r="X27" s="75"/>
      <c r="Y27" s="75"/>
      <c r="Z27" s="75"/>
      <c r="AA27" s="75"/>
      <c r="AB27" s="75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 x14ac:dyDescent="0.35">
      <c r="A28" s="9" t="s">
        <v>43</v>
      </c>
      <c r="U28" s="76"/>
      <c r="V28" s="78"/>
      <c r="W28" s="75"/>
      <c r="X28" s="75"/>
      <c r="Y28" s="75"/>
      <c r="Z28" s="75"/>
      <c r="AA28" s="75"/>
      <c r="AB28" s="75"/>
    </row>
    <row r="29" spans="1:53" x14ac:dyDescent="0.35">
      <c r="A29" s="10"/>
      <c r="U29" s="75"/>
      <c r="V29" s="78"/>
      <c r="W29" s="75"/>
      <c r="X29" s="75"/>
      <c r="Y29" s="75"/>
      <c r="Z29" s="75"/>
      <c r="AA29" s="75"/>
      <c r="AB29" s="75"/>
    </row>
    <row r="30" spans="1:53" x14ac:dyDescent="0.35">
      <c r="A30" s="9" t="s">
        <v>42</v>
      </c>
      <c r="B30" s="10"/>
      <c r="U30" s="75"/>
      <c r="V30" s="78"/>
      <c r="W30" s="75"/>
      <c r="X30" s="75"/>
      <c r="Y30" s="75"/>
      <c r="Z30" s="75"/>
      <c r="AA30" s="75"/>
      <c r="AB30" s="75"/>
    </row>
    <row r="31" spans="1:53" x14ac:dyDescent="0.35">
      <c r="A31" s="9"/>
      <c r="B31" s="10" t="s">
        <v>40</v>
      </c>
      <c r="U31" s="75"/>
      <c r="V31" s="78"/>
      <c r="W31" s="75"/>
      <c r="X31" s="75"/>
      <c r="Y31" s="75"/>
      <c r="Z31" s="75"/>
      <c r="AA31" s="75"/>
      <c r="AB31" s="75"/>
    </row>
    <row r="32" spans="1:53" x14ac:dyDescent="0.35">
      <c r="A32" s="10"/>
      <c r="B32" s="10"/>
      <c r="V32" s="66"/>
    </row>
    <row r="33" spans="1:22" x14ac:dyDescent="0.35">
      <c r="A33" s="10" t="s">
        <v>37</v>
      </c>
      <c r="B33" s="10"/>
      <c r="V33" s="66"/>
    </row>
    <row r="34" spans="1:22" x14ac:dyDescent="0.35">
      <c r="A34" s="10"/>
      <c r="B34" s="10" t="s">
        <v>40</v>
      </c>
      <c r="V34" s="66"/>
    </row>
    <row r="35" spans="1:22" x14ac:dyDescent="0.35">
      <c r="A35" s="10"/>
      <c r="B35" s="10"/>
      <c r="V35" s="66"/>
    </row>
    <row r="36" spans="1:22" x14ac:dyDescent="0.35">
      <c r="A36" s="10" t="s">
        <v>57</v>
      </c>
      <c r="B36" s="10"/>
      <c r="V36" s="66"/>
    </row>
    <row r="37" spans="1:22" x14ac:dyDescent="0.35">
      <c r="A37" s="10"/>
      <c r="B37" s="10"/>
      <c r="V37" s="66"/>
    </row>
    <row r="38" spans="1:22" x14ac:dyDescent="0.35">
      <c r="A38" s="10" t="s">
        <v>58</v>
      </c>
      <c r="B38" s="10"/>
    </row>
    <row r="39" spans="1:22" x14ac:dyDescent="0.35">
      <c r="A39" s="10"/>
      <c r="B39" s="10"/>
    </row>
    <row r="40" spans="1:22" x14ac:dyDescent="0.35">
      <c r="B40" s="10"/>
    </row>
  </sheetData>
  <mergeCells count="135">
    <mergeCell ref="W16:W18"/>
    <mergeCell ref="X16:X18"/>
    <mergeCell ref="Y16:Y18"/>
    <mergeCell ref="Z16:Z18"/>
    <mergeCell ref="S16:S18"/>
    <mergeCell ref="R16:R18"/>
    <mergeCell ref="Q16:Q18"/>
    <mergeCell ref="P16:P18"/>
    <mergeCell ref="O16:O18"/>
    <mergeCell ref="W14:W15"/>
    <mergeCell ref="X14:X15"/>
    <mergeCell ref="Y14:Y15"/>
    <mergeCell ref="Z14:Z15"/>
    <mergeCell ref="A16:A18"/>
    <mergeCell ref="B16:B18"/>
    <mergeCell ref="D16:D18"/>
    <mergeCell ref="H16:H18"/>
    <mergeCell ref="J16:J18"/>
    <mergeCell ref="K16:K18"/>
    <mergeCell ref="L16:L18"/>
    <mergeCell ref="M16:M18"/>
    <mergeCell ref="N16:N18"/>
    <mergeCell ref="V16:V18"/>
    <mergeCell ref="U16:U18"/>
    <mergeCell ref="T16:T18"/>
    <mergeCell ref="K14:K15"/>
    <mergeCell ref="L14:L15"/>
    <mergeCell ref="M14:M15"/>
    <mergeCell ref="N14:N15"/>
    <mergeCell ref="V14:V15"/>
    <mergeCell ref="U14:U15"/>
    <mergeCell ref="T14:T15"/>
    <mergeCell ref="S14:S15"/>
    <mergeCell ref="R14:R15"/>
    <mergeCell ref="Q14:Q15"/>
    <mergeCell ref="P14:P15"/>
    <mergeCell ref="O14:O15"/>
    <mergeCell ref="A14:A15"/>
    <mergeCell ref="B14:B15"/>
    <mergeCell ref="D14:D15"/>
    <mergeCell ref="H14:H15"/>
    <mergeCell ref="J14:J15"/>
    <mergeCell ref="A1:Z1"/>
    <mergeCell ref="A2:A4"/>
    <mergeCell ref="B2:B4"/>
    <mergeCell ref="C2:G2"/>
    <mergeCell ref="H2:H4"/>
    <mergeCell ref="I2:I4"/>
    <mergeCell ref="J2:J4"/>
    <mergeCell ref="K2:L2"/>
    <mergeCell ref="M2:N2"/>
    <mergeCell ref="O2:V2"/>
    <mergeCell ref="W2:X2"/>
    <mergeCell ref="Y2:Z2"/>
    <mergeCell ref="C3:C4"/>
    <mergeCell ref="D3:D4"/>
    <mergeCell ref="E3:E4"/>
    <mergeCell ref="F3:F4"/>
    <mergeCell ref="G3:G4"/>
    <mergeCell ref="K3:K4"/>
    <mergeCell ref="L3:L4"/>
    <mergeCell ref="M3:M4"/>
    <mergeCell ref="W3:W4"/>
    <mergeCell ref="X3:X4"/>
    <mergeCell ref="Y3:Y4"/>
    <mergeCell ref="Z3:Z4"/>
    <mergeCell ref="T3:T4"/>
    <mergeCell ref="U3:U4"/>
    <mergeCell ref="V3:V4"/>
    <mergeCell ref="K9:K10"/>
    <mergeCell ref="L9:L10"/>
    <mergeCell ref="M9:M10"/>
    <mergeCell ref="V5:V8"/>
    <mergeCell ref="U5:U8"/>
    <mergeCell ref="T5:T8"/>
    <mergeCell ref="S5:S8"/>
    <mergeCell ref="L5:L8"/>
    <mergeCell ref="M5:M8"/>
    <mergeCell ref="N5:N8"/>
    <mergeCell ref="O5:O8"/>
    <mergeCell ref="R5:R8"/>
    <mergeCell ref="Q5:Q8"/>
    <mergeCell ref="P5:P8"/>
    <mergeCell ref="K5:K8"/>
    <mergeCell ref="N3:N4"/>
    <mergeCell ref="O3:R3"/>
    <mergeCell ref="S3:S4"/>
    <mergeCell ref="A9:A10"/>
    <mergeCell ref="B9:B10"/>
    <mergeCell ref="D9:D10"/>
    <mergeCell ref="H9:H10"/>
    <mergeCell ref="J9:J10"/>
    <mergeCell ref="Q9:Q10"/>
    <mergeCell ref="P9:P10"/>
    <mergeCell ref="O9:O10"/>
    <mergeCell ref="Y5:Y8"/>
    <mergeCell ref="A5:A8"/>
    <mergeCell ref="B5:B8"/>
    <mergeCell ref="D5:D8"/>
    <mergeCell ref="H5:H8"/>
    <mergeCell ref="J5:J8"/>
    <mergeCell ref="Z5:Z8"/>
    <mergeCell ref="W5:W8"/>
    <mergeCell ref="X5:X8"/>
    <mergeCell ref="W9:W10"/>
    <mergeCell ref="X9:X10"/>
    <mergeCell ref="Y9:Y10"/>
    <mergeCell ref="Z9:Z10"/>
    <mergeCell ref="A11:A13"/>
    <mergeCell ref="B11:B13"/>
    <mergeCell ref="D11:D13"/>
    <mergeCell ref="H11:H13"/>
    <mergeCell ref="J11:J13"/>
    <mergeCell ref="K11:K13"/>
    <mergeCell ref="N9:N10"/>
    <mergeCell ref="V9:V10"/>
    <mergeCell ref="U9:U10"/>
    <mergeCell ref="T9:T10"/>
    <mergeCell ref="S9:S10"/>
    <mergeCell ref="R9:R10"/>
    <mergeCell ref="L11:L13"/>
    <mergeCell ref="M11:M13"/>
    <mergeCell ref="N11:N13"/>
    <mergeCell ref="V11:V13"/>
    <mergeCell ref="U11:U13"/>
    <mergeCell ref="Z11:Z13"/>
    <mergeCell ref="T11:T13"/>
    <mergeCell ref="S11:S13"/>
    <mergeCell ref="R11:R13"/>
    <mergeCell ref="Q11:Q13"/>
    <mergeCell ref="P11:P13"/>
    <mergeCell ref="O11:O13"/>
    <mergeCell ref="W11:W13"/>
    <mergeCell ref="X11:X13"/>
    <mergeCell ref="Y11:Y13"/>
  </mergeCells>
  <pageMargins left="0.7" right="0.7" top="0.78740157499999996" bottom="0.78740157499999996" header="0.3" footer="0.3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4"/>
  <sheetViews>
    <sheetView zoomScale="85" zoomScaleNormal="85" workbookViewId="0">
      <selection activeCell="B22" sqref="B22:B23"/>
    </sheetView>
  </sheetViews>
  <sheetFormatPr defaultRowHeight="14.5" x14ac:dyDescent="0.35"/>
  <cols>
    <col min="1" max="1" width="7.81640625" customWidth="1"/>
    <col min="2" max="2" width="28.54296875" customWidth="1"/>
    <col min="3" max="3" width="40" customWidth="1"/>
    <col min="4" max="4" width="27.81640625" customWidth="1"/>
    <col min="5" max="5" width="13.54296875" customWidth="1"/>
    <col min="6" max="6" width="14.453125" bestFit="1" customWidth="1"/>
    <col min="7" max="7" width="15.54296875" bestFit="1" customWidth="1"/>
    <col min="8" max="8" width="29.453125" customWidth="1"/>
    <col min="9" max="9" width="21.7265625" customWidth="1"/>
    <col min="10" max="10" width="41.54296875" customWidth="1"/>
    <col min="11" max="11" width="20" bestFit="1" customWidth="1"/>
    <col min="12" max="12" width="12" bestFit="1" customWidth="1"/>
    <col min="13" max="13" width="9" customWidth="1"/>
    <col min="14" max="14" width="9.26953125" bestFit="1" customWidth="1"/>
    <col min="15" max="15" width="10.1796875" customWidth="1"/>
    <col min="16" max="16" width="9.54296875" customWidth="1"/>
    <col min="17" max="18" width="14.54296875" customWidth="1"/>
  </cols>
  <sheetData>
    <row r="1" spans="1:18" ht="18.5" x14ac:dyDescent="0.45">
      <c r="A1" s="316" t="s">
        <v>34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8"/>
    </row>
    <row r="2" spans="1:18" ht="27.65" customHeight="1" x14ac:dyDescent="0.35">
      <c r="A2" s="310" t="s">
        <v>1</v>
      </c>
      <c r="B2" s="310" t="s">
        <v>21</v>
      </c>
      <c r="C2" s="319" t="s">
        <v>22</v>
      </c>
      <c r="D2" s="319"/>
      <c r="E2" s="319"/>
      <c r="F2" s="319"/>
      <c r="G2" s="319"/>
      <c r="H2" s="310" t="s">
        <v>2</v>
      </c>
      <c r="I2" s="310" t="s">
        <v>23</v>
      </c>
      <c r="J2" s="310" t="s">
        <v>24</v>
      </c>
      <c r="K2" s="320" t="s">
        <v>25</v>
      </c>
      <c r="L2" s="320"/>
      <c r="M2" s="319" t="s">
        <v>26</v>
      </c>
      <c r="N2" s="319"/>
      <c r="O2" s="320" t="s">
        <v>54</v>
      </c>
      <c r="P2" s="320"/>
      <c r="Q2" s="319" t="s">
        <v>7</v>
      </c>
      <c r="R2" s="319"/>
    </row>
    <row r="3" spans="1:18" ht="22.4" customHeight="1" x14ac:dyDescent="0.35">
      <c r="A3" s="310"/>
      <c r="B3" s="310"/>
      <c r="C3" s="321" t="s">
        <v>46</v>
      </c>
      <c r="D3" s="310" t="s">
        <v>27</v>
      </c>
      <c r="E3" s="310" t="s">
        <v>28</v>
      </c>
      <c r="F3" s="310" t="s">
        <v>29</v>
      </c>
      <c r="G3" s="310" t="s">
        <v>30</v>
      </c>
      <c r="H3" s="310"/>
      <c r="I3" s="310"/>
      <c r="J3" s="310"/>
      <c r="K3" s="311" t="s">
        <v>31</v>
      </c>
      <c r="L3" s="312" t="s">
        <v>36</v>
      </c>
      <c r="M3" s="311" t="s">
        <v>11</v>
      </c>
      <c r="N3" s="311" t="s">
        <v>12</v>
      </c>
      <c r="O3" s="311" t="s">
        <v>13</v>
      </c>
      <c r="P3" s="311" t="s">
        <v>14</v>
      </c>
      <c r="Q3" s="311" t="s">
        <v>41</v>
      </c>
      <c r="R3" s="311" t="s">
        <v>15</v>
      </c>
    </row>
    <row r="4" spans="1:18" ht="120.75" customHeight="1" x14ac:dyDescent="0.3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1"/>
      <c r="L4" s="312"/>
      <c r="M4" s="311"/>
      <c r="N4" s="311"/>
      <c r="O4" s="311"/>
      <c r="P4" s="311"/>
      <c r="Q4" s="311"/>
      <c r="R4" s="311"/>
    </row>
    <row r="5" spans="1:18" s="41" customFormat="1" ht="15" thickBot="1" x14ac:dyDescent="0.4">
      <c r="A5" s="88">
        <v>1</v>
      </c>
      <c r="B5" s="88" t="s">
        <v>81</v>
      </c>
      <c r="C5" s="88" t="s">
        <v>105</v>
      </c>
      <c r="D5" s="88" t="s">
        <v>106</v>
      </c>
      <c r="E5" s="88">
        <v>44555091</v>
      </c>
      <c r="F5" s="100" t="s">
        <v>107</v>
      </c>
      <c r="G5" s="184">
        <v>600023796</v>
      </c>
      <c r="H5" s="88" t="s">
        <v>104</v>
      </c>
      <c r="I5" s="88" t="s">
        <v>108</v>
      </c>
      <c r="J5" s="88" t="s">
        <v>109</v>
      </c>
      <c r="K5" s="170">
        <v>30000000</v>
      </c>
      <c r="L5" s="170">
        <f>K5*0.85</f>
        <v>25500000</v>
      </c>
      <c r="M5" s="171" t="s">
        <v>228</v>
      </c>
      <c r="N5" s="171" t="s">
        <v>229</v>
      </c>
      <c r="O5" s="88"/>
      <c r="P5" s="88"/>
      <c r="Q5" s="88" t="s">
        <v>110</v>
      </c>
      <c r="R5" s="88" t="s">
        <v>66</v>
      </c>
    </row>
    <row r="6" spans="1:18" s="42" customFormat="1" x14ac:dyDescent="0.35">
      <c r="A6" s="313">
        <v>2</v>
      </c>
      <c r="B6" s="96" t="s">
        <v>218</v>
      </c>
      <c r="C6" s="96" t="s">
        <v>111</v>
      </c>
      <c r="D6" s="96" t="s">
        <v>112</v>
      </c>
      <c r="E6" s="96">
        <v>61515809</v>
      </c>
      <c r="F6" s="185">
        <v>150029331</v>
      </c>
      <c r="G6" s="185">
        <v>600033741</v>
      </c>
      <c r="H6" s="96" t="s">
        <v>113</v>
      </c>
      <c r="I6" s="96" t="s">
        <v>114</v>
      </c>
      <c r="J6" s="96" t="s">
        <v>115</v>
      </c>
      <c r="K6" s="172">
        <v>34485</v>
      </c>
      <c r="L6" s="173">
        <f t="shared" ref="L6:L17" si="0">K6*0.85</f>
        <v>29312.25</v>
      </c>
      <c r="M6" s="96" t="s">
        <v>116</v>
      </c>
      <c r="N6" s="96" t="s">
        <v>117</v>
      </c>
      <c r="O6" s="96"/>
      <c r="P6" s="96"/>
      <c r="Q6" s="96" t="s">
        <v>118</v>
      </c>
      <c r="R6" s="96" t="s">
        <v>69</v>
      </c>
    </row>
    <row r="7" spans="1:18" s="42" customFormat="1" x14ac:dyDescent="0.35">
      <c r="A7" s="314"/>
      <c r="B7" s="79" t="s">
        <v>218</v>
      </c>
      <c r="C7" s="79" t="s">
        <v>111</v>
      </c>
      <c r="D7" s="79" t="s">
        <v>112</v>
      </c>
      <c r="E7" s="79">
        <v>61515809</v>
      </c>
      <c r="F7" s="186">
        <v>150029331</v>
      </c>
      <c r="G7" s="186">
        <v>600033741</v>
      </c>
      <c r="H7" s="79" t="s">
        <v>113</v>
      </c>
      <c r="I7" s="79" t="s">
        <v>114</v>
      </c>
      <c r="J7" s="79" t="s">
        <v>119</v>
      </c>
      <c r="K7" s="174">
        <v>119320</v>
      </c>
      <c r="L7" s="175">
        <f t="shared" si="0"/>
        <v>101422</v>
      </c>
      <c r="M7" s="79" t="s">
        <v>116</v>
      </c>
      <c r="N7" s="79" t="s">
        <v>117</v>
      </c>
      <c r="O7" s="79"/>
      <c r="P7" s="79"/>
      <c r="Q7" s="79" t="s">
        <v>118</v>
      </c>
      <c r="R7" s="79" t="s">
        <v>69</v>
      </c>
    </row>
    <row r="8" spans="1:18" s="42" customFormat="1" x14ac:dyDescent="0.35">
      <c r="A8" s="314"/>
      <c r="B8" s="79" t="s">
        <v>218</v>
      </c>
      <c r="C8" s="97" t="s">
        <v>111</v>
      </c>
      <c r="D8" s="79" t="s">
        <v>112</v>
      </c>
      <c r="E8" s="79">
        <v>61515809</v>
      </c>
      <c r="F8" s="186">
        <v>150029331</v>
      </c>
      <c r="G8" s="186">
        <v>600033741</v>
      </c>
      <c r="H8" s="79" t="s">
        <v>113</v>
      </c>
      <c r="I8" s="79" t="s">
        <v>114</v>
      </c>
      <c r="J8" s="79" t="s">
        <v>120</v>
      </c>
      <c r="K8" s="174">
        <v>2245276</v>
      </c>
      <c r="L8" s="175">
        <f t="shared" si="0"/>
        <v>1908484.5999999999</v>
      </c>
      <c r="M8" s="79" t="s">
        <v>117</v>
      </c>
      <c r="N8" s="79" t="s">
        <v>117</v>
      </c>
      <c r="O8" s="79"/>
      <c r="P8" s="79"/>
      <c r="Q8" s="79" t="s">
        <v>118</v>
      </c>
      <c r="R8" s="79" t="s">
        <v>69</v>
      </c>
    </row>
    <row r="9" spans="1:18" s="42" customFormat="1" x14ac:dyDescent="0.35">
      <c r="A9" s="314"/>
      <c r="B9" s="79" t="s">
        <v>218</v>
      </c>
      <c r="C9" s="79" t="s">
        <v>111</v>
      </c>
      <c r="D9" s="79" t="s">
        <v>112</v>
      </c>
      <c r="E9" s="79">
        <v>61515809</v>
      </c>
      <c r="F9" s="186">
        <v>150029331</v>
      </c>
      <c r="G9" s="186">
        <v>600033741</v>
      </c>
      <c r="H9" s="79" t="s">
        <v>113</v>
      </c>
      <c r="I9" s="79" t="s">
        <v>114</v>
      </c>
      <c r="J9" s="79" t="s">
        <v>121</v>
      </c>
      <c r="K9" s="174">
        <v>307340</v>
      </c>
      <c r="L9" s="175">
        <f t="shared" si="0"/>
        <v>261239</v>
      </c>
      <c r="M9" s="79" t="s">
        <v>117</v>
      </c>
      <c r="N9" s="79" t="s">
        <v>117</v>
      </c>
      <c r="O9" s="79"/>
      <c r="P9" s="79"/>
      <c r="Q9" s="79" t="s">
        <v>118</v>
      </c>
      <c r="R9" s="79" t="s">
        <v>69</v>
      </c>
    </row>
    <row r="10" spans="1:18" s="42" customFormat="1" ht="15" thickBot="1" x14ac:dyDescent="0.4">
      <c r="A10" s="315"/>
      <c r="B10" s="81" t="s">
        <v>218</v>
      </c>
      <c r="C10" s="81" t="s">
        <v>111</v>
      </c>
      <c r="D10" s="81" t="s">
        <v>112</v>
      </c>
      <c r="E10" s="81">
        <v>61515809</v>
      </c>
      <c r="F10" s="187">
        <v>150029331</v>
      </c>
      <c r="G10" s="187">
        <v>600033741</v>
      </c>
      <c r="H10" s="81" t="s">
        <v>113</v>
      </c>
      <c r="I10" s="81" t="s">
        <v>114</v>
      </c>
      <c r="J10" s="81" t="s">
        <v>122</v>
      </c>
      <c r="K10" s="176">
        <v>65340</v>
      </c>
      <c r="L10" s="177">
        <f t="shared" si="0"/>
        <v>55539</v>
      </c>
      <c r="M10" s="81" t="s">
        <v>117</v>
      </c>
      <c r="N10" s="81" t="s">
        <v>117</v>
      </c>
      <c r="O10" s="81"/>
      <c r="P10" s="81"/>
      <c r="Q10" s="81" t="s">
        <v>118</v>
      </c>
      <c r="R10" s="81" t="s">
        <v>69</v>
      </c>
    </row>
    <row r="11" spans="1:18" s="102" customFormat="1" ht="15" thickBot="1" x14ac:dyDescent="0.4">
      <c r="A11" s="178">
        <v>3</v>
      </c>
      <c r="B11" s="101" t="s">
        <v>81</v>
      </c>
      <c r="C11" s="101" t="s">
        <v>123</v>
      </c>
      <c r="D11" s="101" t="s">
        <v>124</v>
      </c>
      <c r="E11" s="101">
        <v>61357286</v>
      </c>
      <c r="F11" s="101">
        <v>108040755</v>
      </c>
      <c r="G11" s="101">
        <v>600023591</v>
      </c>
      <c r="H11" s="101" t="s">
        <v>125</v>
      </c>
      <c r="I11" s="101" t="s">
        <v>126</v>
      </c>
      <c r="J11" s="178" t="s">
        <v>127</v>
      </c>
      <c r="K11" s="179">
        <v>90000000</v>
      </c>
      <c r="L11" s="180">
        <f t="shared" si="0"/>
        <v>76500000</v>
      </c>
      <c r="M11" s="107" t="s">
        <v>229</v>
      </c>
      <c r="N11" s="107" t="s">
        <v>230</v>
      </c>
      <c r="O11" s="178"/>
      <c r="P11" s="178"/>
      <c r="Q11" s="101" t="s">
        <v>128</v>
      </c>
      <c r="R11" s="101" t="s">
        <v>69</v>
      </c>
    </row>
    <row r="12" spans="1:18" s="42" customFormat="1" ht="15" thickBot="1" x14ac:dyDescent="0.4">
      <c r="A12" s="98">
        <v>4</v>
      </c>
      <c r="B12" s="99" t="s">
        <v>129</v>
      </c>
      <c r="C12" s="99" t="s">
        <v>129</v>
      </c>
      <c r="D12" s="99" t="s">
        <v>130</v>
      </c>
      <c r="E12" s="188" t="s">
        <v>131</v>
      </c>
      <c r="F12" s="188" t="s">
        <v>132</v>
      </c>
      <c r="G12" s="188" t="s">
        <v>133</v>
      </c>
      <c r="H12" s="99" t="s">
        <v>134</v>
      </c>
      <c r="I12" s="99" t="s">
        <v>135</v>
      </c>
      <c r="J12" s="99" t="s">
        <v>136</v>
      </c>
      <c r="K12" s="189">
        <v>12000000</v>
      </c>
      <c r="L12" s="181">
        <f t="shared" si="0"/>
        <v>10200000</v>
      </c>
      <c r="M12" s="99" t="s">
        <v>137</v>
      </c>
      <c r="N12" s="99" t="s">
        <v>138</v>
      </c>
      <c r="O12" s="98"/>
      <c r="P12" s="98"/>
      <c r="Q12" s="99" t="s">
        <v>139</v>
      </c>
      <c r="R12" s="99" t="s">
        <v>69</v>
      </c>
    </row>
    <row r="13" spans="1:18" s="42" customFormat="1" ht="15" thickBot="1" x14ac:dyDescent="0.4">
      <c r="A13" s="98">
        <v>5</v>
      </c>
      <c r="B13" s="95" t="s">
        <v>140</v>
      </c>
      <c r="C13" s="95" t="s">
        <v>140</v>
      </c>
      <c r="D13" s="95" t="s">
        <v>141</v>
      </c>
      <c r="E13" s="95">
        <v>65082133</v>
      </c>
      <c r="F13" s="95">
        <v>181004020</v>
      </c>
      <c r="G13" s="95">
        <v>600023222</v>
      </c>
      <c r="H13" s="95" t="s">
        <v>142</v>
      </c>
      <c r="I13" s="95" t="s">
        <v>143</v>
      </c>
      <c r="J13" s="95" t="s">
        <v>144</v>
      </c>
      <c r="K13" s="182">
        <v>60000</v>
      </c>
      <c r="L13" s="181">
        <f t="shared" si="0"/>
        <v>51000</v>
      </c>
      <c r="M13" s="183" t="s">
        <v>145</v>
      </c>
      <c r="N13" s="183" t="s">
        <v>146</v>
      </c>
      <c r="O13" s="95"/>
      <c r="P13" s="95"/>
      <c r="Q13" s="95"/>
      <c r="R13" s="98" t="s">
        <v>69</v>
      </c>
    </row>
    <row r="14" spans="1:18" s="42" customFormat="1" ht="15" thickBot="1" x14ac:dyDescent="0.4">
      <c r="A14" s="98">
        <v>6</v>
      </c>
      <c r="B14" s="95" t="s">
        <v>140</v>
      </c>
      <c r="C14" s="95" t="s">
        <v>140</v>
      </c>
      <c r="D14" s="95" t="s">
        <v>141</v>
      </c>
      <c r="E14" s="95">
        <v>65082133</v>
      </c>
      <c r="F14" s="95">
        <v>181004020</v>
      </c>
      <c r="G14" s="95">
        <v>600023222</v>
      </c>
      <c r="H14" s="95" t="s">
        <v>147</v>
      </c>
      <c r="I14" s="95" t="s">
        <v>148</v>
      </c>
      <c r="J14" s="95" t="s">
        <v>260</v>
      </c>
      <c r="K14" s="182">
        <v>60000</v>
      </c>
      <c r="L14" s="181">
        <f t="shared" si="0"/>
        <v>51000</v>
      </c>
      <c r="M14" s="183" t="s">
        <v>145</v>
      </c>
      <c r="N14" s="183" t="s">
        <v>146</v>
      </c>
      <c r="O14" s="95"/>
      <c r="P14" s="95"/>
      <c r="Q14" s="95"/>
      <c r="R14" s="98"/>
    </row>
    <row r="15" spans="1:18" s="42" customFormat="1" ht="15" thickBot="1" x14ac:dyDescent="0.4">
      <c r="A15" s="98">
        <v>7</v>
      </c>
      <c r="B15" s="95" t="s">
        <v>140</v>
      </c>
      <c r="C15" s="95" t="s">
        <v>140</v>
      </c>
      <c r="D15" s="95" t="s">
        <v>141</v>
      </c>
      <c r="E15" s="99">
        <v>65082133</v>
      </c>
      <c r="F15" s="95">
        <v>181004020</v>
      </c>
      <c r="G15" s="99">
        <v>600023222</v>
      </c>
      <c r="H15" s="95" t="s">
        <v>149</v>
      </c>
      <c r="I15" s="95" t="s">
        <v>143</v>
      </c>
      <c r="J15" s="95" t="s">
        <v>259</v>
      </c>
      <c r="K15" s="182">
        <v>150000</v>
      </c>
      <c r="L15" s="181">
        <f t="shared" si="0"/>
        <v>127500</v>
      </c>
      <c r="M15" s="183" t="s">
        <v>150</v>
      </c>
      <c r="N15" s="183" t="s">
        <v>151</v>
      </c>
      <c r="O15" s="95"/>
      <c r="P15" s="95"/>
      <c r="Q15" s="95"/>
      <c r="R15" s="98"/>
    </row>
    <row r="16" spans="1:18" s="42" customFormat="1" ht="15" thickBot="1" x14ac:dyDescent="0.4">
      <c r="A16" s="98">
        <v>8</v>
      </c>
      <c r="B16" s="95" t="s">
        <v>140</v>
      </c>
      <c r="C16" s="95" t="s">
        <v>140</v>
      </c>
      <c r="D16" s="95" t="s">
        <v>141</v>
      </c>
      <c r="E16" s="99">
        <v>65082133</v>
      </c>
      <c r="F16" s="95">
        <v>181004020</v>
      </c>
      <c r="G16" s="99">
        <v>600023222</v>
      </c>
      <c r="H16" s="95" t="s">
        <v>152</v>
      </c>
      <c r="I16" s="95" t="s">
        <v>143</v>
      </c>
      <c r="J16" s="95" t="s">
        <v>153</v>
      </c>
      <c r="K16" s="182">
        <v>50000</v>
      </c>
      <c r="L16" s="181">
        <f t="shared" si="0"/>
        <v>42500</v>
      </c>
      <c r="M16" s="183" t="s">
        <v>150</v>
      </c>
      <c r="N16" s="183" t="s">
        <v>151</v>
      </c>
      <c r="O16" s="95"/>
      <c r="P16" s="95"/>
      <c r="Q16" s="95"/>
      <c r="R16" s="98"/>
    </row>
    <row r="17" spans="1:18" s="42" customFormat="1" ht="15" thickBot="1" x14ac:dyDescent="0.4">
      <c r="A17" s="98">
        <v>9</v>
      </c>
      <c r="B17" s="95" t="s">
        <v>140</v>
      </c>
      <c r="C17" s="95" t="s">
        <v>140</v>
      </c>
      <c r="D17" s="95" t="s">
        <v>141</v>
      </c>
      <c r="E17" s="99">
        <v>65082133</v>
      </c>
      <c r="F17" s="95">
        <v>181004020</v>
      </c>
      <c r="G17" s="99">
        <v>600023222</v>
      </c>
      <c r="H17" s="95" t="s">
        <v>154</v>
      </c>
      <c r="I17" s="95" t="s">
        <v>143</v>
      </c>
      <c r="J17" s="95" t="s">
        <v>155</v>
      </c>
      <c r="K17" s="182">
        <v>100000</v>
      </c>
      <c r="L17" s="181">
        <f t="shared" si="0"/>
        <v>85000</v>
      </c>
      <c r="M17" s="183" t="s">
        <v>150</v>
      </c>
      <c r="N17" s="183" t="s">
        <v>151</v>
      </c>
      <c r="O17" s="95"/>
      <c r="P17" s="95"/>
      <c r="Q17" s="95"/>
      <c r="R17" s="98"/>
    </row>
    <row r="19" spans="1:18" x14ac:dyDescent="0.35">
      <c r="K19" s="14"/>
    </row>
    <row r="20" spans="1:18" x14ac:dyDescent="0.35">
      <c r="A20" t="s">
        <v>33</v>
      </c>
    </row>
    <row r="22" spans="1:18" x14ac:dyDescent="0.35">
      <c r="B22" s="31" t="s">
        <v>264</v>
      </c>
    </row>
    <row r="23" spans="1:18" x14ac:dyDescent="0.35">
      <c r="B23" s="31" t="s">
        <v>265</v>
      </c>
      <c r="H23" s="42"/>
      <c r="I23" s="42"/>
      <c r="J23" s="42"/>
      <c r="K23" s="42"/>
    </row>
    <row r="24" spans="1:18" x14ac:dyDescent="0.35">
      <c r="H24" s="42"/>
      <c r="I24" s="42"/>
      <c r="J24" s="42"/>
      <c r="K24" s="42"/>
    </row>
  </sheetData>
  <mergeCells count="25">
    <mergeCell ref="A6:A10"/>
    <mergeCell ref="A1:R1"/>
    <mergeCell ref="A2:A4"/>
    <mergeCell ref="B2:B4"/>
    <mergeCell ref="C2:G2"/>
    <mergeCell ref="H2:H4"/>
    <mergeCell ref="I2:I4"/>
    <mergeCell ref="J2:J4"/>
    <mergeCell ref="K2:L2"/>
    <mergeCell ref="M2:N2"/>
    <mergeCell ref="O2:P2"/>
    <mergeCell ref="C3:C4"/>
    <mergeCell ref="D3:D4"/>
    <mergeCell ref="Q3:Q4"/>
    <mergeCell ref="R3:R4"/>
    <mergeCell ref="Q2:R2"/>
    <mergeCell ref="E3:E4"/>
    <mergeCell ref="F3:F4"/>
    <mergeCell ref="G3:G4"/>
    <mergeCell ref="O3:O4"/>
    <mergeCell ref="P3:P4"/>
    <mergeCell ref="K3:K4"/>
    <mergeCell ref="L3:L4"/>
    <mergeCell ref="M3:M4"/>
    <mergeCell ref="N3:N4"/>
  </mergeCells>
  <pageMargins left="0.7" right="0.7" top="0.78740157499999996" bottom="0.78740157499999996" header="0.3" footer="0.3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3"/>
  <sheetViews>
    <sheetView tabSelected="1" zoomScale="85" zoomScaleNormal="85" workbookViewId="0">
      <selection activeCell="B17" sqref="B17"/>
    </sheetView>
  </sheetViews>
  <sheetFormatPr defaultRowHeight="14.5" x14ac:dyDescent="0.35"/>
  <cols>
    <col min="1" max="1" width="14.453125" customWidth="1"/>
    <col min="2" max="2" width="29.54296875" customWidth="1"/>
    <col min="3" max="3" width="30.81640625" customWidth="1"/>
    <col min="5" max="5" width="23.7265625" customWidth="1"/>
    <col min="6" max="6" width="13.81640625" customWidth="1"/>
    <col min="7" max="7" width="15.7265625" customWidth="1"/>
    <col min="8" max="8" width="10.7265625" bestFit="1" customWidth="1"/>
    <col min="10" max="10" width="33.26953125" customWidth="1"/>
    <col min="11" max="11" width="23.81640625" customWidth="1"/>
    <col min="12" max="12" width="21" customWidth="1"/>
  </cols>
  <sheetData>
    <row r="1" spans="1:13" ht="15" thickBot="1" x14ac:dyDescent="0.4">
      <c r="A1" s="201" t="s">
        <v>225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322"/>
    </row>
    <row r="2" spans="1:13" ht="36" customHeight="1" x14ac:dyDescent="0.35">
      <c r="A2" s="203" t="s">
        <v>1</v>
      </c>
      <c r="B2" s="205" t="s">
        <v>2</v>
      </c>
      <c r="C2" s="205" t="s">
        <v>17</v>
      </c>
      <c r="D2" s="324" t="s">
        <v>18</v>
      </c>
      <c r="E2" s="326" t="s">
        <v>19</v>
      </c>
      <c r="F2" s="230" t="s">
        <v>5</v>
      </c>
      <c r="G2" s="212"/>
      <c r="H2" s="328" t="s">
        <v>6</v>
      </c>
      <c r="I2" s="329"/>
      <c r="J2" s="209" t="s">
        <v>54</v>
      </c>
      <c r="K2" s="210"/>
      <c r="L2" s="209" t="s">
        <v>7</v>
      </c>
      <c r="M2" s="210"/>
    </row>
    <row r="3" spans="1:13" ht="52" x14ac:dyDescent="0.35">
      <c r="A3" s="204"/>
      <c r="B3" s="323"/>
      <c r="C3" s="323"/>
      <c r="D3" s="325"/>
      <c r="E3" s="327"/>
      <c r="F3" s="5" t="s">
        <v>10</v>
      </c>
      <c r="G3" s="8" t="s">
        <v>224</v>
      </c>
      <c r="H3" s="6" t="s">
        <v>11</v>
      </c>
      <c r="I3" s="7" t="s">
        <v>12</v>
      </c>
      <c r="J3" s="106" t="s">
        <v>13</v>
      </c>
      <c r="K3" s="105" t="s">
        <v>14</v>
      </c>
      <c r="L3" s="5" t="s">
        <v>223</v>
      </c>
      <c r="M3" s="8" t="s">
        <v>15</v>
      </c>
    </row>
    <row r="4" spans="1:13" ht="56.25" customHeight="1" x14ac:dyDescent="0.35">
      <c r="A4" s="190">
        <v>1</v>
      </c>
      <c r="B4" s="158" t="s">
        <v>234</v>
      </c>
      <c r="C4" s="158" t="s">
        <v>233</v>
      </c>
      <c r="D4" s="158" t="s">
        <v>81</v>
      </c>
      <c r="E4" s="158" t="s">
        <v>221</v>
      </c>
      <c r="F4" s="193">
        <v>46120000</v>
      </c>
      <c r="G4" s="194">
        <f>F4*0.85</f>
        <v>39202000</v>
      </c>
      <c r="H4" s="192" t="s">
        <v>232</v>
      </c>
      <c r="I4" s="158" t="s">
        <v>231</v>
      </c>
      <c r="J4" s="104" t="s">
        <v>220</v>
      </c>
      <c r="K4" s="80">
        <v>12</v>
      </c>
      <c r="L4" s="158" t="s">
        <v>219</v>
      </c>
      <c r="M4" s="94" t="s">
        <v>69</v>
      </c>
    </row>
    <row r="5" spans="1:13" ht="77.25" customHeight="1" x14ac:dyDescent="0.35">
      <c r="A5" s="190">
        <v>2</v>
      </c>
      <c r="B5" s="158" t="s">
        <v>235</v>
      </c>
      <c r="C5" s="158" t="s">
        <v>222</v>
      </c>
      <c r="D5" s="158" t="s">
        <v>81</v>
      </c>
      <c r="E5" s="158" t="s">
        <v>221</v>
      </c>
      <c r="F5" s="195">
        <v>57432200</v>
      </c>
      <c r="G5" s="196">
        <f>F5*0.85</f>
        <v>48817370</v>
      </c>
      <c r="H5" s="192" t="s">
        <v>232</v>
      </c>
      <c r="I5" s="158" t="s">
        <v>231</v>
      </c>
      <c r="J5" s="104" t="s">
        <v>220</v>
      </c>
      <c r="K5" s="191">
        <v>10</v>
      </c>
      <c r="L5" s="158" t="s">
        <v>219</v>
      </c>
      <c r="M5" s="94" t="s">
        <v>69</v>
      </c>
    </row>
    <row r="6" spans="1:13" x14ac:dyDescent="0.35">
      <c r="A6" s="12" t="s">
        <v>53</v>
      </c>
    </row>
    <row r="7" spans="1:13" x14ac:dyDescent="0.35">
      <c r="E7" t="s">
        <v>82</v>
      </c>
      <c r="F7" s="14">
        <f>SUM(F4:F5)</f>
        <v>103552200</v>
      </c>
      <c r="G7" s="103">
        <f>SUM(G4:G5)</f>
        <v>88019370</v>
      </c>
    </row>
    <row r="8" spans="1:13" x14ac:dyDescent="0.35">
      <c r="C8" s="31"/>
      <c r="G8" s="108"/>
    </row>
    <row r="9" spans="1:13" x14ac:dyDescent="0.35">
      <c r="A9" s="31" t="s">
        <v>264</v>
      </c>
    </row>
    <row r="10" spans="1:13" x14ac:dyDescent="0.35">
      <c r="A10" s="31" t="s">
        <v>265</v>
      </c>
    </row>
    <row r="11" spans="1:13" x14ac:dyDescent="0.35">
      <c r="B11" s="42"/>
      <c r="C11" s="42"/>
      <c r="D11" s="42"/>
      <c r="E11" s="42"/>
    </row>
    <row r="12" spans="1:13" x14ac:dyDescent="0.35">
      <c r="B12" s="42"/>
      <c r="C12" s="42"/>
      <c r="D12" s="42"/>
      <c r="E12" s="42"/>
    </row>
    <row r="13" spans="1:13" x14ac:dyDescent="0.35">
      <c r="B13" s="42"/>
      <c r="C13" s="42"/>
      <c r="D13" s="42"/>
      <c r="E13" s="42"/>
    </row>
    <row r="14" spans="1:13" x14ac:dyDescent="0.35">
      <c r="B14" s="42"/>
      <c r="C14" s="42"/>
      <c r="D14" s="42"/>
      <c r="E14" s="42"/>
    </row>
    <row r="15" spans="1:13" x14ac:dyDescent="0.35">
      <c r="B15" s="42"/>
      <c r="C15" s="42"/>
      <c r="D15" s="42"/>
      <c r="E15" s="42"/>
    </row>
    <row r="16" spans="1:13" x14ac:dyDescent="0.35">
      <c r="B16" s="42"/>
      <c r="C16" s="42"/>
      <c r="D16" s="42"/>
      <c r="E16" s="42"/>
    </row>
    <row r="17" spans="2:5" x14ac:dyDescent="0.35">
      <c r="B17" s="42"/>
      <c r="C17" s="42"/>
      <c r="D17" s="42"/>
      <c r="E17" s="42"/>
    </row>
    <row r="18" spans="2:5" x14ac:dyDescent="0.35">
      <c r="B18" s="42"/>
      <c r="C18" s="42"/>
      <c r="D18" s="42"/>
      <c r="E18" s="42"/>
    </row>
    <row r="19" spans="2:5" x14ac:dyDescent="0.35">
      <c r="B19" s="42"/>
      <c r="C19" s="42"/>
      <c r="D19" s="42"/>
      <c r="E19" s="42"/>
    </row>
    <row r="20" spans="2:5" x14ac:dyDescent="0.35">
      <c r="B20" s="42"/>
      <c r="C20" s="42"/>
      <c r="D20" s="42"/>
      <c r="E20" s="42"/>
    </row>
    <row r="21" spans="2:5" x14ac:dyDescent="0.35">
      <c r="B21" s="42"/>
      <c r="C21" s="42"/>
      <c r="D21" s="42"/>
      <c r="E21" s="42"/>
    </row>
    <row r="22" spans="2:5" x14ac:dyDescent="0.35">
      <c r="B22" s="42"/>
      <c r="C22" s="42"/>
      <c r="D22" s="42"/>
      <c r="E22" s="42"/>
    </row>
    <row r="23" spans="2:5" x14ac:dyDescent="0.35">
      <c r="B23" s="42"/>
      <c r="C23" s="42"/>
      <c r="D23" s="42"/>
      <c r="E23" s="42"/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3" ma:contentTypeDescription="Vytvoří nový dokument" ma:contentTypeScope="" ma:versionID="1b3ff6ff336d3f9947d56cf55bd5cbd9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0f74924097c9db6fd3e65bd3392928f4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B06047-5ADC-40BB-8496-6C449079C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schemas.openxmlformats.org/package/2006/metadata/core-properties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e529b29-b2bb-4f0f-bf76-47ede62a77b9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Silnice_II_tridy</vt:lpstr>
      <vt:lpstr>IZS_ZZS</vt:lpstr>
      <vt:lpstr>SŠ-VOŠ-Konzervatoře</vt:lpstr>
      <vt:lpstr>Spec. školy</vt:lpstr>
      <vt:lpstr>Deinstitucionalizace</vt:lpstr>
      <vt:lpstr>IZS_ZZS!Oblast_tisku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2022-08-09T14:15:22Z</cp:lastPrinted>
  <dcterms:created xsi:type="dcterms:W3CDTF">2020-05-27T13:32:17Z</dcterms:created>
  <dcterms:modified xsi:type="dcterms:W3CDTF">2022-09-04T19:29:22Z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