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595ED5E-5D93-4B43-B2FD-F794AF3328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Š-VOŠ-Konzervatoře" sheetId="6" r:id="rId1"/>
  </sheets>
  <definedNames>
    <definedName name="_xlnm._FilterDatabase" localSheetId="0" hidden="1">'SŠ-VOŠ-Konzervatoře'!$A$2:$AC$4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6" l="1"/>
  <c r="L18" i="6"/>
  <c r="N13" i="6"/>
  <c r="N16" i="6"/>
  <c r="N15" i="6"/>
  <c r="N11" i="6"/>
  <c r="N10" i="6"/>
  <c r="N9" i="6"/>
  <c r="N7" i="6"/>
  <c r="N6" i="6"/>
  <c r="N5" i="6"/>
  <c r="N8" i="6" l="1"/>
  <c r="N12" i="6"/>
  <c r="N14" i="6"/>
  <c r="N17" i="6"/>
  <c r="N18" i="6" l="1"/>
  <c r="M17" i="6" l="1"/>
  <c r="M14" i="6"/>
  <c r="M12" i="6" l="1"/>
  <c r="M18" i="6" l="1"/>
</calcChain>
</file>

<file path=xl/sharedStrings.xml><?xml version="1.0" encoding="utf-8"?>
<sst xmlns="http://schemas.openxmlformats.org/spreadsheetml/2006/main" count="240" uniqueCount="161">
  <si>
    <t>Název projektu</t>
  </si>
  <si>
    <t>Naplňování indikátorů IROP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</si>
  <si>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</si>
  <si>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</si>
  <si>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</si>
  <si>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</si>
  <si>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</si>
  <si>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</si>
  <si>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</si>
  <si>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do výše stanovené alokace</t>
  </si>
  <si>
    <t>Souhrnný rámec pro investice do infrastruktury středních a vyšších odborných škol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</si>
  <si>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</si>
  <si>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</si>
  <si>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</si>
  <si>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</si>
  <si>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</si>
  <si>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</si>
  <si>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t>Typ projektu 2):</t>
  </si>
  <si>
    <t>Název orgamizace</t>
  </si>
  <si>
    <t>Zřizovatel (název, IČ)</t>
  </si>
  <si>
    <t>IČ školy či školského zařízení</t>
  </si>
  <si>
    <t>IZO</t>
  </si>
  <si>
    <t>REDIZO</t>
  </si>
  <si>
    <t>s vazbou na podporovanou oblast IROP</t>
  </si>
  <si>
    <t>Zázemí pro školní poradenské pracoviště</t>
  </si>
  <si>
    <t>Zázemí pro pedagogické i nepedagogické pracovníky škol</t>
  </si>
  <si>
    <t>Vnitřní/venkovní zázemí pro komunitní aktivity vedoucí k sociální inkluzi</t>
  </si>
  <si>
    <t>budování zázemí školních klubů pro žáky nižšího stupně víceletých gymnázií</t>
  </si>
  <si>
    <t xml:space="preserve">přírodní vědy 
</t>
  </si>
  <si>
    <t>polytechnické vzdělávání</t>
  </si>
  <si>
    <t xml:space="preserve">práce s digitálními tech.
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</si>
  <si>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</si>
  <si>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Pozn.:</t>
  </si>
  <si>
    <t>Doplněno 2) i v tabulce</t>
  </si>
  <si>
    <t>Pokud je součástí projektu, doplňte křížek.</t>
  </si>
  <si>
    <t xml:space="preserve">Konektivita a vnitřní připojení školy může být součástí projektu vždy, zohledněte v předpokládaných výdajích. </t>
  </si>
  <si>
    <t>Definice přírodních věd bude součástí dokumentace k příslušné výzvě vyhlášené v rámci IROP dle definice MŠMT.</t>
  </si>
  <si>
    <t>Definice polytechnických oborů bude součástí dokumentace k příslušné výzvě vyhlášené v rámci IROP dle definice MŠMT.</t>
  </si>
  <si>
    <t>Schopnost práce s digitálními technologiemi bude podporována prostřednictvím odborných učeben pro výuku informatiky a dále pouze ve vazbě na cizí jazyk, přírodní vědy, technické a řemeslné obory.</t>
  </si>
  <si>
    <t>Zázemí pro pedagogické i nepedagogické pracovníky škol bude možné v IROP realizovat pouze jakou součást projektu s dalšími aktivitami, nikoliv jako samostatný projekt.</t>
  </si>
  <si>
    <t>Gymnázium Tišnov, příspěvková organizace</t>
  </si>
  <si>
    <t>Střední zahradnická škola Rajhrad, příspěvková organizace</t>
  </si>
  <si>
    <t>Obchodní akademie a Střední odborné učiliště Veselí nad Moravou, příspěvková organizace</t>
  </si>
  <si>
    <t>Jihomoravský kraj</t>
  </si>
  <si>
    <t>Rekonstrukce učeben a výstavba nové haly pro OV</t>
  </si>
  <si>
    <t>Jihomoravský kraj IČ: 70888355</t>
  </si>
  <si>
    <t>Jihomoravský kraj IČ: 70888365</t>
  </si>
  <si>
    <t>Jihomoravský kraj IČ: 70888377</t>
  </si>
  <si>
    <t>000837733</t>
  </si>
  <si>
    <t xml:space="preserve">	00566438</t>
  </si>
  <si>
    <t>00055468</t>
  </si>
  <si>
    <t>Brno</t>
  </si>
  <si>
    <t>Tišnov</t>
  </si>
  <si>
    <t>Rajhrad</t>
  </si>
  <si>
    <t>Vyškov</t>
  </si>
  <si>
    <t>Veselí nad Moravou</t>
  </si>
  <si>
    <t>Způsobilé výdaje</t>
  </si>
  <si>
    <t>Nezpůsobilé výdaje</t>
  </si>
  <si>
    <t>z toho podíl EFRR 1) (prozatím 70% ZV)</t>
  </si>
  <si>
    <t>aktualizované celkové výdaje projektu</t>
  </si>
  <si>
    <t>x</t>
  </si>
  <si>
    <t>Z důvodu špatných bezpečnostních a hygienických podmínek a neúnosných provozních nákladů stávajícího pracoviště odborného výcviku je záměr optimalizovat výuku a vybudovat novou halu pro učební obory Opravář zemědělských strojů a Strojní mechanik. Zároveň dojde k přesunu tříd ze současné budovy SOU do OA a k rekonstrukci stávající dvoupodlažní budovy teoretické výuky SOU pro potřeby odborného výcviku oborů Obráběč kovů a Elektromechanik pro zařízení a přístroje.</t>
  </si>
  <si>
    <t>X</t>
  </si>
  <si>
    <t>ANO</t>
  </si>
  <si>
    <t>NE</t>
  </si>
  <si>
    <t>ne</t>
  </si>
  <si>
    <t>Jihomoravský kraj IČ: 70888371</t>
  </si>
  <si>
    <t>Biskupské gymnázium Brno a mateřská škola</t>
  </si>
  <si>
    <t>Vybudování odborných učeben a vnitřní konektivity školy</t>
  </si>
  <si>
    <t>Předmětem projektu je vybudování nových učeben přírodních věd, cizích jazyků a informatiky přestavbou a částečnou dostavbou tří nadzemních podlaží stávajícího křídla školy, včetně zajištění bezbariérovosti. Součástí projektu bude také zajištění vnitřní konektivity školy.</t>
  </si>
  <si>
    <t xml:space="preserve"> Gymnázium a Střední odborná škola zdravotnická a ekonomická Vyškov, příspěvková organizace</t>
  </si>
  <si>
    <t>Gymnázium Židlochovice, příspěvková organizace</t>
  </si>
  <si>
    <t>49459171</t>
  </si>
  <si>
    <t>Integrovaná střední škola Hodonín, příspěvková organizace</t>
  </si>
  <si>
    <t>00838225</t>
  </si>
  <si>
    <t>Rekonstrukce a modernizace budovy dílny odborného výcviku</t>
  </si>
  <si>
    <t>Jihomoravský kraj IČ: 70888373</t>
  </si>
  <si>
    <t>Jihomoravský kraj IČ: 70888375</t>
  </si>
  <si>
    <t>Jihomoravský kraj IČ: 70888378</t>
  </si>
  <si>
    <t>Židlochovice</t>
  </si>
  <si>
    <t>Kyjov</t>
  </si>
  <si>
    <t>Střední odborné učiliště a Střední odborná škola SČMSD, Znojmo, s. r. o.</t>
  </si>
  <si>
    <t>25332201</t>
  </si>
  <si>
    <t>47 900 211</t>
  </si>
  <si>
    <t>Zkvalitnění infrastruktury pro zlepšení podmínek ve výchově a vzdělávání studentů Gymnázia P. Křížkovského s uměleckou profilací</t>
  </si>
  <si>
    <t>Rozvoj polytechnického vzdělávání v SOU a SOŠ SČMSD, Znojmo, s. r. o.</t>
  </si>
  <si>
    <t>I. Německé zemské gymnasium, základní škola a mateřská škola, o.p.s.</t>
  </si>
  <si>
    <t>Obchodní akademie ELDO, o.p.s.</t>
  </si>
  <si>
    <t>25546210</t>
  </si>
  <si>
    <t>25312146</t>
  </si>
  <si>
    <t>Vybudování jazykových učeben v půdních prostorách</t>
  </si>
  <si>
    <t xml:space="preserve">Vytvoření zázemí pro moderní formy vzdělávání </t>
  </si>
  <si>
    <t>Hlavním cílem projektu je modernizace učebny pro výuku cizích jazyků (anglického a německého jazyka). Dílčími cíli projektu jsou dále vyřešení konektivity školy. V rámci projektu bude do učebny pořízeno vybavení pro studenty a pedagogy, které odpovídá pokroku a nárokům na výuku příslušných předmětů. Projekt tedy přispěje ke zkvalitnění výuky ve vazbě komunikace v cizích jazycích na škole I. Německé zemské gymnasium, základní škola a mateřská škola, o. p. s. Doplňkovými aktivitami projektu, které přispějí k naplnění dílčích cílů, jsou také zajištění konektivy školy.</t>
  </si>
  <si>
    <t>Předmětem projektu je modernizace učeben Ekonomického a Pedagogického lycea. Lyceum je rovnocenná alternativa gymnázia s posílením pedagogicko-psychologického, ekonomického a uměleckého zaměření. Předmětem projektu je modernizace čtyř učeben. Cílem projektu je modernizace, inovace studijních programů. Nové metody práce v této oblasti vyžadují provést vhodný upgrade infrastruktury jak HW, tak SW. Předmětem projektu je modernizace čtyř učeben.</t>
  </si>
  <si>
    <t>Gymnázium P. Křížkovského s uměleckou profilací, s.r.o.</t>
  </si>
  <si>
    <t>102 807 655</t>
  </si>
  <si>
    <t>600 015 629</t>
  </si>
  <si>
    <t>Modernizace odborných učeben</t>
  </si>
  <si>
    <t>130001422</t>
  </si>
  <si>
    <t>600171086</t>
  </si>
  <si>
    <t xml:space="preserve">V rámci projektu dojde ke generální rekonstrukci budovy dílny odborného výcviku ve vnitřních i vnějších prostorách včetně sociálního zázemí žáků a pedagogů. Součástí rekonstrukce musí být i vyřešení problémů statiky budovy a zafixování stávajících trhlin.
Další částí projektu je modernizace strojního vybavení, tedy kompletní obnova strojního vybavení dílny (stávající vybavení z roku 1975).
Mezi aktivity projektu patří i vzdělávání pedagogů a zaškolení na nové stroje.
</t>
  </si>
  <si>
    <t>108010228</t>
  </si>
  <si>
    <t>600014100</t>
  </si>
  <si>
    <t>Rekonstrukce suterénu budovy Gymnázia Židlochovice</t>
  </si>
  <si>
    <t xml:space="preserve">Sanace havarijního stavu obvodového zdiva budovy, reorganizace výukového prostoru učebny chemie, vybudování nové laboratoře chemie, funkční a prostorová reorganizace prostoru suterénu a vybudování shromažďovací místnosti a studovny pro žáky (popřípadě i vybudování učebny výtvarné výchovy) 
</t>
  </si>
  <si>
    <t>1.</t>
  </si>
  <si>
    <t>2.</t>
  </si>
  <si>
    <t>3.</t>
  </si>
  <si>
    <t>4.</t>
  </si>
  <si>
    <t>5.</t>
  </si>
  <si>
    <t>6.</t>
  </si>
  <si>
    <t>7.</t>
  </si>
  <si>
    <t>8.</t>
  </si>
  <si>
    <t>Centrum technického a inovativního vzdělávání ve městě Kyjově</t>
  </si>
  <si>
    <t>Hlavním cílem projektu je vybudování vzdělávací instituce, jejíž absolventi budou odborně lépe připravení, budou schopni pracovat s moderními technologiemi a budou také iniciativní, kreativní a podnikaví. 
Další cíle:
1) Rozšíření spolupráce se vzdělavateli a zaměstnavateli v regionu,
2.) Modernizace vybavení odborných učeben a dílen odborného výcviku, 
3) Vybudování centra výuky inovativních technologií (FabLab Kyjov),                                      4) Vytvoření komunitního centra pro rozvoj podnikavosti v regionu.</t>
  </si>
  <si>
    <t>9.</t>
  </si>
  <si>
    <t>10.</t>
  </si>
  <si>
    <t>11.</t>
  </si>
  <si>
    <t>12.</t>
  </si>
  <si>
    <t>13.</t>
  </si>
  <si>
    <t>Střední odborná škola a Střední odborné učiliště Kuřim, s.r.o.</t>
  </si>
  <si>
    <t>Znojmo</t>
  </si>
  <si>
    <t>Hodonín</t>
  </si>
  <si>
    <t>Kuřim</t>
  </si>
  <si>
    <t>Příprava projektové dokumentace</t>
  </si>
  <si>
    <t>Projektová dokumentace je hotová.</t>
  </si>
  <si>
    <t>Biskupství brněnské</t>
  </si>
  <si>
    <t>Projektová dokumentace je připravená</t>
  </si>
  <si>
    <t>Modernizace elektrodílen pro zvýšení úrovně vzdělávání elektro oborů.</t>
  </si>
  <si>
    <t xml:space="preserve">Modernizace elektrodílen předpokládá kompletní přebudování stávajících elektrodílen s příslušenstvím na úseku praktického vyučování školy v budově Kord 1. Dojde k rekonstrukci stávajících prostor, zejména formou revitalizace. Dále k vybavení učeben nábytkem potřebným technickým vybavením a pomůckami pro výuku, zejména stolů s elektro nástavbami, didaktickým, multimediálním a bezpečnostním vybavením. 
Součástí projektu je rekonstrukce sociálních zařízení na stejném patře a hydroizolace střechy objektu nacházející se nad uvažovanými prostorami.  </t>
  </si>
  <si>
    <t>479 178 65</t>
  </si>
  <si>
    <t>Učebny pro výuku přírodovědných a technických předmětů</t>
  </si>
  <si>
    <t>Střední škola polytechnická Kyjov, příspěvková organizace</t>
  </si>
  <si>
    <t xml:space="preserve">Vybudování multifunkční odborné učebny v areálu školy a stavební úprava části stávajících  které by byly součástí učebny; - vybavení multifunkční odborné učebny (  pomůcky, ICT	vybudování a zkvalitnění zázemí pro žáky/uchazeče o vzdělávání i pedagogy v souladu s požadavky na kvalitu vzdělávání ve vztahu ke zvyšujícím se nárokům na odborné znalosti absolventů žáků; </t>
  </si>
  <si>
    <t>Ne (spíše nebude potřeba)</t>
  </si>
  <si>
    <t>Cílem projektu je vybudování moderně vybavených učeben pro výuku přírodovědných a technických předmětů.  Toto je spojeno s vybudováním střešní nástavby nad hlavní budovou školy. Konkrétně  vzniknou nové moderně vybavené prostory pro výuku  Fy,  CH, a  informatiky  s potřebným zázemím, několik kabinetů pro učitele, sociální zařízení, bezbariérový přístup.  V rámci projektu dojde tedy ke zkvalitnění podmínek pro výuku přírodovědných a technických předmětů,  k vytvoření lepších podmínek v souvislosti s inkluzí (bezbariérovost budovy školy) a k celkové modernizaci podmínek vzdělávání.</t>
  </si>
  <si>
    <t>00053163</t>
  </si>
  <si>
    <t>000053163</t>
  </si>
  <si>
    <t>Příprava projektové dokumentace.</t>
  </si>
  <si>
    <t>00559270</t>
  </si>
  <si>
    <t>Rekonstrukce stávajících laboratoří a učeben fyziky a biologie, které si vyžadují nutnou modernizaci. Kromě stavebních prací dojde k pořízení vybavení, které je zastaralé. Dále dojde k zajištění vnitřní konektivity školy (síťové zařízení WAN-LAN a bezpečnostní zařízení), úpravě nevyhovující serverovny. Rovněž bude zajištěn bezbariérový přístup, a to prostřednictvím vybudování výtahů ve vnitrobloku školy.</t>
  </si>
  <si>
    <t>2023</t>
  </si>
  <si>
    <t>2024</t>
  </si>
  <si>
    <t>Ne</t>
  </si>
  <si>
    <t>Probíhají jednání vedoucí k řešení VŘ pro výběr firmy, která zajistí PD.</t>
  </si>
  <si>
    <t>046314284</t>
  </si>
  <si>
    <t>062157884</t>
  </si>
  <si>
    <t>044012667</t>
  </si>
  <si>
    <t>Svaz českých a moravských spotřebních družstev ČO: 00032743</t>
  </si>
  <si>
    <t>ANO (veřejnoprávní smlouva účinná dnem 1. 7. 2022)</t>
  </si>
  <si>
    <t>107870312</t>
  </si>
  <si>
    <t>00532525</t>
  </si>
  <si>
    <t>181057743</t>
  </si>
  <si>
    <t>600013405</t>
  </si>
  <si>
    <t>konektivita</t>
  </si>
  <si>
    <t xml:space="preserve">cizí jazyky
</t>
  </si>
  <si>
    <t>Výstavba a vybavení odborných učeben</t>
  </si>
  <si>
    <t xml:space="preserve">Projekt řeší výstavbu dvou učeben na výuku cizích jazyků a dvou odborných učeben pro výuku přírodovědných předmětů se sociálním zázemím pro 70 žáků školy. K vybudování zázemí pro výuku cizích jazyků a odborných přírodovědných učeben budou využity prostory na půdorysu stávající budovy šaten odborného výcviku a to formou výstavby prvního nadzemního patra. Součástí projektu je též zhotovení příslušného sociálního příslušenství a kabinetu pro 4 učitele. Odborné učebny budou doplněny skladem učebních pomůcek. Učebny budou vybaveny účelovým nábytkem a příslušnou technikou a softwarem. Zařízení s jazykovým softwarem umožní moderní digitální výuku cizích jazyků a odborných předmětů s maximálním důrazem na kvalitu výuky včetně plné spolupráce učitele a žáků. </t>
  </si>
  <si>
    <t>2026</t>
  </si>
  <si>
    <t xml:space="preserve">2024
</t>
  </si>
  <si>
    <t>Okna (špaletová) a Open-art-room- nedostatečná prostorová kapacita nás nutí k přeměně, v současné době k výuce nepoužívaných,
administrativních prostor hlavní budovy školy, v kterých vytvoříme tzv. StudentLab - minimálně 36m2 a navazující tzv. Social
Club prostor. Součástí bude i bezbariérový výtah a vybavení nových učeben.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</si>
</sst>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0" borderId="0" xfId="0" applyFont="1"/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0" fillId="0" borderId="2" xfId="0" applyNumberFormat="1" applyBorder="1"/>
    <xf numFmtId="49" fontId="0" fillId="0" borderId="0" xfId="0" applyNumberFormat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/>
    <xf numFmtId="3" fontId="5" fillId="4" borderId="2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1" fontId="0" fillId="0" borderId="2" xfId="0" applyNumberForma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0" fontId="1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230292</xdr:colOff>
      <xdr:row>7</xdr:row>
      <xdr:rowOff>896573</xdr:rowOff>
    </xdr:from>
    <xdr:to>
      <xdr:col>6</xdr:col>
      <xdr:colOff>241812</xdr:colOff>
      <xdr:row>7</xdr:row>
      <xdr:rowOff>903053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30844DEE-3357-45C1-84F2-B2AF8647B67F}"/>
                </a:ext>
              </a:extLst>
            </xdr14:cNvPr>
            <xdr14:cNvContentPartPr/>
          </xdr14:nvContentPartPr>
          <xdr14:nvPr macro=""/>
          <xdr14:xfrm>
            <a:off x="6810480" y="9881823"/>
            <a:ext cx="11520" cy="6480"/>
          </xdr14:xfrm>
        </xdr:contentPart>
      </mc:Choice>
      <mc:Fallback xmlns=""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44EF9EDE-773B-4E5B-8FF8-572C5B78C4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01480" y="9873183"/>
              <a:ext cx="291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8-04T08:19:30.9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31 1 8744 0 0,'0'0'0'0'0,"-29"6"0"0"0,29-8 0 0 0,-2 2 8 0 0,2 2 0 0 0,0 3-192 0 0,0 1 8 0 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9"/>
  <sheetViews>
    <sheetView tabSelected="1" topLeftCell="B13" zoomScale="80" zoomScaleNormal="80" workbookViewId="0">
      <selection activeCell="J17" sqref="J17"/>
    </sheetView>
  </sheetViews>
  <sheetFormatPr defaultRowHeight="15" x14ac:dyDescent="0.25"/>
  <cols>
    <col min="1" max="1" width="14.140625" customWidth="1"/>
    <col min="2" max="2" width="19.42578125" customWidth="1"/>
    <col min="3" max="3" width="18.28515625" customWidth="1"/>
    <col min="4" max="4" width="17.7109375" customWidth="1"/>
    <col min="5" max="5" width="12.7109375" style="11" bestFit="1" customWidth="1"/>
    <col min="6" max="6" width="12" style="11" bestFit="1" customWidth="1"/>
    <col min="7" max="7" width="12" style="11" customWidth="1"/>
    <col min="8" max="8" width="19.28515625" customWidth="1"/>
    <col min="9" max="9" width="12.28515625" customWidth="1"/>
    <col min="10" max="10" width="39.28515625" customWidth="1"/>
    <col min="11" max="11" width="14" customWidth="1"/>
    <col min="12" max="12" width="13.85546875" customWidth="1"/>
    <col min="13" max="13" width="13.5703125" customWidth="1"/>
    <col min="14" max="14" width="14" customWidth="1"/>
    <col min="15" max="15" width="12.42578125" customWidth="1"/>
    <col min="16" max="16" width="12" customWidth="1"/>
    <col min="17" max="17" width="13.7109375" customWidth="1"/>
    <col min="18" max="18" width="11.85546875" customWidth="1"/>
    <col min="19" max="19" width="14.42578125" customWidth="1"/>
    <col min="20" max="21" width="11.85546875" customWidth="1"/>
    <col min="22" max="22" width="14.28515625" customWidth="1"/>
    <col min="23" max="23" width="15.140625" customWidth="1"/>
    <col min="24" max="25" width="14.140625" customWidth="1"/>
    <col min="26" max="27" width="11.42578125" customWidth="1"/>
    <col min="28" max="28" width="22.140625" customWidth="1"/>
    <col min="29" max="29" width="14.7109375" customWidth="1"/>
  </cols>
  <sheetData>
    <row r="1" spans="1:29" ht="19.5" thickBot="1" x14ac:dyDescent="0.3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.75" thickBot="1" x14ac:dyDescent="0.3">
      <c r="A2" s="52" t="s">
        <v>11</v>
      </c>
      <c r="B2" s="52" t="s">
        <v>12</v>
      </c>
      <c r="C2" s="49" t="s">
        <v>13</v>
      </c>
      <c r="D2" s="49"/>
      <c r="E2" s="49"/>
      <c r="F2" s="49"/>
      <c r="G2" s="49"/>
      <c r="H2" s="50" t="s">
        <v>0</v>
      </c>
      <c r="I2" s="54" t="s">
        <v>14</v>
      </c>
      <c r="J2" s="51" t="s">
        <v>15</v>
      </c>
      <c r="K2" s="53"/>
      <c r="L2" s="53"/>
      <c r="M2" s="53"/>
      <c r="N2" s="53"/>
      <c r="O2" s="49" t="s">
        <v>16</v>
      </c>
      <c r="P2" s="49"/>
      <c r="Q2" s="59" t="s">
        <v>17</v>
      </c>
      <c r="R2" s="60"/>
      <c r="S2" s="60"/>
      <c r="T2" s="60"/>
      <c r="U2" s="60"/>
      <c r="V2" s="60"/>
      <c r="W2" s="60"/>
      <c r="X2" s="60"/>
      <c r="Y2" s="61"/>
      <c r="Z2" s="49" t="s">
        <v>1</v>
      </c>
      <c r="AA2" s="49"/>
      <c r="AB2" s="49" t="s">
        <v>2</v>
      </c>
      <c r="AC2" s="49"/>
    </row>
    <row r="3" spans="1:29" ht="15.75" thickBot="1" x14ac:dyDescent="0.3">
      <c r="A3" s="52"/>
      <c r="B3" s="52"/>
      <c r="C3" s="51" t="s">
        <v>18</v>
      </c>
      <c r="D3" s="51" t="s">
        <v>19</v>
      </c>
      <c r="E3" s="55" t="s">
        <v>20</v>
      </c>
      <c r="F3" s="55" t="s">
        <v>21</v>
      </c>
      <c r="G3" s="55" t="s">
        <v>22</v>
      </c>
      <c r="H3" s="50"/>
      <c r="I3" s="54"/>
      <c r="J3" s="51"/>
      <c r="K3" s="56" t="s">
        <v>59</v>
      </c>
      <c r="L3" s="56" t="s">
        <v>56</v>
      </c>
      <c r="M3" s="56" t="s">
        <v>57</v>
      </c>
      <c r="N3" s="56" t="s">
        <v>58</v>
      </c>
      <c r="O3" s="56" t="s">
        <v>3</v>
      </c>
      <c r="P3" s="56" t="s">
        <v>4</v>
      </c>
      <c r="Q3" s="51" t="s">
        <v>23</v>
      </c>
      <c r="R3" s="51"/>
      <c r="S3" s="51"/>
      <c r="T3" s="51"/>
      <c r="U3" s="56" t="s">
        <v>24</v>
      </c>
      <c r="V3" s="56" t="s">
        <v>25</v>
      </c>
      <c r="W3" s="56" t="s">
        <v>26</v>
      </c>
      <c r="X3" s="56" t="s">
        <v>27</v>
      </c>
      <c r="Y3" s="57" t="s">
        <v>154</v>
      </c>
      <c r="Z3" s="56" t="s">
        <v>5</v>
      </c>
      <c r="AA3" s="56" t="s">
        <v>6</v>
      </c>
      <c r="AB3" s="56" t="s">
        <v>7</v>
      </c>
      <c r="AC3" s="56" t="s">
        <v>8</v>
      </c>
    </row>
    <row r="4" spans="1:29" ht="75.599999999999994" customHeight="1" thickBot="1" x14ac:dyDescent="0.3">
      <c r="A4" s="52"/>
      <c r="B4" s="52"/>
      <c r="C4" s="51"/>
      <c r="D4" s="51"/>
      <c r="E4" s="55"/>
      <c r="F4" s="55"/>
      <c r="G4" s="55"/>
      <c r="H4" s="50"/>
      <c r="I4" s="54"/>
      <c r="J4" s="51"/>
      <c r="K4" s="56"/>
      <c r="L4" s="56"/>
      <c r="M4" s="56"/>
      <c r="N4" s="56"/>
      <c r="O4" s="56"/>
      <c r="P4" s="56"/>
      <c r="Q4" s="26" t="s">
        <v>155</v>
      </c>
      <c r="R4" s="26" t="s">
        <v>28</v>
      </c>
      <c r="S4" s="26" t="s">
        <v>29</v>
      </c>
      <c r="T4" s="26" t="s">
        <v>30</v>
      </c>
      <c r="U4" s="56"/>
      <c r="V4" s="56"/>
      <c r="W4" s="56"/>
      <c r="X4" s="56"/>
      <c r="Y4" s="58"/>
      <c r="Z4" s="56"/>
      <c r="AA4" s="56"/>
      <c r="AB4" s="56"/>
      <c r="AC4" s="56"/>
    </row>
    <row r="5" spans="1:29" ht="152.44999999999999" customHeight="1" x14ac:dyDescent="0.25">
      <c r="A5" s="37" t="s">
        <v>105</v>
      </c>
      <c r="B5" s="28" t="s">
        <v>87</v>
      </c>
      <c r="C5" s="28" t="s">
        <v>87</v>
      </c>
      <c r="D5" s="38"/>
      <c r="E5" s="12" t="s">
        <v>89</v>
      </c>
      <c r="F5" s="13" t="s">
        <v>147</v>
      </c>
      <c r="G5" s="14">
        <v>600013839</v>
      </c>
      <c r="H5" s="6" t="s">
        <v>91</v>
      </c>
      <c r="I5" s="31" t="s">
        <v>51</v>
      </c>
      <c r="J5" s="24" t="s">
        <v>93</v>
      </c>
      <c r="K5" s="22">
        <v>1555555</v>
      </c>
      <c r="L5" s="21">
        <v>1555555</v>
      </c>
      <c r="M5" s="21"/>
      <c r="N5" s="21">
        <f t="shared" ref="N5:N7" si="0">(L5/100)*70</f>
        <v>1088888.5</v>
      </c>
      <c r="O5" s="18">
        <v>2022</v>
      </c>
      <c r="P5" s="18">
        <v>2023</v>
      </c>
      <c r="Q5" s="18" t="s">
        <v>60</v>
      </c>
      <c r="R5" s="18" t="s">
        <v>60</v>
      </c>
      <c r="S5" s="18" t="s">
        <v>60</v>
      </c>
      <c r="T5" s="18" t="s">
        <v>60</v>
      </c>
      <c r="U5" s="18"/>
      <c r="V5" s="18"/>
      <c r="W5" s="18"/>
      <c r="X5" s="18"/>
      <c r="Y5" s="27"/>
      <c r="Z5" s="18"/>
      <c r="AA5" s="18"/>
      <c r="AB5" s="16" t="s">
        <v>127</v>
      </c>
      <c r="AC5" s="18" t="s">
        <v>64</v>
      </c>
    </row>
    <row r="6" spans="1:29" ht="90" customHeight="1" x14ac:dyDescent="0.25">
      <c r="A6" s="37" t="s">
        <v>106</v>
      </c>
      <c r="B6" s="7" t="s">
        <v>126</v>
      </c>
      <c r="C6" s="7" t="s">
        <v>67</v>
      </c>
      <c r="D6" s="7" t="s">
        <v>126</v>
      </c>
      <c r="E6" s="13" t="s">
        <v>151</v>
      </c>
      <c r="F6" s="13" t="s">
        <v>152</v>
      </c>
      <c r="G6" s="13" t="s">
        <v>153</v>
      </c>
      <c r="H6" s="6" t="s">
        <v>68</v>
      </c>
      <c r="I6" s="31" t="s">
        <v>51</v>
      </c>
      <c r="J6" s="24" t="s">
        <v>69</v>
      </c>
      <c r="K6" s="21">
        <v>51750000</v>
      </c>
      <c r="L6" s="21">
        <v>51750000</v>
      </c>
      <c r="M6" s="21"/>
      <c r="N6" s="21">
        <f t="shared" si="0"/>
        <v>36225000</v>
      </c>
      <c r="O6" s="18">
        <v>2023</v>
      </c>
      <c r="P6" s="18">
        <v>2024</v>
      </c>
      <c r="Q6" s="18" t="s">
        <v>60</v>
      </c>
      <c r="R6" s="18" t="s">
        <v>60</v>
      </c>
      <c r="S6" s="18" t="s">
        <v>60</v>
      </c>
      <c r="T6" s="18" t="s">
        <v>60</v>
      </c>
      <c r="U6" s="18"/>
      <c r="V6" s="18" t="s">
        <v>60</v>
      </c>
      <c r="W6" s="18"/>
      <c r="X6" s="18"/>
      <c r="Y6" s="27"/>
      <c r="Z6" s="18"/>
      <c r="AA6" s="18"/>
      <c r="AB6" s="16" t="s">
        <v>127</v>
      </c>
      <c r="AC6" s="18" t="s">
        <v>63</v>
      </c>
    </row>
    <row r="7" spans="1:29" ht="114" customHeight="1" x14ac:dyDescent="0.25">
      <c r="A7" s="37" t="s">
        <v>107</v>
      </c>
      <c r="B7" s="7" t="s">
        <v>94</v>
      </c>
      <c r="C7" s="7" t="s">
        <v>94</v>
      </c>
      <c r="D7" s="38"/>
      <c r="E7" s="12" t="s">
        <v>82</v>
      </c>
      <c r="F7" s="13" t="s">
        <v>146</v>
      </c>
      <c r="G7" s="14">
        <v>600013651</v>
      </c>
      <c r="H7" s="6" t="s">
        <v>84</v>
      </c>
      <c r="I7" s="31" t="s">
        <v>51</v>
      </c>
      <c r="J7" s="47" t="s">
        <v>160</v>
      </c>
      <c r="K7" s="21">
        <v>9607777</v>
      </c>
      <c r="L7" s="21">
        <v>9607777</v>
      </c>
      <c r="M7" s="21"/>
      <c r="N7" s="21">
        <f t="shared" si="0"/>
        <v>6725443.9000000004</v>
      </c>
      <c r="O7" s="18">
        <v>2022</v>
      </c>
      <c r="P7" s="18">
        <v>2025</v>
      </c>
      <c r="Q7" s="18"/>
      <c r="R7" s="18" t="s">
        <v>60</v>
      </c>
      <c r="S7" s="18"/>
      <c r="T7" s="18" t="s">
        <v>60</v>
      </c>
      <c r="U7" s="18" t="s">
        <v>60</v>
      </c>
      <c r="V7" s="18" t="s">
        <v>60</v>
      </c>
      <c r="W7" s="18" t="s">
        <v>60</v>
      </c>
      <c r="X7" s="18" t="s">
        <v>60</v>
      </c>
      <c r="Y7" s="27" t="s">
        <v>60</v>
      </c>
      <c r="Z7" s="18"/>
      <c r="AA7" s="18"/>
      <c r="AB7" s="16" t="s">
        <v>127</v>
      </c>
      <c r="AC7" s="18" t="s">
        <v>64</v>
      </c>
    </row>
    <row r="8" spans="1:29" ht="195" customHeight="1" x14ac:dyDescent="0.25">
      <c r="A8" s="37" t="s">
        <v>108</v>
      </c>
      <c r="B8" s="7" t="s">
        <v>86</v>
      </c>
      <c r="C8" s="7" t="s">
        <v>86</v>
      </c>
      <c r="D8" s="38"/>
      <c r="E8" s="13" t="s">
        <v>88</v>
      </c>
      <c r="F8" s="13" t="s">
        <v>145</v>
      </c>
      <c r="G8" s="14">
        <v>600013898</v>
      </c>
      <c r="H8" s="6" t="s">
        <v>90</v>
      </c>
      <c r="I8" s="31" t="s">
        <v>51</v>
      </c>
      <c r="J8" s="24" t="s">
        <v>92</v>
      </c>
      <c r="K8" s="22">
        <v>56679425</v>
      </c>
      <c r="L8" s="21">
        <v>56679425</v>
      </c>
      <c r="M8" s="21"/>
      <c r="N8" s="21">
        <f t="shared" ref="N8:N13" si="1">(L8/100)*70</f>
        <v>39675597.5</v>
      </c>
      <c r="O8" s="41">
        <v>2023</v>
      </c>
      <c r="P8" s="41">
        <v>2025</v>
      </c>
      <c r="Q8" s="18" t="s">
        <v>62</v>
      </c>
      <c r="R8" s="18"/>
      <c r="S8" s="18"/>
      <c r="T8" s="18" t="s">
        <v>62</v>
      </c>
      <c r="U8" s="18" t="s">
        <v>62</v>
      </c>
      <c r="V8" s="18" t="s">
        <v>62</v>
      </c>
      <c r="W8" s="18"/>
      <c r="X8" s="18" t="s">
        <v>62</v>
      </c>
      <c r="Y8" s="27" t="s">
        <v>60</v>
      </c>
      <c r="Z8" s="18"/>
      <c r="AA8" s="18"/>
      <c r="AB8" s="16" t="s">
        <v>127</v>
      </c>
      <c r="AC8" s="18" t="s">
        <v>63</v>
      </c>
    </row>
    <row r="9" spans="1:29" ht="115.5" thickBot="1" x14ac:dyDescent="0.3">
      <c r="A9" s="37" t="s">
        <v>109</v>
      </c>
      <c r="B9" s="7" t="s">
        <v>81</v>
      </c>
      <c r="C9" s="7" t="s">
        <v>81</v>
      </c>
      <c r="D9" s="7" t="s">
        <v>148</v>
      </c>
      <c r="E9" s="13" t="s">
        <v>83</v>
      </c>
      <c r="F9" s="13">
        <v>110012364</v>
      </c>
      <c r="G9" s="14">
        <v>600015815</v>
      </c>
      <c r="H9" s="6" t="s">
        <v>85</v>
      </c>
      <c r="I9" s="31" t="s">
        <v>121</v>
      </c>
      <c r="J9" s="24" t="s">
        <v>133</v>
      </c>
      <c r="K9" s="22">
        <v>26834482</v>
      </c>
      <c r="L9" s="21">
        <v>26834482</v>
      </c>
      <c r="M9" s="21"/>
      <c r="N9" s="21">
        <f t="shared" si="1"/>
        <v>18784137.400000002</v>
      </c>
      <c r="O9" s="29">
        <v>2023</v>
      </c>
      <c r="P9" s="29">
        <v>2025</v>
      </c>
      <c r="Q9" s="18"/>
      <c r="R9" s="29"/>
      <c r="S9" s="29" t="s">
        <v>60</v>
      </c>
      <c r="T9" s="29"/>
      <c r="U9" s="18"/>
      <c r="V9" s="29"/>
      <c r="W9" s="18"/>
      <c r="X9" s="18"/>
      <c r="Y9" s="27"/>
      <c r="Z9" s="18"/>
      <c r="AA9" s="18"/>
      <c r="AB9" s="16" t="s">
        <v>127</v>
      </c>
      <c r="AC9" s="16" t="s">
        <v>64</v>
      </c>
    </row>
    <row r="10" spans="1:29" ht="153.75" thickBot="1" x14ac:dyDescent="0.3">
      <c r="A10" s="37" t="s">
        <v>110</v>
      </c>
      <c r="B10" s="9" t="s">
        <v>73</v>
      </c>
      <c r="C10" s="9" t="s">
        <v>73</v>
      </c>
      <c r="D10" s="19" t="s">
        <v>77</v>
      </c>
      <c r="E10" s="12" t="s">
        <v>74</v>
      </c>
      <c r="F10" s="13" t="s">
        <v>98</v>
      </c>
      <c r="G10" s="13" t="s">
        <v>99</v>
      </c>
      <c r="H10" s="8" t="s">
        <v>75</v>
      </c>
      <c r="I10" s="31" t="s">
        <v>122</v>
      </c>
      <c r="J10" s="39" t="s">
        <v>100</v>
      </c>
      <c r="K10" s="22">
        <v>33449595</v>
      </c>
      <c r="L10" s="21">
        <v>33449595</v>
      </c>
      <c r="M10" s="21">
        <v>0</v>
      </c>
      <c r="N10" s="21">
        <f t="shared" ref="N10:N11" si="2">(L10/100)*70</f>
        <v>23414716.5</v>
      </c>
      <c r="O10" s="29">
        <v>2022</v>
      </c>
      <c r="P10" s="46" t="s">
        <v>159</v>
      </c>
      <c r="Q10" s="18"/>
      <c r="R10" s="18"/>
      <c r="S10" s="18" t="s">
        <v>62</v>
      </c>
      <c r="T10" s="18"/>
      <c r="U10" s="18"/>
      <c r="V10" s="18"/>
      <c r="W10" s="18"/>
      <c r="X10" s="18"/>
      <c r="Y10" s="27"/>
      <c r="Z10" s="18"/>
      <c r="AA10" s="18"/>
      <c r="AB10" s="33" t="s">
        <v>125</v>
      </c>
      <c r="AC10" s="18" t="s">
        <v>63</v>
      </c>
    </row>
    <row r="11" spans="1:29" ht="178.5" x14ac:dyDescent="0.25">
      <c r="A11" s="37" t="s">
        <v>111</v>
      </c>
      <c r="B11" s="9" t="s">
        <v>43</v>
      </c>
      <c r="C11" s="7" t="s">
        <v>132</v>
      </c>
      <c r="D11" s="19" t="s">
        <v>78</v>
      </c>
      <c r="E11" s="13" t="s">
        <v>136</v>
      </c>
      <c r="F11" s="12" t="s">
        <v>137</v>
      </c>
      <c r="G11" s="13">
        <v>600014649</v>
      </c>
      <c r="H11" s="7" t="s">
        <v>113</v>
      </c>
      <c r="I11" s="31" t="s">
        <v>80</v>
      </c>
      <c r="J11" s="24" t="s">
        <v>114</v>
      </c>
      <c r="K11" s="22">
        <v>50000000</v>
      </c>
      <c r="L11" s="21">
        <v>50000000</v>
      </c>
      <c r="M11" s="21">
        <v>0</v>
      </c>
      <c r="N11" s="21">
        <f t="shared" si="2"/>
        <v>35000000</v>
      </c>
      <c r="O11" s="46">
        <v>2024</v>
      </c>
      <c r="P11" s="46">
        <v>2026</v>
      </c>
      <c r="Q11" s="18"/>
      <c r="R11" s="29" t="s">
        <v>62</v>
      </c>
      <c r="S11" s="29" t="s">
        <v>62</v>
      </c>
      <c r="T11" s="29" t="s">
        <v>62</v>
      </c>
      <c r="U11" s="18"/>
      <c r="V11" s="29" t="s">
        <v>62</v>
      </c>
      <c r="W11" s="18" t="s">
        <v>62</v>
      </c>
      <c r="X11" s="18"/>
      <c r="Y11" s="27"/>
      <c r="Z11" s="18"/>
      <c r="AA11" s="18"/>
      <c r="AB11" s="34" t="s">
        <v>138</v>
      </c>
      <c r="AC11" s="16" t="s">
        <v>64</v>
      </c>
    </row>
    <row r="12" spans="1:29" ht="153" x14ac:dyDescent="0.25">
      <c r="A12" s="37" t="s">
        <v>112</v>
      </c>
      <c r="B12" s="7" t="s">
        <v>42</v>
      </c>
      <c r="C12" s="7" t="s">
        <v>42</v>
      </c>
      <c r="D12" s="19" t="s">
        <v>47</v>
      </c>
      <c r="E12" s="13" t="s">
        <v>49</v>
      </c>
      <c r="F12" s="13" t="s">
        <v>48</v>
      </c>
      <c r="G12" s="14">
        <v>600014622</v>
      </c>
      <c r="H12" s="7" t="s">
        <v>44</v>
      </c>
      <c r="I12" s="31" t="s">
        <v>55</v>
      </c>
      <c r="J12" s="7" t="s">
        <v>61</v>
      </c>
      <c r="K12" s="22">
        <v>81790000</v>
      </c>
      <c r="L12" s="21">
        <v>81790000</v>
      </c>
      <c r="M12" s="21">
        <f t="shared" ref="M12" si="3">K12-L12</f>
        <v>0</v>
      </c>
      <c r="N12" s="21">
        <f t="shared" si="1"/>
        <v>57253000</v>
      </c>
      <c r="O12" s="29">
        <v>2023</v>
      </c>
      <c r="P12" s="29">
        <v>2025</v>
      </c>
      <c r="Q12" s="18"/>
      <c r="R12" s="29" t="s">
        <v>62</v>
      </c>
      <c r="S12" s="29" t="s">
        <v>62</v>
      </c>
      <c r="T12" s="29" t="s">
        <v>62</v>
      </c>
      <c r="U12" s="18"/>
      <c r="V12" s="29" t="s">
        <v>62</v>
      </c>
      <c r="W12" s="18"/>
      <c r="X12" s="18"/>
      <c r="Y12" s="27"/>
      <c r="Z12" s="18"/>
      <c r="AA12" s="18"/>
      <c r="AB12" s="16" t="s">
        <v>127</v>
      </c>
      <c r="AC12" s="16" t="s">
        <v>149</v>
      </c>
    </row>
    <row r="13" spans="1:29" ht="187.15" customHeight="1" x14ac:dyDescent="0.25">
      <c r="A13" s="37" t="s">
        <v>115</v>
      </c>
      <c r="B13" s="8" t="s">
        <v>120</v>
      </c>
      <c r="C13" s="8" t="s">
        <v>120</v>
      </c>
      <c r="D13" s="8"/>
      <c r="E13" s="13" t="s">
        <v>130</v>
      </c>
      <c r="F13" s="13" t="s">
        <v>150</v>
      </c>
      <c r="G13" s="14">
        <v>600014029</v>
      </c>
      <c r="H13" s="8" t="s">
        <v>128</v>
      </c>
      <c r="I13" s="31" t="s">
        <v>123</v>
      </c>
      <c r="J13" s="8" t="s">
        <v>129</v>
      </c>
      <c r="K13" s="22">
        <v>5500000</v>
      </c>
      <c r="L13" s="21">
        <v>5500000</v>
      </c>
      <c r="M13" s="21">
        <v>0</v>
      </c>
      <c r="N13" s="21">
        <f t="shared" si="1"/>
        <v>3850000</v>
      </c>
      <c r="O13" s="29">
        <v>2023</v>
      </c>
      <c r="P13" s="29">
        <v>2024</v>
      </c>
      <c r="Q13" s="18"/>
      <c r="R13" s="29"/>
      <c r="S13" s="29" t="s">
        <v>62</v>
      </c>
      <c r="T13" s="29"/>
      <c r="U13" s="18"/>
      <c r="V13" s="29"/>
      <c r="W13" s="18"/>
      <c r="X13" s="18"/>
      <c r="Y13" s="27"/>
      <c r="Z13" s="18"/>
      <c r="AA13" s="18"/>
      <c r="AB13" s="16" t="s">
        <v>124</v>
      </c>
      <c r="AC13" s="23" t="s">
        <v>134</v>
      </c>
    </row>
    <row r="14" spans="1:29" ht="178.5" x14ac:dyDescent="0.25">
      <c r="A14" s="37" t="s">
        <v>116</v>
      </c>
      <c r="B14" s="9" t="s">
        <v>43</v>
      </c>
      <c r="C14" s="7" t="s">
        <v>40</v>
      </c>
      <c r="D14" s="19" t="s">
        <v>45</v>
      </c>
      <c r="E14" s="12">
        <v>49459881</v>
      </c>
      <c r="F14" s="13">
        <v>102191565</v>
      </c>
      <c r="G14" s="13">
        <v>600014070</v>
      </c>
      <c r="H14" s="7" t="s">
        <v>131</v>
      </c>
      <c r="I14" s="31" t="s">
        <v>52</v>
      </c>
      <c r="J14" s="19" t="s">
        <v>135</v>
      </c>
      <c r="K14" s="30">
        <v>61600000</v>
      </c>
      <c r="L14" s="21">
        <v>61600000</v>
      </c>
      <c r="M14" s="21">
        <f t="shared" ref="M14:M17" si="4">K14-L14</f>
        <v>0</v>
      </c>
      <c r="N14" s="21">
        <f t="shared" ref="N14:N17" si="5">(L14/100)*70</f>
        <v>43120000</v>
      </c>
      <c r="O14" s="41">
        <v>2024</v>
      </c>
      <c r="P14" s="18">
        <v>2026</v>
      </c>
      <c r="Q14" s="18"/>
      <c r="R14" s="18" t="s">
        <v>60</v>
      </c>
      <c r="S14" s="18"/>
      <c r="T14" s="18" t="s">
        <v>60</v>
      </c>
      <c r="U14" s="18"/>
      <c r="V14" s="18" t="s">
        <v>60</v>
      </c>
      <c r="W14" s="18"/>
      <c r="X14" s="18"/>
      <c r="Y14" s="27" t="s">
        <v>60</v>
      </c>
      <c r="Z14" s="18"/>
      <c r="AA14" s="18"/>
      <c r="AB14" s="16" t="s">
        <v>144</v>
      </c>
      <c r="AC14" s="16" t="s">
        <v>143</v>
      </c>
    </row>
    <row r="15" spans="1:29" ht="115.5" x14ac:dyDescent="0.25">
      <c r="A15" s="37" t="s">
        <v>117</v>
      </c>
      <c r="B15" s="7" t="s">
        <v>71</v>
      </c>
      <c r="C15" s="7" t="s">
        <v>71</v>
      </c>
      <c r="D15" s="19" t="s">
        <v>76</v>
      </c>
      <c r="E15" s="12" t="s">
        <v>72</v>
      </c>
      <c r="F15" s="13" t="s">
        <v>101</v>
      </c>
      <c r="G15" s="13" t="s">
        <v>102</v>
      </c>
      <c r="H15" s="8" t="s">
        <v>103</v>
      </c>
      <c r="I15" s="31" t="s">
        <v>79</v>
      </c>
      <c r="J15" s="38" t="s">
        <v>104</v>
      </c>
      <c r="K15" s="22">
        <v>11700394</v>
      </c>
      <c r="L15" s="21">
        <v>11700394</v>
      </c>
      <c r="M15" s="21">
        <v>0</v>
      </c>
      <c r="N15" s="21">
        <f t="shared" ref="N15:N16" si="6">(L15/100)*70</f>
        <v>8190275.7999999998</v>
      </c>
      <c r="O15" s="18">
        <v>2022</v>
      </c>
      <c r="P15" s="18">
        <v>2024</v>
      </c>
      <c r="Q15" s="18"/>
      <c r="R15" s="18" t="s">
        <v>60</v>
      </c>
      <c r="S15" s="18"/>
      <c r="T15" s="18"/>
      <c r="U15" s="18"/>
      <c r="V15" s="18"/>
      <c r="W15" s="18" t="s">
        <v>60</v>
      </c>
      <c r="X15" s="18" t="s">
        <v>60</v>
      </c>
      <c r="Y15" s="27"/>
      <c r="Z15" s="18"/>
      <c r="AA15" s="18"/>
      <c r="AB15" s="16" t="s">
        <v>127</v>
      </c>
      <c r="AC15" s="18" t="s">
        <v>65</v>
      </c>
    </row>
    <row r="16" spans="1:29" ht="127.5" x14ac:dyDescent="0.25">
      <c r="A16" s="37" t="s">
        <v>118</v>
      </c>
      <c r="B16" s="7" t="s">
        <v>70</v>
      </c>
      <c r="C16" s="7" t="s">
        <v>70</v>
      </c>
      <c r="D16" s="19" t="s">
        <v>66</v>
      </c>
      <c r="E16" s="32" t="s">
        <v>139</v>
      </c>
      <c r="F16" s="13" t="s">
        <v>95</v>
      </c>
      <c r="G16" s="13" t="s">
        <v>96</v>
      </c>
      <c r="H16" s="8" t="s">
        <v>97</v>
      </c>
      <c r="I16" s="31" t="s">
        <v>54</v>
      </c>
      <c r="J16" s="19" t="s">
        <v>140</v>
      </c>
      <c r="K16" s="22">
        <v>19850800</v>
      </c>
      <c r="L16" s="21">
        <v>19850800</v>
      </c>
      <c r="M16" s="21">
        <v>0</v>
      </c>
      <c r="N16" s="21">
        <f t="shared" si="6"/>
        <v>13895560</v>
      </c>
      <c r="O16" s="17" t="s">
        <v>141</v>
      </c>
      <c r="P16" s="17" t="s">
        <v>142</v>
      </c>
      <c r="Q16" s="18"/>
      <c r="R16" s="18" t="s">
        <v>60</v>
      </c>
      <c r="S16" s="18"/>
      <c r="T16" s="18" t="s">
        <v>60</v>
      </c>
      <c r="U16" s="18"/>
      <c r="V16" s="18" t="s">
        <v>60</v>
      </c>
      <c r="W16" s="18"/>
      <c r="X16" s="18"/>
      <c r="Y16" s="27" t="s">
        <v>60</v>
      </c>
      <c r="Z16" s="18"/>
      <c r="AA16" s="18"/>
      <c r="AB16" s="16" t="s">
        <v>127</v>
      </c>
      <c r="AC16" s="18" t="s">
        <v>64</v>
      </c>
    </row>
    <row r="17" spans="1:29" ht="258.75" customHeight="1" x14ac:dyDescent="0.25">
      <c r="A17" s="37" t="s">
        <v>119</v>
      </c>
      <c r="B17" s="8" t="s">
        <v>41</v>
      </c>
      <c r="C17" s="8" t="s">
        <v>41</v>
      </c>
      <c r="D17" s="42" t="s">
        <v>46</v>
      </c>
      <c r="E17" s="12" t="s">
        <v>50</v>
      </c>
      <c r="F17" s="13">
        <v>107870746</v>
      </c>
      <c r="G17" s="13">
        <v>600014096</v>
      </c>
      <c r="H17" s="43" t="s">
        <v>156</v>
      </c>
      <c r="I17" s="35" t="s">
        <v>53</v>
      </c>
      <c r="J17" s="8" t="s">
        <v>157</v>
      </c>
      <c r="K17" s="21">
        <v>24300000</v>
      </c>
      <c r="L17" s="21">
        <v>24300000</v>
      </c>
      <c r="M17" s="21">
        <f t="shared" si="4"/>
        <v>0</v>
      </c>
      <c r="N17" s="21">
        <f t="shared" si="5"/>
        <v>17010000</v>
      </c>
      <c r="O17" s="44" t="s">
        <v>142</v>
      </c>
      <c r="P17" s="44" t="s">
        <v>158</v>
      </c>
      <c r="Q17" s="45" t="s">
        <v>60</v>
      </c>
      <c r="R17" s="45" t="s">
        <v>62</v>
      </c>
      <c r="S17" s="45"/>
      <c r="T17" s="45" t="s">
        <v>60</v>
      </c>
      <c r="U17" s="45"/>
      <c r="V17" s="45" t="s">
        <v>60</v>
      </c>
      <c r="W17" s="45"/>
      <c r="X17" s="45"/>
      <c r="Y17" s="14" t="s">
        <v>60</v>
      </c>
      <c r="Z17" s="45"/>
      <c r="AA17" s="45"/>
      <c r="AB17" s="16" t="s">
        <v>127</v>
      </c>
      <c r="AC17" s="14" t="s">
        <v>63</v>
      </c>
    </row>
    <row r="18" spans="1:29" x14ac:dyDescent="0.25">
      <c r="A18" s="25"/>
      <c r="B18" s="36"/>
      <c r="C18" s="36"/>
      <c r="D18" s="36"/>
      <c r="E18" s="40"/>
      <c r="F18" s="40"/>
      <c r="G18" s="40"/>
      <c r="H18" s="36"/>
      <c r="I18" s="36"/>
      <c r="J18" s="36"/>
      <c r="K18" s="20">
        <f>SUM(K5:K17)</f>
        <v>434618028</v>
      </c>
      <c r="L18" s="20">
        <f>SUM(L5:L17)</f>
        <v>434618028</v>
      </c>
      <c r="M18" s="20">
        <f>SUM(M8:M17)</f>
        <v>0</v>
      </c>
      <c r="N18" s="20">
        <f>SUM(N5:N17)</f>
        <v>304232619.60000002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x14ac:dyDescent="0.25">
      <c r="A19" s="15"/>
      <c r="B19" s="4"/>
      <c r="C19" s="4"/>
      <c r="D19" s="4"/>
      <c r="E19" s="10"/>
      <c r="F19" s="10"/>
      <c r="G19" s="1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"/>
    </row>
    <row r="20" spans="1:29" x14ac:dyDescent="0.25">
      <c r="A20" t="s">
        <v>9</v>
      </c>
    </row>
    <row r="21" spans="1:29" x14ac:dyDescent="0.25">
      <c r="A21" s="1"/>
    </row>
    <row r="22" spans="1:29" x14ac:dyDescent="0.25">
      <c r="A22" s="1" t="s">
        <v>31</v>
      </c>
    </row>
    <row r="23" spans="1:29" x14ac:dyDescent="0.25">
      <c r="A23" s="1" t="s">
        <v>32</v>
      </c>
      <c r="B23" s="3" t="s">
        <v>33</v>
      </c>
    </row>
    <row r="24" spans="1:29" x14ac:dyDescent="0.25">
      <c r="A24" s="1" t="s">
        <v>34</v>
      </c>
      <c r="B24" s="3"/>
    </row>
    <row r="25" spans="1:29" x14ac:dyDescent="0.25">
      <c r="A25" s="1" t="s">
        <v>35</v>
      </c>
      <c r="B25" s="3"/>
    </row>
    <row r="26" spans="1:29" x14ac:dyDescent="0.25">
      <c r="A26" s="2" t="s">
        <v>36</v>
      </c>
    </row>
    <row r="27" spans="1:29" x14ac:dyDescent="0.25">
      <c r="A27" s="1" t="s">
        <v>37</v>
      </c>
    </row>
    <row r="28" spans="1:29" x14ac:dyDescent="0.25">
      <c r="A28" s="2" t="s">
        <v>38</v>
      </c>
    </row>
    <row r="29" spans="1:29" x14ac:dyDescent="0.25">
      <c r="A29" s="1" t="s">
        <v>39</v>
      </c>
    </row>
  </sheetData>
  <autoFilter ref="A2:AC4" xr:uid="{EB99989E-4140-45F0-BA99-0343FF4A23BA}">
    <filterColumn colId="2" showButton="0"/>
    <filterColumn colId="3" showButton="0"/>
    <filterColumn colId="4" showButton="0"/>
    <filterColumn colId="5" showButton="0"/>
    <filterColumn colId="10" hiddenButton="1" showButton="0"/>
    <filterColumn colId="11" hiddenButton="1" showButton="0"/>
    <filterColumn colId="12" hiddenButton="1" showButton="0"/>
    <filterColumn colId="13" hiddenButton="1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7" showButton="0"/>
    <sortState xmlns:xlrd2="http://schemas.microsoft.com/office/spreadsheetml/2017/richdata2" ref="A7:AC52">
      <sortCondition ref="A2:A4"/>
    </sortState>
  </autoFilter>
  <mergeCells count="33">
    <mergeCell ref="Q2:Y2"/>
    <mergeCell ref="L3:L4"/>
    <mergeCell ref="M3:M4"/>
    <mergeCell ref="N3:N4"/>
    <mergeCell ref="K3:K4"/>
    <mergeCell ref="V3:V4"/>
    <mergeCell ref="AB3:AB4"/>
    <mergeCell ref="AC3:AC4"/>
    <mergeCell ref="U3:U4"/>
    <mergeCell ref="X3:X4"/>
    <mergeCell ref="O3:O4"/>
    <mergeCell ref="P3:P4"/>
    <mergeCell ref="Q3:T3"/>
    <mergeCell ref="Z3:Z4"/>
    <mergeCell ref="AA3:AA4"/>
    <mergeCell ref="Y3:Y4"/>
    <mergeCell ref="W3:W4"/>
    <mergeCell ref="A1:AC1"/>
    <mergeCell ref="AB2:AC2"/>
    <mergeCell ref="H2:H4"/>
    <mergeCell ref="J2:J4"/>
    <mergeCell ref="A2:A4"/>
    <mergeCell ref="B2:B4"/>
    <mergeCell ref="K2:N2"/>
    <mergeCell ref="O2:P2"/>
    <mergeCell ref="Z2:AA2"/>
    <mergeCell ref="C2:G2"/>
    <mergeCell ref="I2:I4"/>
    <mergeCell ref="C3:C4"/>
    <mergeCell ref="D3:D4"/>
    <mergeCell ref="E3:E4"/>
    <mergeCell ref="F3:F4"/>
    <mergeCell ref="G3:G4"/>
  </mergeCells>
  <phoneticPr fontId="11" type="noConversion"/>
  <pageMargins left="0.7" right="0.7" top="0.78740157499999996" bottom="0.78740157499999996" header="0.3" footer="0.3"/>
  <pageSetup paperSize="9" scale="30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7" ma:contentTypeDescription="Vytvoří nový dokument" ma:contentTypeScope="" ma:versionID="78dc6b717cd739734dcd9fde5967141c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ae2f4988e3862b649df963685a5d1a02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fc1422-4ffd-45d4-b081-48b35f00475a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ccfaa7-4bf1-42b3-8b91-9fb81b7f96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TaxCatchAll xmlns="9cccfaa7-4bf1-42b3-8b91-9fb81b7f9697" xsi:nil="true"/>
    <lcf76f155ced4ddcb4097134ff3c332f xmlns="d2399262-2c93-47e8-bb25-1cf69ecd43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097621-0942-429D-8A32-5854988E1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9cccfaa7-4bf1-42b3-8b91-9fb81b7f9697"/>
    <ds:schemaRef ds:uri="http://schemas.microsoft.com/office/2006/documentManagement/types"/>
    <ds:schemaRef ds:uri="d2399262-2c93-47e8-bb25-1cf69ecd4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SŠ-VOŠ-Konzervatoře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2023-07-24T12:18:43Z</cp:lastPrinted>
  <dcterms:created xsi:type="dcterms:W3CDTF">2020-05-27T13:32:17Z</dcterms:created>
  <dcterms:modified xsi:type="dcterms:W3CDTF">2024-01-08T13:41:57Z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0x010100B420F35683F3AE4BA0C69A07D288F0F9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DITTRICHOVA.ERIKA@kr-jihomoravsky.cz</vt:lpwstr>
  </property>
  <property fmtid="{D5CDD505-2E9C-101B-9397-08002B2CF9AE}" pid="6" name="MSIP_Label_690ebb53-23a2-471a-9c6e-17bd0d11311e_SetDate">
    <vt:lpwstr>2020-09-09T11:01:08.5669557Z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MediaServiceImageTags">
    <vt:lpwstr/>
  </property>
</Properties>
</file>