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záloha disku pracovní google\pracovní složka\PROJEKTY\PROJEKTY_LITOMYŠL\MAP IV LIT\Řízení projektu\Jednání ŘV\II jednání ŘV_21.6-28.6.2024\Příloha č.4_schválené dokumenty\Strategický rámec\"/>
    </mc:Choice>
  </mc:AlternateContent>
  <xr:revisionPtr revIDLastSave="0" documentId="13_ncr:1_{08A31B60-0E1F-4496-86B1-9DEAC7A1FC8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okyny" sheetId="1" r:id="rId1"/>
    <sheet name="MŠ" sheetId="2" r:id="rId2"/>
    <sheet name="ZŠ " sheetId="3" r:id="rId3"/>
    <sheet name="zájmové  a neformální  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2" l="1"/>
  <c r="M15" i="2"/>
  <c r="L8" i="4"/>
  <c r="L7" i="4"/>
  <c r="L6" i="4"/>
  <c r="L5" i="4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E106" i="3"/>
  <c r="M65" i="3"/>
  <c r="M64" i="3"/>
  <c r="M63" i="3"/>
  <c r="M62" i="3"/>
  <c r="M60" i="3"/>
  <c r="M58" i="3"/>
  <c r="M55" i="3"/>
  <c r="M45" i="3"/>
  <c r="E45" i="3"/>
  <c r="M44" i="3"/>
  <c r="E44" i="3"/>
  <c r="M43" i="3"/>
  <c r="E43" i="3"/>
  <c r="M42" i="3"/>
  <c r="E42" i="3"/>
  <c r="M41" i="3"/>
  <c r="E41" i="3"/>
  <c r="M40" i="3"/>
  <c r="E40" i="3"/>
  <c r="M39" i="3"/>
  <c r="E39" i="3"/>
  <c r="M34" i="3"/>
  <c r="M33" i="3"/>
  <c r="M32" i="3"/>
  <c r="M31" i="3"/>
  <c r="E30" i="3"/>
  <c r="M29" i="3"/>
  <c r="E29" i="3"/>
  <c r="M28" i="3"/>
  <c r="E28" i="3"/>
  <c r="M27" i="3"/>
  <c r="E27" i="3"/>
  <c r="M26" i="3"/>
  <c r="E26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63" i="2"/>
  <c r="M62" i="2"/>
  <c r="M61" i="2"/>
  <c r="M60" i="2"/>
  <c r="M59" i="2"/>
  <c r="M58" i="2"/>
  <c r="M57" i="2"/>
  <c r="M53" i="2"/>
  <c r="E53" i="2"/>
  <c r="M52" i="2"/>
  <c r="E52" i="2"/>
  <c r="M51" i="2"/>
  <c r="E51" i="2"/>
  <c r="M50" i="2"/>
  <c r="E50" i="2"/>
  <c r="M49" i="2"/>
  <c r="M48" i="2"/>
  <c r="M47" i="2"/>
  <c r="M46" i="2"/>
  <c r="M45" i="2"/>
  <c r="M44" i="2"/>
  <c r="M41" i="2"/>
  <c r="E41" i="2"/>
  <c r="M40" i="2"/>
  <c r="E40" i="2"/>
  <c r="M39" i="2"/>
  <c r="E39" i="2"/>
  <c r="M38" i="2"/>
  <c r="E38" i="2"/>
  <c r="M37" i="2"/>
  <c r="E37" i="2"/>
  <c r="M36" i="2"/>
  <c r="E36" i="2"/>
  <c r="M35" i="2"/>
  <c r="E35" i="2"/>
  <c r="M34" i="2"/>
  <c r="E34" i="2"/>
  <c r="M33" i="2"/>
  <c r="M32" i="2"/>
  <c r="M31" i="2"/>
  <c r="M29" i="2"/>
  <c r="M28" i="2"/>
  <c r="M27" i="2"/>
  <c r="M26" i="2"/>
  <c r="M25" i="2"/>
  <c r="M24" i="2"/>
  <c r="M23" i="2"/>
  <c r="M22" i="2"/>
  <c r="M21" i="2"/>
  <c r="M20" i="2"/>
  <c r="E20" i="2"/>
  <c r="M19" i="2"/>
  <c r="E19" i="2"/>
  <c r="M18" i="2"/>
  <c r="E18" i="2"/>
  <c r="M17" i="2"/>
  <c r="E17" i="2"/>
  <c r="M12" i="2"/>
  <c r="M11" i="2"/>
  <c r="M6" i="2"/>
  <c r="M5" i="2"/>
  <c r="M4" i="2"/>
</calcChain>
</file>

<file path=xl/sharedStrings.xml><?xml version="1.0" encoding="utf-8"?>
<sst xmlns="http://schemas.openxmlformats.org/spreadsheetml/2006/main" count="2785" uniqueCount="696">
  <si>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</si>
  <si>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</si>
  <si>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</si>
  <si>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</si>
  <si>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</si>
  <si>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</si>
  <si>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</si>
  <si>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</si>
  <si>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</si>
  <si>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</si>
  <si>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</si>
  <si>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</si>
  <si>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</si>
  <si>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</si>
  <si>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</si>
  <si>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</si>
  <si>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</si>
  <si>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</si>
  <si>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</si>
  <si>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</si>
  <si>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</si>
  <si>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</si>
  <si>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</si>
  <si>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</si>
  <si>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</si>
  <si>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</si>
  <si>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</si>
  <si>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</si>
  <si>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</si>
  <si>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</si>
  <si>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</si>
  <si>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</si>
  <si>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</si>
  <si>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</si>
  <si>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</si>
  <si>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</si>
  <si>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</si>
  <si>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</si>
  <si>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</si>
  <si>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</si>
  <si>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</si>
  <si>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</si>
  <si>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</si>
  <si>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</si>
  <si>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</si>
  <si>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</si>
  <si>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</si>
  <si>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</si>
  <si>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</si>
  <si>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theme="1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</si>
  <si>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</si>
  <si>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</si>
  <si>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</si>
  <si>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</si>
  <si>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</si>
  <si>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</si>
  <si>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</si>
  <si>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</si>
  <si>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</si>
  <si>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</si>
  <si>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</si>
  <si>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scheme val="minor"/>
      </rPr>
      <t>4)</t>
    </r>
  </si>
  <si>
    <t>stručný popis např. zpracovaná PD, zajištěné výkupy, výběr dodavatele</t>
  </si>
  <si>
    <t>vydané stavební povolení ano/ne</t>
  </si>
  <si>
    <t>ORP Litomyšl</t>
  </si>
  <si>
    <t>x</t>
  </si>
  <si>
    <t>ne</t>
  </si>
  <si>
    <t>Základní škola a Mateřská škola Budislav</t>
  </si>
  <si>
    <t>Obec Budislav</t>
  </si>
  <si>
    <t>Pardubický kraj</t>
  </si>
  <si>
    <t>Litomyšl</t>
  </si>
  <si>
    <t>Budislav</t>
  </si>
  <si>
    <t>záměr</t>
  </si>
  <si>
    <t>Revitalizace školní zahrady</t>
  </si>
  <si>
    <t>Nové herní prvky na školní zahradu</t>
  </si>
  <si>
    <t>III/2023</t>
  </si>
  <si>
    <t>X/2023</t>
  </si>
  <si>
    <t>v realizaci</t>
  </si>
  <si>
    <t>Základní škola a Mateřská škola Čistá, okres Svitavy</t>
  </si>
  <si>
    <t>Obec Čistá</t>
  </si>
  <si>
    <t>Výměna oken</t>
  </si>
  <si>
    <t>Čistá</t>
  </si>
  <si>
    <t xml:space="preserve">Výměna oken </t>
  </si>
  <si>
    <t>MŠ Čistá - rekonstrukce a rozšíření</t>
  </si>
  <si>
    <t>rozšíření podlahové plochy MŠ, rekonstrukce sociálního zařízení</t>
  </si>
  <si>
    <t>studie</t>
  </si>
  <si>
    <t>Mateřská škola Desná, okres Svitavy</t>
  </si>
  <si>
    <t>Obec Desná</t>
  </si>
  <si>
    <t>Revitalizace školní zahrady, hřiště</t>
  </si>
  <si>
    <t>Desná</t>
  </si>
  <si>
    <t>Vybavení školní zahrady novými herními a didaktickými prvky včetně nových povrchů, prvky enviromentální přírodní zahrady. Vybudování okrasné a užitkové zahrady, hmyzí domky, dětské didaktické tabule, oprava altánu, oprava přístupového chodníku ke škole a zastřešení vchodu do MŠ .</t>
  </si>
  <si>
    <t>zrealizováno</t>
  </si>
  <si>
    <t xml:space="preserve">Modernizace tříd MŠ včetně ICT technologie </t>
  </si>
  <si>
    <t>Nákup nového nábytku, herního a didaktického materiálu, vybavení tříd novým systémem na ukládání lehátek a lůžkovin. Vybavení ICT technologiemi – počítače pro pedagogické i nepedagogické pracovnice (hardware i software), interaktivní tabule včetně příslušenství a programů, vybudování keramického koutku pro keramickou pec a polytechnické vzdělávání včetně vybavení dílny nábytkem...</t>
  </si>
  <si>
    <t>diskuse, záměr</t>
  </si>
  <si>
    <t xml:space="preserve">Modernizace vstupních prostor </t>
  </si>
  <si>
    <t xml:space="preserve">Modernizace vstupních prostor – zastřešení vchodu, pořízení nových šatních skříněk- rozšíření šatny dětí,  pořízení nových úložných prostor pro děti i zaměstnance včetně vybavení zázemí a vybavení potřebným nábytkem. </t>
  </si>
  <si>
    <t xml:space="preserve">diskuse </t>
  </si>
  <si>
    <t>Rozšíření kapacity školy, zastřešení terasy – nový výukový prostor</t>
  </si>
  <si>
    <t xml:space="preserve">Rozšíření kapacity školy, zastřešení venkovní terasy, terasa bude sloužit jako nový výukový prostor (rozvody elektroinstalací, topení a dalších stavebních úprav(hygienické zázemí), vybavení nábytkem a herním a didaktickým materiálem </t>
  </si>
  <si>
    <t>Základní škola a mateřská škola Dolní Újezd</t>
  </si>
  <si>
    <t>Obec Dolní Újezd</t>
  </si>
  <si>
    <t>750 16 737</t>
  </si>
  <si>
    <t>Vybavení tříd pro  rozvoj jednotlivých gramotností</t>
  </si>
  <si>
    <t>Dolní Újezd</t>
  </si>
  <si>
    <t>Vybavení pomůckami pro rozvoj jednotlivých gramotností dětí předškolního věku</t>
  </si>
  <si>
    <t>probíhá výběr vhodných pomůcek</t>
  </si>
  <si>
    <t>Interaktivní panely</t>
  </si>
  <si>
    <t>Pořízení tří kusů interaktivních panelů</t>
  </si>
  <si>
    <t>751 16 737</t>
  </si>
  <si>
    <t>Edukační prvky na zahradu MŠ</t>
  </si>
  <si>
    <t>Pořízení 3 ks edukačních prvků instalovaných na zahradě MŠ</t>
  </si>
  <si>
    <t>752 16 737</t>
  </si>
  <si>
    <t>Polytechnický koutek</t>
  </si>
  <si>
    <t>Vytvoření polytechnického zákoutí na zahradě MŠ</t>
  </si>
  <si>
    <t>Mateřská škola Janov,okr.Svitavy</t>
  </si>
  <si>
    <t>obec Janov</t>
  </si>
  <si>
    <t xml:space="preserve">Celková rekonstrukce MŠ s navýšením kapacity </t>
  </si>
  <si>
    <t>Pardubice</t>
  </si>
  <si>
    <t>Janov</t>
  </si>
  <si>
    <r>
      <t>Stavební úpravy stávající MŠ - zvýšení energetické účinnosti budovy, vybudování nové kmenové učebny (denní místnost, herna) spojené s navýšením stávající kapacity MŠ, vybudování nezbytného zázemí pro personál,stavební úpravy chodeb a spojovacích prostor pro nově vzniklou třídu,vybudování nezbytného zázemí pro novou kmenovou učebnu (výdej stravy, hyg. zázemí), kompletní  rekonstrukce a modernizace výdejny stravy, zajištění bezbariérovosti, budování a modernizace   souvisejících energetických sítí . Nedílnou součástí projektu je i vybavení vhodným nábytkem pro ukládání hraček ,vzdělávacích pomůcek a lůžkovin + stolků a židliček odpovídajících ČSN. Díky nově vybudované terase a zázemí bude možné realizovat více činností s dětmi v přírodě.</t>
    </r>
    <r>
      <rPr>
        <sz val="9"/>
        <color rgb="FFFF0000"/>
        <rFont val="Calibri"/>
        <family val="2"/>
        <charset val="238"/>
        <scheme val="minor"/>
      </rPr>
      <t xml:space="preserve"> Zajištění bezpečnosti dětí a zaměstnanců školy, vybavení kamerovým systémem</t>
    </r>
  </si>
  <si>
    <t>ano</t>
  </si>
  <si>
    <t>Rekuperace</t>
  </si>
  <si>
    <t>projektová dokumentace</t>
  </si>
  <si>
    <t>Vybudování přírodní zahrady v bezprostřední návaznosti na MŠ</t>
  </si>
  <si>
    <t>Výstavba enviromentálního hřiště- zahrady v bezprostřední blízkosti MŠ.Vybudování okrasné a užitkové zahrady,hmyzí domky,dětské didaktické tabule, vodní prvky, herní prvky motivující děti k pohybu a všestrannému rozvoji, k budování dobrého vztahu k životnímu prostředí, odpovědnosti a identitě s místem, kde žijí. Využití členitosti terénu a stávající výsadby. Návaznost a spolupráce se ZŠ.</t>
  </si>
  <si>
    <t>VIII.2023</t>
  </si>
  <si>
    <t>Venkovní terasa</t>
  </si>
  <si>
    <t>Kompletní rekonstrukci budovy mš bychom rádi doplnili o vybudování venkovní terasy,bezprostředně navazující na třídu mś.Vznikne tak nový prostor pro výchovu a vzdělávání, kam bude možné přesunout za vhodného počasí velkou část denních aktivit. Pro nejmenší děti odpadne stres z přechodů a organizačních změn.Součástí terasy bude venkovní WC, což umožní využití zahrady i v odpoledních hodinách.</t>
  </si>
  <si>
    <t>VIII.2024</t>
  </si>
  <si>
    <t>Mateřská škola Jarošov, okers Svitavy</t>
  </si>
  <si>
    <t>Jarošov</t>
  </si>
  <si>
    <t>Vybavení herny MŠ</t>
  </si>
  <si>
    <t>Mateřská škola Jarošov, okres Svitavy</t>
  </si>
  <si>
    <t>Vybavení nábytkem nové třídy MŠ</t>
  </si>
  <si>
    <t>Mateřská škola Sedmikráska</t>
  </si>
  <si>
    <t>Město Litomyšl</t>
  </si>
  <si>
    <t>Rekonstrukce elektřiny</t>
  </si>
  <si>
    <t xml:space="preserve">Rekonstrukce elektřiny na hlavní budově + osvětlení </t>
  </si>
  <si>
    <t>Ne</t>
  </si>
  <si>
    <t>Záměr, bez připraveného projektu.</t>
  </si>
  <si>
    <t>Revitalizace zahrady</t>
  </si>
  <si>
    <t>Venkovní učebna/altán na pokusy a experimenty, práci s drobným materiálem a nářadím, nebo na vystoupení a společná setkávání.</t>
  </si>
  <si>
    <t>Elektrický kompostér na  biologicky rozložitelné odpady</t>
  </si>
  <si>
    <t>Povinností stravovacích zařízení je likvidovat biologický odpad. Ten se řídí zákonem o odpadech a také Nařízením EP a RadyES) 1069/2009.</t>
  </si>
  <si>
    <t>Mateřská škola v Líbánkách</t>
  </si>
  <si>
    <t xml:space="preserve">Město Litomyšl, Bří Šťastných 1000, </t>
  </si>
  <si>
    <t>Revitalizace a komplexní řešení zahrady</t>
  </si>
  <si>
    <t xml:space="preserve">Komplexní řešení školní zahrady, postupné dovybavení zahradními prvky, venkovní učebnou a zelení, </t>
  </si>
  <si>
    <t>Vybavení školy multimediální tabulí</t>
  </si>
  <si>
    <t xml:space="preserve">Zakoupení a instalace multimediální interaktivní tabule s příslušenstvím -do jedné třídy pro užívání všemi dětmi </t>
  </si>
  <si>
    <t>Vybavení tříd ICT technikou</t>
  </si>
  <si>
    <t>Pevné přenosné boxy do tříd, tiskárny, počítače pro učitelky</t>
  </si>
  <si>
    <t xml:space="preserve">Výměna historických oken školy na odloučeném pracovišti </t>
  </si>
  <si>
    <t>Výměna stávajích nevyhovujících oken na odloučeném pracovišti , oprava omítky okolo oken, nátěr dvou stran pohledově od náměstí</t>
  </si>
  <si>
    <t>Oprava fasády na hlavní budově školy</t>
  </si>
  <si>
    <t>Výměna elektrického vedení v MŠ</t>
  </si>
  <si>
    <t>Výměna elektrického vedení na hlavní budově školy i na odloučeném pracovišti MŠ</t>
  </si>
  <si>
    <t>Změna vytápění hlavní budovy mateřské školy</t>
  </si>
  <si>
    <t>Posouzení a výměna topení v MŠ z elektrického - akumulační kmna na plynové nebo tepelné čerpadlo</t>
  </si>
  <si>
    <t>záměr, odhad finanční náročnosti</t>
  </si>
  <si>
    <t xml:space="preserve">Rekonstrukce asfaltové části zahrady </t>
  </si>
  <si>
    <t>Nový povrch silnice na dětském hřišti školní zahrady  - část pro jízdu na kolech, odrážedlech</t>
  </si>
  <si>
    <t>Základní škola Lubná - Sebranice a Mateřská škola Lubná</t>
  </si>
  <si>
    <t>Obec Lubná</t>
  </si>
  <si>
    <t>Nábytková sestava pro děti do třídy a herny, nadstandardně vybavené koutky pro děti</t>
  </si>
  <si>
    <t>Lubná</t>
  </si>
  <si>
    <t>Variabilní, funkční nábytková sestava, dostatek úložných prostor, nábytek umožňující dětem samostatnost a smysl pro zodpovědnost (výšková dostupnost a možnost samostatného úklidu hraček). Nadstandardní vybavení různých koutků – polytechnický, pro rozvoj čtenářské a matematické gramotnosti, na výtvarné a pracovní činnosti</t>
  </si>
  <si>
    <t>Tablety, notebooky pro pedagogy</t>
  </si>
  <si>
    <t>Informační technologie, která bude pedagogům sloužit k výchovně-vzdělávacím činnostem, bude mobilní (okamžité využití např. ve třídě, při pobytu venku apod.)</t>
  </si>
  <si>
    <t>Interaktivní tabule</t>
  </si>
  <si>
    <t>Interaktivní tabule ve třídě pro vzdělávací a zábavnou činnost dětí, využití při přípravě na další stupeň vzdělávání, k celkovému rozvoji osobnosti (oblast kognitivní, sociální apod.)</t>
  </si>
  <si>
    <t xml:space="preserve">Změna vytápění v MŠ </t>
  </si>
  <si>
    <t>Vytápění budovy v současné době nevyhovující, neekonomické</t>
  </si>
  <si>
    <t>diskuze</t>
  </si>
  <si>
    <t>Rekonstrukce pavilonu v MŠ (včetně rekonstrukce sociálního zařízení)</t>
  </si>
  <si>
    <t>Modernizace budovy a stávajícího sociálního zařízení</t>
  </si>
  <si>
    <t>Revitalizace školní zahrady MŠ včetně oplocení</t>
  </si>
  <si>
    <t>Modernizace stávající zahrady (dětský altánek, pískoviště, dětský bazén, sprchy apod.) včetně oplocení</t>
  </si>
  <si>
    <t>Revitalizace dětského hřiště v MŠ (hrací prvky)</t>
  </si>
  <si>
    <t>Obnovení dětského hřiště novými hracími prvky</t>
  </si>
  <si>
    <t>Zabezpečovací systém na budově MŠ</t>
  </si>
  <si>
    <t>Zajištění bezpečnosti dětí a zaměstnanců školy</t>
  </si>
  <si>
    <t>Základní škola a mateřská škola Makov</t>
  </si>
  <si>
    <t>Obec Makov</t>
  </si>
  <si>
    <t>00758066/01</t>
  </si>
  <si>
    <t>Zázemí pro pohybové, pěstitelské a zábavné venkovní aktivity</t>
  </si>
  <si>
    <t>Makov</t>
  </si>
  <si>
    <t>Vybudování zázemí pro pohybové, pěstitelské a zábavné venkovní aktivity, včetně úpravy terénu a souvisejícího vybavení</t>
  </si>
  <si>
    <t>květen, 2022</t>
  </si>
  <si>
    <t>srpen, 2022</t>
  </si>
  <si>
    <t>Mateřská škola Morašice, okres Svitavy</t>
  </si>
  <si>
    <t>Obec Morašice</t>
  </si>
  <si>
    <t>pořízení interaktivní tabule pro děti včetně příslušenství</t>
  </si>
  <si>
    <t>konzultace</t>
  </si>
  <si>
    <t>revitalizace zahrady</t>
  </si>
  <si>
    <t>revitalizace zahrady MŠ Morašice - nové herní prvky, stolování, učení i odpočinek na zahradě</t>
  </si>
  <si>
    <t>rozděleno - I.etapa-realizace 7/24</t>
  </si>
  <si>
    <t xml:space="preserve">rekonstrukce pavilónu C </t>
  </si>
  <si>
    <t>rekonstrukce nevyužívaného pavilónu C na školní družinu, nový zdroj vytápění-tepelné čerpadlo, zateplení, výměna oken, oprava střechy, nové elektrorozvody, nové vnitřní vybavení učeben</t>
  </si>
  <si>
    <t>výběr dodavatele</t>
  </si>
  <si>
    <t>rekonstrukce pavilónu A</t>
  </si>
  <si>
    <t>rekonstrukce školní jídelny, která slouží pro ZŠ a MŠ, rekuperace a nové elektrorozvody, osvětlení, nový zdroj vytápění z akumulace na tepelné čerpadlo, zateplení a rekonstrukce střechy</t>
  </si>
  <si>
    <t>zpracovává se projekt</t>
  </si>
  <si>
    <t>rekonstrukce pavilónu B</t>
  </si>
  <si>
    <t>rekonstrukce budovy MŠ, rekuperace a nové elektrorozvody, nové osvětlení, nový zdroj vytápění z akumulace na tepelné čerpadlo, zateplení a rekonstrukce střechy</t>
  </si>
  <si>
    <t>pořízení nového výtahu v pavilónu B</t>
  </si>
  <si>
    <t>nový výtah na dopravu jídla do 2. patra pavilónu B</t>
  </si>
  <si>
    <t>Mateřská škola Osík, okres Svitavy</t>
  </si>
  <si>
    <t>Obec Osík</t>
  </si>
  <si>
    <t>Navýšení kapacity MŠ</t>
  </si>
  <si>
    <t>Osík</t>
  </si>
  <si>
    <t>Navýšení kapacita mateřské školy, přístavba budovy, modernizace vybacení tříd, modernizace školní kuchyně</t>
  </si>
  <si>
    <t>zpracovaná PD</t>
  </si>
  <si>
    <t>Mateřská škola Příluka, okres Svitavy</t>
  </si>
  <si>
    <t>Obec Příluka, Příluka 80, 539 44, IČO: 00277223</t>
  </si>
  <si>
    <t>Příluka</t>
  </si>
  <si>
    <t>Rekonstrukce ústředního vytápění, vodovodních rozvodů</t>
  </si>
  <si>
    <t>Výměna kotle na ústřední vytápění a převážné části rozvodů. Modernizace vodovodních rozvodů.</t>
  </si>
  <si>
    <t>Oprava zdí oplocení MŠ</t>
  </si>
  <si>
    <t>Vyspravení vypadlých částí zdí, oprava omítky zdí, zakončení zdí stříškami proti zatékání, oprava vstupních bran tohoto oplocení.</t>
  </si>
  <si>
    <t>Modernizace školní kuchyně - vybavení spotřebiči</t>
  </si>
  <si>
    <t>Výměna kuchyňských spotřebičů, výměna dřevených skříní a pracovních pultů za nové nerezové, řešení nového odsavače par</t>
  </si>
  <si>
    <t>Rekonstrukce sklepních prostor MŠ</t>
  </si>
  <si>
    <t>Rekonstruované sklepní prostory mají sloužit k rukodělným činnostem dětí i dospělých - enviromentální a polytechnické činnosti, pracovní dílničky, keramika, setkávání generací při tvořivých pracech, komunitní aktivity vedoucí k sociální inkluzi.</t>
  </si>
  <si>
    <t>MŠ Sebranice</t>
  </si>
  <si>
    <t>Obec Sebranice</t>
  </si>
  <si>
    <t>Školní zahrada</t>
  </si>
  <si>
    <t>Sebranice</t>
  </si>
  <si>
    <t>Vybudování venkovní učebny, revitalizace zahrady, přírodní prvky</t>
  </si>
  <si>
    <t>Mateřská škola Sedliště, okres Svitavy</t>
  </si>
  <si>
    <t>Obec Sedliště</t>
  </si>
  <si>
    <t>Sedliště</t>
  </si>
  <si>
    <t>projekt</t>
  </si>
  <si>
    <t>Revitalizace zahrady, vybudování parkovacích míst u MŠ</t>
  </si>
  <si>
    <t>Úprava terénu zahrady, výstavba nového oplopcení, osazení ČOV, dovybavení zahrady novými herními prvky pro pohybové a relaxační aktivity dětí, hmatový chodník, pořízení zahradního domku, přizpůsobení zahrady k enviromentální výchově</t>
  </si>
  <si>
    <t>MŠ Sloupnice</t>
  </si>
  <si>
    <t>Obec Sloupnice</t>
  </si>
  <si>
    <t>Rekonstrukce volných prostor MŠ</t>
  </si>
  <si>
    <t>Sloupnice</t>
  </si>
  <si>
    <t>vybudování dalších prostor pro potřeby MŠ</t>
  </si>
  <si>
    <t>zpracovaná projektová dokumentace</t>
  </si>
  <si>
    <t>Základní škola a mateřská škola Trstěnice, okres Svitavy</t>
  </si>
  <si>
    <t>obec Trstěnice</t>
  </si>
  <si>
    <t>revitalizace okolí školy– školní zahrada + dětské hřiště</t>
  </si>
  <si>
    <t>Trstěnice</t>
  </si>
  <si>
    <t>Architektonicky zpracované a zrekonstruované okolí školy (na pozemcích náležejících ke škole -  revitalizovaná stávající a doplněná nová zeleň, hmatový chodník, dětské hřiště - vybavení novými herními prvky, vybudování minidopravního hřiště, školní zahrada – záhony, ovocné stromky, keře)</t>
  </si>
  <si>
    <t>projektový záměr</t>
  </si>
  <si>
    <t>vybavení MŠ</t>
  </si>
  <si>
    <t>dovybavení kmenové třídy MŠ výpočetní technikou a audiotechnikou (1 interaktivní tabule s příslušenstvím, dotyková televize,
2 notebooky, 10 tabletů, audiopřehrávač), tělocvičné nářadí -  3 žíněnky, 1 lavička, 1 švédská bedna, lana na přetahování, padák, dětský rotoped, běžecký pás), vybudování a vybavení čtenářského koutku, vybavení MŠ pro polytechnickou výchovu</t>
  </si>
  <si>
    <t>přístavba MŠ</t>
  </si>
  <si>
    <t>z důvodu novelizace platné legislativy bude nutné rozšířit kapacitu MŠ novou přístavbou ke stávající MŠ pro zajištění přednostního přijímání dětí všech věkových kategorií od r. 2020</t>
  </si>
  <si>
    <t>rekonstrukce sociálního zařízení v MŠ</t>
  </si>
  <si>
    <t>V souvislosti  s vybudováním přístavby MŠ bude nutné rozšířit sociální zařízení.</t>
  </si>
  <si>
    <t>rekonstrukce osvětlení</t>
  </si>
  <si>
    <t>Dokončit rekonstrukci osvětlení ve všech prostorách ZŠ a MŠ</t>
  </si>
  <si>
    <t xml:space="preserve">výměna dveří </t>
  </si>
  <si>
    <t>Postupně vyměnit nebo zrenovovat všechny dveře v prostorách ZŠ a MŠ.</t>
  </si>
  <si>
    <t>zabezpečení vstupů do budovy školy</t>
  </si>
  <si>
    <t>zabezpečení vstupů do budovy školy Zabezpečení vstupu do budovy školy je třeba doplnit tak, aby odpovídalo standardu bezpečnosti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</si>
  <si>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</si>
  <si>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</si>
  <si>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</si>
  <si>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</si>
  <si>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</si>
  <si>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</si>
  <si>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</si>
  <si>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</si>
  <si>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</si>
  <si>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9.3000000000000007"/>
        <color theme="1"/>
        <rFont val="Calibri"/>
        <family val="2"/>
        <scheme val="minor"/>
      </rPr>
      <t xml:space="preserve">v Kč </t>
    </r>
    <r>
      <rPr>
        <i/>
        <vertAlign val="superscript"/>
        <sz val="9.3000000000000007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</si>
  <si>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9.3000000000000007"/>
        <color theme="1"/>
        <rFont val="Calibri"/>
        <family val="2"/>
        <scheme val="minor"/>
      </rPr>
      <t>měsíc, rok</t>
    </r>
  </si>
  <si>
    <r>
      <t>Typ projektu</t>
    </r>
    <r>
      <rPr>
        <sz val="9.3000000000000007"/>
        <color theme="1"/>
        <rFont val="Calibri"/>
        <family val="2"/>
        <scheme val="minor"/>
      </rPr>
      <t xml:space="preserve"> </t>
    </r>
    <r>
      <rPr>
        <vertAlign val="superscript"/>
        <sz val="9.3000000000000007"/>
        <color theme="1"/>
        <rFont val="Calibri"/>
        <family val="2"/>
        <scheme val="minor"/>
      </rPr>
      <t>2)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</si>
  <si>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</si>
  <si>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</si>
  <si>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</si>
  <si>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</si>
  <si>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</si>
  <si>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</si>
  <si>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</si>
  <si>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9.3000000000000007"/>
        <color theme="1"/>
        <rFont val="Calibri"/>
        <family val="2"/>
        <scheme val="minor"/>
      </rPr>
      <t>3)</t>
    </r>
    <r>
      <rPr>
        <sz val="9.3000000000000007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</si>
  <si>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9.3000000000000007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</si>
  <si>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9.3000000000000007"/>
        <color theme="1"/>
        <rFont val="Calibri"/>
        <family val="2"/>
        <scheme val="minor"/>
      </rPr>
      <t>5)</t>
    </r>
    <r>
      <rPr>
        <sz val="9.3000000000000007"/>
        <color theme="1"/>
        <rFont val="Calibri"/>
        <family val="2"/>
        <scheme val="minor"/>
      </rPr>
      <t xml:space="preserve">
</t>
    </r>
  </si>
  <si>
    <t>Projektová dokumentace</t>
  </si>
  <si>
    <t>Venkovní učebna na zahradě školy.</t>
  </si>
  <si>
    <t>Pergola, úprava terénu.</t>
  </si>
  <si>
    <t>VI-24</t>
  </si>
  <si>
    <t>VIII-24</t>
  </si>
  <si>
    <t>Rekonstrukce půdních prostor a vybudování venkovní učebny</t>
  </si>
  <si>
    <t>vybudování  učeben určených pro jazykové vzdělávání a přírodovědné předměty, kabinety, venkovní učebna</t>
  </si>
  <si>
    <t>podaná žádost</t>
  </si>
  <si>
    <t>Modernizace IT techniky</t>
  </si>
  <si>
    <t>modernizace vybavení učebny výpočetní techniky</t>
  </si>
  <si>
    <t>Venkovní hřiště s umělým povrchem a herními prvky</t>
  </si>
  <si>
    <t>venkovní hřiště s umělým povrchem a vybavením sportovními prvky</t>
  </si>
  <si>
    <t>Vybudování odborných učeben ZŠ</t>
  </si>
  <si>
    <t>Vybudování odborné učebny přírodních věd, vybudování multimediální učebny, vybudování odborné učebny polytechniky, vybudování jazykové laboratoře, zajištění konektivity školy</t>
  </si>
  <si>
    <t>2024</t>
  </si>
  <si>
    <t>2027</t>
  </si>
  <si>
    <t>zahájena práce na studii proveditelnosti a žádosti o podporu</t>
  </si>
  <si>
    <t>Realizace zatemnění oken ve vybraných učebnách</t>
  </si>
  <si>
    <t>Realizace zatemnění oken ve vybraných učebnách zvl. na jižní straně ZŠ (venkovní žaluzie nebo vnitřní rolety)</t>
  </si>
  <si>
    <t>záměr, učebny připraveny k realizaci</t>
  </si>
  <si>
    <t xml:space="preserve">Pořízení názorných pomůcek </t>
  </si>
  <si>
    <t>Pořízení názorných pomůcek (demonstračních modelů, laboratorních, žákovských souprav) pro výuku chemie, fyziky, přírodopisu, matematiky</t>
  </si>
  <si>
    <t>probíhá výběr vhhodných pomůcek</t>
  </si>
  <si>
    <t>Pořízení nábytku do učeben</t>
  </si>
  <si>
    <t>Pořízení nábytku do učeben (skříně, nástěnky, stoly, židle)</t>
  </si>
  <si>
    <t>Celková rekonstrukce oplocení areálu ZŠ</t>
  </si>
  <si>
    <t>Výměna stávajícího oplocení areálu ZŠ</t>
  </si>
  <si>
    <t>Celková rekonstrukce elektroinstalace chodeb v pavilonu 2. stupně ZŠ</t>
  </si>
  <si>
    <t>Celková rekonstrukce osvětlení a elektroinstalace chodeb v pavilonu 2. stupně ZŠ</t>
  </si>
  <si>
    <t>Izolace proti vlhkosti v suterénu budovy 1. stupně</t>
  </si>
  <si>
    <t>Provedení izolace proti pronikání vlhkosti do prostor v suterénu historické budovy, zbavování těchto prostor vlhkosti (školní dílny, sklady, kotelny)</t>
  </si>
  <si>
    <t>záměr, připraveno k reaizaci</t>
  </si>
  <si>
    <t>Rekonstrukce šaten</t>
  </si>
  <si>
    <t>Rekonstrukce klecových šaten v budově 1. stupně</t>
  </si>
  <si>
    <t>Přírodní zahrada</t>
  </si>
  <si>
    <t>Vybudování přírodní zahrady včetně venkovní třídy</t>
  </si>
  <si>
    <t>Rekonstrukce šaten v hale</t>
  </si>
  <si>
    <t>Kompletní rekonstrukce šaten v hale, vytvoření vstupu do šaten od hřiště s UMT</t>
  </si>
  <si>
    <t>Parkoviště u školní budovy</t>
  </si>
  <si>
    <t>Výstavba nového parkoviště u školní budovy</t>
  </si>
  <si>
    <t>Pořízení 10 ks interaktivních panelů</t>
  </si>
  <si>
    <t>probíhá výběr vhodných zařízení</t>
  </si>
  <si>
    <t>Zkvalitnění vzdělávací infrastruktury v ZŠ Dolní Újezd</t>
  </si>
  <si>
    <t>Rekonstrukce učebny fyziky a chemie</t>
  </si>
  <si>
    <t>Zkvalitnění vzdělávací infrastruktury v ZŠ Dolní Újezd II</t>
  </si>
  <si>
    <t>Rekonstrukce učebny pracovních činností</t>
  </si>
  <si>
    <t>Zkvalitnění vzdělávací infrastruktury v ZŠ Dolní Újezd III</t>
  </si>
  <si>
    <t>Vybudování jazykové učebny</t>
  </si>
  <si>
    <t>Zkvalitnění vzdělávací infrastruktury v ZŠ Dolní Újezd IV</t>
  </si>
  <si>
    <t>Vybudování učebny dějepisu</t>
  </si>
  <si>
    <t>Zkvalitnění vzdělávací infrastruktury v ZŠ Dolní Újezd V</t>
  </si>
  <si>
    <t>Rekonstrukce učebny přírodopisu</t>
  </si>
  <si>
    <t>Základní škola Janov, okres Svitavy</t>
  </si>
  <si>
    <t>Obec Janov</t>
  </si>
  <si>
    <t>Nová učebna pro výuku přírodních věd a polytechniky.</t>
  </si>
  <si>
    <t>Vybudování celoroční venkovní učebny s úpravou přilehlé přírodní zahrady s hřištěm.Součástí bude skladový prostor. Učebna s vybavením pro prezentace s kvalitním ozvučením,  mobilní IT technikou s  vybavením pro  polytechnické vyučování. Montáž elektroinstalací, topení.</t>
  </si>
  <si>
    <t>připravovaný projekt</t>
  </si>
  <si>
    <t>Rekonstrukce interiéru školy</t>
  </si>
  <si>
    <t>Rekonstukce toalet pro žáky, provozní zaměstnance. Vybudování uklidových, šatních prostor pro provozní zaměstnance. Rekonstrukce školní jídelny a kuchyně.</t>
  </si>
  <si>
    <t>Erasmus + projekty spolupráce, systémy vzdělávání, reformy, centralizované aktivity</t>
  </si>
  <si>
    <t>Vzdělávání pedagogů, zahraniční stáže,.</t>
  </si>
  <si>
    <t>2025</t>
  </si>
  <si>
    <t>Základní škola  Janov, okres Svitavy</t>
  </si>
  <si>
    <t>Enviromentální hřiště</t>
  </si>
  <si>
    <t>Vybudování víceučelového přírodního hřiště, zahrady</t>
  </si>
  <si>
    <t>2026</t>
  </si>
  <si>
    <t>Vybavení výpočetní techniky</t>
  </si>
  <si>
    <t>Zlepšení vybavenosti výpočetní techniky ve škole a zlepšení připravenosti k  ITC vzdělávání.</t>
  </si>
  <si>
    <t>2023</t>
  </si>
  <si>
    <t>ZŠ Litomyšl , T.G. Masaryka</t>
  </si>
  <si>
    <t>Předláždění nádvoří</t>
  </si>
  <si>
    <t>Nádvoří se po 25 letech používání rozpadá, děti zde pravidelně běhají o přestávkách, hrozí úraz. Je třeba předláždit, srovnat.</t>
  </si>
  <si>
    <t>duben, 2023</t>
  </si>
  <si>
    <t>říjen,2023</t>
  </si>
  <si>
    <t>NE</t>
  </si>
  <si>
    <t>Multimediální tabule - 4 soupravy</t>
  </si>
  <si>
    <t>MM tabule jsou nedílnou součástí výuky, zvláště jsou potřebné při kombinované výuce v době covidu, když je část dětí ve třídě a část doma. V některých třídách chybějí, jiné staré dosluhují.</t>
  </si>
  <si>
    <t>červenec, 2023</t>
  </si>
  <si>
    <t>srpen, 2024</t>
  </si>
  <si>
    <t>Třídy připraveny na okamžitou instalaci</t>
  </si>
  <si>
    <t>Revitalizace učebny chemie</t>
  </si>
  <si>
    <t>Více než 25 let stará učebna nesplňuje požadavky na moderní výuku. Nábytek, učitelksé pracoviště, rozvody, digestoř, podlaha, pomůcky, didaktická a multimediální technika apod.</t>
  </si>
  <si>
    <t>únor, 2024</t>
  </si>
  <si>
    <t>říjen, 2024</t>
  </si>
  <si>
    <t>Shromažďování nabídek</t>
  </si>
  <si>
    <t>Revitalizace sportovního areálu Větrník</t>
  </si>
  <si>
    <t>Hřiště je dlouholetým používáním třeba obnovit, budovu, skokanský areál, kurty, zvláště atletickou dráhu. Ideální bybylo instalování umělé dráhy a umělé rozběhové dráhy na skok daleký.</t>
  </si>
  <si>
    <t>březen, 2024</t>
  </si>
  <si>
    <t>Ve stadiu úvah, hodnocení přínosu.</t>
  </si>
  <si>
    <t>X</t>
  </si>
  <si>
    <t>Vstupní dveře</t>
  </si>
  <si>
    <t>Nefunkčí systém vstupních dveří při změnách teploty</t>
  </si>
  <si>
    <t>Příprava nových místností z původního bytu</t>
  </si>
  <si>
    <t xml:space="preserve">Škola v poslední době zvušuje počet žáků a tříd a má nedostatek místností jednak pro výuku, jednak pro odpolední zájmové aktivity ( školní klub, školní družina ). Záměrem je po vystěhování nájemníků upravit rozvody a celkově místnosti připravit na výchovně-vzdělávací činnost. V úvaze je i přesunout výukovou kuchyňku právě sem, s tím budou spojeny další náklady.
</t>
  </si>
  <si>
    <t>Stadium úvah, po vystěhování možné rychlé kroky.</t>
  </si>
  <si>
    <t>Zvýšení počtu kmenových tříd</t>
  </si>
  <si>
    <t>Tento záměr je navázán na realizaci přeměny bytu po  MUD. Paliiovi. Pokud se zde podaří vybavit výukovou kuchyňku, z té stávající by bylo vhodné udělat novou kmenovou učebnu, která chybí. Zde by byly potřebné stavební úpravy a vybavení nábytkem a MM technikou.</t>
  </si>
  <si>
    <t>ve stadiu příprav prostor</t>
  </si>
  <si>
    <t>vybavení kabinetů novým nábytkem</t>
  </si>
  <si>
    <t>Školní budova je používána již 27.rok, za tu dobu značně zastaralo veškeré vybavení, které nebylo nikdy obnoviváno. Je třeba vyměnit veškerý nábytek.</t>
  </si>
  <si>
    <t>Není problém při schválení financí hned přistoupit k realizaci</t>
  </si>
  <si>
    <t>Základní škola Litomyšl, U Školek 1117, okres Svitavy</t>
  </si>
  <si>
    <t>Rekonstrukce venkovního sportoviště</t>
  </si>
  <si>
    <t>Možnost maximálního využití prostor u školy k pohybovým aktivitám a výuce tělesné výchovy, vytvoření hygienicky odpovídajícího prostředí, v němž nebude docházet ke zbytečným úrazům.</t>
  </si>
  <si>
    <t>Zpracovaná PD</t>
  </si>
  <si>
    <t>Obnova vybavení odborných kabinetů přírodopisu, chemie a fyziky nábytkem - stoly, skříně, včetně rekonstrukce podlah, probourání příček,…</t>
  </si>
  <si>
    <t>V současné době je vybavení těchto kabinetů velmi zastaralé, chybí dostatečné úložné prostory, vyhovující židle, prostor pro jednání s rodiči, … Novým nábytkem a estetickým sladěním vytvoříme prostředí, kde se budou pedagogové lépe cítit a s větší chutí a kvalitněji pracovat. Také budou daleko přehledněji a praktičtěji uloženy učební pomůcky, tak, aby byly snadno dohledatelné a v co největší míře využitelné.</t>
  </si>
  <si>
    <t>diskuse nad jednotlivými kusy nábytku a výběrem lina</t>
  </si>
  <si>
    <t>Vybavení učeben přírodopisu, chemie a fyziky moderním a funkčním nábytkem,  včetně rozvodu vody a elektřiny do lavic, v chemi vybudování  zázemí pro uložení chemikálií, které bude odpovídat z hlediska bezpečnosti,…</t>
  </si>
  <si>
    <t xml:space="preserve">Mnohé pomůcky, které se často využívají, budou moci být uloženy přímo v učebně, nebudou trpět neustálým přenášením. Výuka bude více názorná, aniž by zatěžovala učitele a žáky stěhováním věcí o přestávkách, modely navíc budou žákům stále na očích, takže se jim budou i během přestávek podvědomě ukládat do paměti. </t>
  </si>
  <si>
    <t>přesná specifikace</t>
  </si>
  <si>
    <t>Interaktivní tabule do 4 tříd</t>
  </si>
  <si>
    <t>V nabídce se nachází stále výce interaktivních výukových programů, jimiž si žáci mohou upevňovat svoje znalosti i dovednosti, je tedy žádoucí, aby mohly být využívány v co největším počtu učeben. Pedagogové byli proškoleni v práci s technikou arádi by pomocí ní zpestřili své vyučovací hodiny.</t>
  </si>
  <si>
    <t>Renovace střechy</t>
  </si>
  <si>
    <t>Povrch střechy je původní (z roku 1993), od té doby neprošla žádnou údržbou.</t>
  </si>
  <si>
    <t>Výměna výtahu</t>
  </si>
  <si>
    <t>Při revizi jsme byli upozorněni, že do pěti let skončí životnost výtahu a opravy již nejsou reálné. .</t>
  </si>
  <si>
    <t>Modernizace a přístavba prostor ZŠ U Školek</t>
  </si>
  <si>
    <t>V tomto projektu bude vyřešeno několik zásadních potíží, s nimiž se škola v současné době potýká. Jednak se vyřeší nastávající problém s bezbariérovostí, neboť  jsme byli při revizi výtahu upozorněni, že brzy skončí jeho životnost. Součástí bude i modernizace kabinetů fyziky, přírodopisu, chemie a VV. V současné době je vybavení některých kabinetů velmi zastaralé, chybí dostatečné úložné prostory, vyhovující židle, … Novým nábytkem a estetickým sladěním vytvoříme prostředí, kde se budou pedagogové lépe cítit a s větší chutí a kvalitněji pracovat. Také budou daleko přehledněji a praktičtěji uloženy učební pomůcky, tak, aby byly snadno dohledatelné a v co největší míře využitelné. Vznikne též důstojné prostředí pro jednání s rodiči. Dojde i  ke zřízení odborných učeben chemie, přírodopisu a k rekonstrukci učebny fyziky, výuka předmětů dosud probíhá ve velké míře v kmenových učebnách a pedagogové jsou nuceni veškeré pomůcky neustále stěhovat, stávající budou zmodernizovány.</t>
  </si>
  <si>
    <t>Základní škola Litomyšl, Zámecká 496, okres Svitavy</t>
  </si>
  <si>
    <t>Město Litomyšl, Bří Šťastných 1000, 570 20 Litomyšl</t>
  </si>
  <si>
    <t>Bezpečný prostor školního dvora s prvky dopravního hřiště</t>
  </si>
  <si>
    <t>Modernizace asfaltového povrchu s přesně vymezenými koridory pro účely výuky dopravní výchovy a aktivit školní družiny.</t>
  </si>
  <si>
    <t>Rekonstrukce sportovního hřiště v areálu školy</t>
  </si>
  <si>
    <t>Rekonstrukce hřiště v areálu školy (obnova povrchu, herních prvků, oplocení, apod.)</t>
  </si>
  <si>
    <t>Půdní vestavba - jaz. laboratoře</t>
  </si>
  <si>
    <t>Půdní vestavba dvou učeben v návaznosti na bezbariérový přístup do všech pater školní budovy</t>
  </si>
  <si>
    <t>Bezbariérový přístup</t>
  </si>
  <si>
    <t>Součást realizace půdní vestavby nebo samostatný vozík na schodiště (přesuny v rámci 3 podlaží školy)</t>
  </si>
  <si>
    <t>Rekonstrukce učeben a chodeb</t>
  </si>
  <si>
    <t>Postupná rekonstrukce všech učeben a chodeb, obnova omítek</t>
  </si>
  <si>
    <t>Zázemí pro venkovní učebnu</t>
  </si>
  <si>
    <t>Zkvalitnění výuky žáků v odborných přírodovědných předmětech a cizích jazycích</t>
  </si>
  <si>
    <t>Zázemí pro školní dílnu</t>
  </si>
  <si>
    <t>Vybudování funkčního zázemí pro výuku předmětů svět práce a technická výchova</t>
  </si>
  <si>
    <t>Modernizace vnitřní konektivity školy</t>
  </si>
  <si>
    <t>Navýšení kapacity síťové infrastuktury v budově školy a vybudovat mobilní učebnu informatiky zejména pro 1. stupeň</t>
  </si>
  <si>
    <t>Obnova vybavení jazykové učebny a ineraktivních tabulí</t>
  </si>
  <si>
    <t>Obnova audio vybavení jazykové učebny a interaktivních tabulí v učebnách</t>
  </si>
  <si>
    <t>Zatemnění oken v místnostech školní budovy</t>
  </si>
  <si>
    <t>Výměna zatemnění oken v místnostech školní budovy</t>
  </si>
  <si>
    <t>Výměna lavic a židlí ve 2 třídách</t>
  </si>
  <si>
    <t>Výměna dvojlavic za jednolavice ve 2 třídách</t>
  </si>
  <si>
    <t>Zabezpečení vstupu do budov školy</t>
  </si>
  <si>
    <t>Zabezpečení vstupu školní budovy a budov školní restaurace Scolarest</t>
  </si>
  <si>
    <t>Opravy omítek stěn ve 3 učebnách</t>
  </si>
  <si>
    <t>Vybavení kabinetu úložnými skříněmi</t>
  </si>
  <si>
    <t>Rekonstrukce a vybavemí šatny v budově Scolarestu</t>
  </si>
  <si>
    <t>Modernizace výuky na ZŠ Zámecká</t>
  </si>
  <si>
    <t>Modernizace vnitřní konektivity školy, vybavení žákovské dílny, jazykových učeben, učeben fyziky, chemie, přírodopisu, kabinetů chemie, angličtiny, přírodopisu, realizace bezbariérového přístupu do školy.</t>
  </si>
  <si>
    <t>Interaktvní dotykové panely</t>
  </si>
  <si>
    <t>Vybavení tříd interaktivními dotykovými panely.</t>
  </si>
  <si>
    <t>Výměna lavic a židlí ve 4 třídách</t>
  </si>
  <si>
    <t>Výměna dvojlavic za jednolavice ve 4 třídách</t>
  </si>
  <si>
    <t>Oprava podlahy v učebně</t>
  </si>
  <si>
    <t>Oprava podlahy v učebně včetně hydroizolace</t>
  </si>
  <si>
    <t>Zvelebení plochy školníh dvora po položení nového asfaltového povrchu</t>
  </si>
  <si>
    <t>Multifunkční kopírovací stroje</t>
  </si>
  <si>
    <t>Vybavení zázemí pro učitele multifunkčními kopírovacími stroji</t>
  </si>
  <si>
    <t>Oprava (seřízení oken ve 2. patře</t>
  </si>
  <si>
    <t>Oprava seřízení oken ve 2. patře hlavní budovy</t>
  </si>
  <si>
    <t>002506939</t>
  </si>
  <si>
    <t>Notebooky, multifunkční zařízení a další výpočetní technika pro pedagogické pracovníky školy</t>
  </si>
  <si>
    <t>Lubná, Sebranice</t>
  </si>
  <si>
    <t>Pořízení notebooků, multifunkčních zařízení a další výpočetní techniky za účelem zlepšení pracovních podmínek pro pedagogy</t>
  </si>
  <si>
    <t>Vybavení školní družiny výpočetní technikou</t>
  </si>
  <si>
    <t>Rozšíření a zefektivnění výchovně-vzdělávací činnosti, počítačová gramotnost</t>
  </si>
  <si>
    <t>Pracovní dílny na 1. stupni v Sebranicích</t>
  </si>
  <si>
    <t>Vybudování pracovních dílen za účelem výuky předmětu praktické činnosti a efektivnější integraci žáků s SVP</t>
  </si>
  <si>
    <t>Obnova počítačové učebny a serveru na 2. stupni v Lubné</t>
  </si>
  <si>
    <t>Začlenění výpočetní techniky do dalších vyučovacích předmětů a zvýšení počítačové gramotnosti žáků</t>
  </si>
  <si>
    <t>Vybudování kabinetů v půdních prostorách na 2. stupni v Lubné</t>
  </si>
  <si>
    <t>Zlepšení pracovních podmínek pro pedagogické pracovníky</t>
  </si>
  <si>
    <t>Aula školy na 2. stupni v Lubné</t>
  </si>
  <si>
    <t>Vybudování auly za účelem pořádání výchovně vzdělávacích, kulturních a společenských akcí pro žáky školy</t>
  </si>
  <si>
    <t>Rekonstrukce sociálního zařízení v budově 1. stupně v Sebranicích</t>
  </si>
  <si>
    <t>Modernizace stávajícího sociálního zařízení</t>
  </si>
  <si>
    <t>studie proveditelnosti</t>
  </si>
  <si>
    <t>Rekonstrukce rozvodových skříní elektrické energie v Sebranicích</t>
  </si>
  <si>
    <t>Úspora nákladů na elektrickou energii</t>
  </si>
  <si>
    <t>Revitalizace školní zahrady v Sebranicích</t>
  </si>
  <si>
    <t>Vybudování zahrádky pro pěstitelskou činnost v rámci výchovně-vzdělávacího procesu</t>
  </si>
  <si>
    <t>Úprava okolí školy v Sebranicích (chodníky, úschovna jízdních kol, přístřešek pro výuku v přírodě, lavičky, vybudování workoutového hřiště, lezecké stěny apod.)</t>
  </si>
  <si>
    <t xml:space="preserve">Využití okolí školy pro volnočasové aktivity, úprava přístupových cest, osvětlení venkovních prostor a možnost výuky v přírodě  </t>
  </si>
  <si>
    <t>Rekonstrukce osvětlení v budově 1. stupně</t>
  </si>
  <si>
    <t>Splnění hygienických podmínek</t>
  </si>
  <si>
    <t>Vybudování nové tělocvičny v Sebranicích</t>
  </si>
  <si>
    <t>Nové prostory pro výuku tělesné výchovy žáků a halové sporty</t>
  </si>
  <si>
    <t>Rekonstrukce parketových podlah v kulturním domě v Sebranicích - tělocvična</t>
  </si>
  <si>
    <t>Zlepšení prostředí pro školní sportovní a kulturní akce a volnočasové aktivity</t>
  </si>
  <si>
    <t>Vybudování sportovního hřiště se zázemím pro sport a školu v Sebranicích (např. atletická dráha, doskočiště apod.)</t>
  </si>
  <si>
    <t>Vybudování sportovního hřiště pro potřeby školy (tělesná výchova) a volnočasové aktivity</t>
  </si>
  <si>
    <t>Rekonstrukce a vybavení knihovny v Sebranicích</t>
  </si>
  <si>
    <t>Podpoření čtenářské gramotnosti</t>
  </si>
  <si>
    <t xml:space="preserve">Vybudování a vybavení cvičné kuchyně pro výuku a školní družinu  </t>
  </si>
  <si>
    <t>Zefektivnění výchovně-vzdělávací činnosti</t>
  </si>
  <si>
    <t>Výměna dveří na 1. stupni</t>
  </si>
  <si>
    <t>Zlepšení prostředí školy</t>
  </si>
  <si>
    <t>Vybudování prostor pro polytechnické vzdělávání dětí v Sebranicích</t>
  </si>
  <si>
    <t>Změna vytápění v budově 2. stupně v Lubné</t>
  </si>
  <si>
    <t>Vybudování archivu v Lubné</t>
  </si>
  <si>
    <t>Vybudování archivu pro uložení školní dokumentace a účetnictví z důvodu zákona o archivnictví</t>
  </si>
  <si>
    <t>Rekonstrukce učebny dílen na 2. stupni</t>
  </si>
  <si>
    <t>Rekonstrukce pracovních dílen za účelem výuky předmětu praktické činnosti a efektivnější integraci žáků s SVP</t>
  </si>
  <si>
    <t>Rekonstrukce odborné učebny – cvičná kuchyňka na 2. stupni</t>
  </si>
  <si>
    <t>Rekonstrukce cvičné kuchyňky za účelem výuky předmětu praktické činnosti a efektivnější integraci žáků s SVP</t>
  </si>
  <si>
    <t>Úprava okolí školy v Lubné (chodník, úschovna jízdních kol, úprava pro volnočas. aktivity - hrací prvky, přístřešek pro výuku v přírodě, parkovací místa apod.)</t>
  </si>
  <si>
    <t xml:space="preserve">Využití okolí školy pro volnočasové aktivity, úprava přístupových cest a možnost výuky v přírodě  </t>
  </si>
  <si>
    <t>Rekonstrukce osvětlení v budově 2. stupně</t>
  </si>
  <si>
    <t>Rekonstrukce víceúčelového zařízení Skalka v Lubné – tělocvična</t>
  </si>
  <si>
    <t>Celková rekonstrukce objektu – změna využití prostor (včetně obvodových stěn), změna vytápění, oprava toalet, podlahy apod.</t>
  </si>
  <si>
    <t>Vybavení tělocvičny v Lubné</t>
  </si>
  <si>
    <t>Nářadí pro tělesnou výchovu a halové sporty</t>
  </si>
  <si>
    <t>Vybudování a vybavení čtenářského koutku na 2. stupni</t>
  </si>
  <si>
    <t>Vybudování  bezbariérového vstupu do školy včetně rekonstrukce šaten</t>
  </si>
  <si>
    <t>Zlepšení podmínek pro zaměstnance, žáky a jejich rodiče</t>
  </si>
  <si>
    <t>Vybudování víceúčelového sportovního hřiště včetně haly pro školu a halové sporty</t>
  </si>
  <si>
    <t>Vybudování sportovního hřiště pro potřeby školy (tělesná výchova) a volnočasové aktivity spolků</t>
  </si>
  <si>
    <t>Oprava střechy na budově ZŠ Lubná</t>
  </si>
  <si>
    <t>Oprava střešní krytiny, úprava vazby</t>
  </si>
  <si>
    <t>Zabezpečovací systém na budovách 1. i 2. stupně a MŠ</t>
  </si>
  <si>
    <t>Zajištění bezpečnosti žáků a zaměstnanců školy</t>
  </si>
  <si>
    <t>Úprava vybraných místností a vybudování propojovacího krčku – ZŠ Sebranice</t>
  </si>
  <si>
    <t>Úprava knihovny, šaten, sociálního zařízení a vybudování nové alternativní třídy, relaxační místnosti a propojovací chodby</t>
  </si>
  <si>
    <t>Rekonstrukce učeben</t>
  </si>
  <si>
    <t>Zlepšení pracovních podmínek pro žáky a pedagogické pracovníky</t>
  </si>
  <si>
    <t>Rekonstrukce odborných učeben</t>
  </si>
  <si>
    <t>ČOV, nádrž na dešťovou vodu, lapač tuků</t>
  </si>
  <si>
    <t>Výměna septiku za ČOV, dešťová voda z prostor budovy školy a okolí svedena k dalšímu využití</t>
  </si>
  <si>
    <t>Rekonstrukce školní kuchyně</t>
  </si>
  <si>
    <t>Zlepšení pracovních podmínek zaměstnanců jídelny - pořízení nových spotřebičů, splnění hygienických podmínek</t>
  </si>
  <si>
    <t>Vybudování kabinetů v půdních prostorách na 1. stupni v Sebranicích</t>
  </si>
  <si>
    <t>Vybudování počítačové učebny a serveru na 1. stupni v Sebranicích</t>
  </si>
  <si>
    <t>Polytechnická učebna při prvním stupni základní školy v obci Sebranice u Litomyšle</t>
  </si>
  <si>
    <t>Projektový záměr řeší přístavbu k základní škole Sebranice, kde vznikne nová polytechnická učebna se zázemím, výtah, spojovací chodba nové a staré budovy a nový vstup na půdu staré budovy. V rámci projektu dojde k vybudování nového bezbariérového WC a kompletní renovaci hygienického zázemí. Nad polytechnickou učebnou bude vybudována střešní terasa.</t>
  </si>
  <si>
    <t>Masarykova základní škola Morašice, okres Svitavy</t>
  </si>
  <si>
    <t>Škola poznávání</t>
  </si>
  <si>
    <t>Morašice</t>
  </si>
  <si>
    <t xml:space="preserve">Projekt Škola poznávání zahrnuje vybudování učebny přírodních věd s laboratoří se zvýšením konektivity školy, rozšíření dvou kmenových učeben/tříd školní družiny a venkovní učebnu, asanaci přízemí (zdí a podlah) a bezbariérovou prostupnost školy,  a to konkrétně: asanace zdí přízemí / prvního nadzemního podlaží pro zastavení vzlínání vlhkosti a odstranění plísně; bezbariérový přístup do přízemí budovy školy se zázemím pro komunitní aktivity; zvětšení kmenové učebny/školní družiny odstraněním zděné přepážky od kabinetu; rozšíření kmenové učebny/školní družiny prostupností do nové venkovní přírodní učebny; úprava vstupní haly pro komunitní aktivity vedoucí k sociální inkluzi s možností využití haly jako učebny; bezbariérové řešení prostupnosti 1. + 2. + 3. nadzemního podlaží; vybudování "pokusny" rekonstrukcí a rozšířením sdružené odborné učebny biologie, fyziky, chemie (včetně rozvodů). </t>
  </si>
  <si>
    <t>ideová příprava</t>
  </si>
  <si>
    <t>Energie sobě</t>
  </si>
  <si>
    <t>Instalace FVE a tepelného čerpadla, zateplení stropu na půdě nad učebnami, zateplení střechy.</t>
  </si>
  <si>
    <t>Pokusna</t>
  </si>
  <si>
    <t>Projekt Pokusna zahrnuje vybudování učebny přírodních věd s laboratoří se zvýšením konektivity školy.  Pokusna bude vybudována rekonstrukcí a rozšířením současného prostoru sdružené odborné učebny biologie, fyziky, chemie (včetně rozvodů a podlah) a příslušných kabinetů.</t>
  </si>
  <si>
    <t>Bidýlko</t>
  </si>
  <si>
    <t>Kmenová a jazyková učebna Bidýlko (nad "pokusnou") - rekonstrukce a rozšíření podkrovní místnosti využívané jako učebna pro dělené vyučování na plnohodnostnou kmenovou třídu včetně zateplení střechy a instalace střešních oken</t>
  </si>
  <si>
    <t>Dílny</t>
  </si>
  <si>
    <t>Dílny - učebna polytechnického vzdělávání, která v současné škole zcela chybí. Celková rekonstrukce objektu a vybavení pomůckami a přístroji pro polytechnické vzdělávání na ZŠ a v ŠD.</t>
  </si>
  <si>
    <t>Keramická dílna</t>
  </si>
  <si>
    <t xml:space="preserve">Vybudování samostatného zázemí keramické dílny včetně všech postupových segmentů. </t>
  </si>
  <si>
    <t>Cvičná kuchyně</t>
  </si>
  <si>
    <t xml:space="preserve">Rekonstrukce rozvodů elektřiny a vody, vybavení přístroji , nábytkem a nádobím. </t>
  </si>
  <si>
    <t>Venkovní učebny I a II</t>
  </si>
  <si>
    <t>Venkovní učebnay jsou v přímém sousedství budovy školy</t>
  </si>
  <si>
    <t>Bezbariérový vstup - hlavní vchod</t>
  </si>
  <si>
    <t>Vybudování přístupové rampy a zajištění vlastního školního schodolezu</t>
  </si>
  <si>
    <t>Nová výtvarna</t>
  </si>
  <si>
    <t>Vybudování učebny výtvsarné výchovy a společenských věd přepažením chodby ve III. podlaží</t>
  </si>
  <si>
    <t>Snoezelen</t>
  </si>
  <si>
    <t>Snoezelen - místnost klidu / azyl pro zklidnění</t>
  </si>
  <si>
    <t>Chodba setkávání</t>
  </si>
  <si>
    <t>Chodba = společný prostor, místo, kde se čekání na vyučování stává zábavou a potřebou vzdělávání hrou z vnitřní motivace. Mobiliář, digitechnika a uspořádání chodby přízemí a II. nadzemního podlaží.</t>
  </si>
  <si>
    <t xml:space="preserve">Škola - komunitní centrum </t>
  </si>
  <si>
    <t>Přístavba školy rekonstrukcí sousední budovy čp 20 s kmenovými a odbornými učebnami, sálem pro společenské akce a prezentace výsledků vzdělávání a výrobků žáků, stravovací a hygienickou jednotkou, zázemím pro školní družinu a klub, výstavba tělocvičny se zázemím včetně posilovny, toalet a základního wellness. Rekonstrukce dvora a okolí budovy pro amfiteátr a technické zázemí. S budovou stávající školy budova propojena na úrovni druhého nadzemního podlaží průchozím krčkem nad ulicí.</t>
  </si>
  <si>
    <t>ANO</t>
  </si>
  <si>
    <t>Základní škola Osík, okres Svitavy</t>
  </si>
  <si>
    <t>Rekonstrukce střechy</t>
  </si>
  <si>
    <t>Výměna krytiny střechy, zateplení půdních prostor.</t>
  </si>
  <si>
    <t>Rekonstrukce okolí školy</t>
  </si>
  <si>
    <t>Zpracování a zrekonstuování parku a zahrady kolem školy, vybudování vzdělávacích koutků a herních prvků.</t>
  </si>
  <si>
    <t>Rekonstrukce tělocvičny</t>
  </si>
  <si>
    <t>Rekonstrukce staré tělocvičny v budově školy, samostatný vchod, výstavba sociálního zařízení.</t>
  </si>
  <si>
    <t>Venkovní učebna</t>
  </si>
  <si>
    <t>Vybudování venkovní učebny. Altán s lavičkami, stoly, výukovými tabulemi.</t>
  </si>
  <si>
    <t>Půdní učebny</t>
  </si>
  <si>
    <t>Vybudování další kapacity školy, půdní učebny, ateliér, knihovna.</t>
  </si>
  <si>
    <t>Rekonstrukce ŠD</t>
  </si>
  <si>
    <t>Rekonstrukce a modernizace prostor ŠD</t>
  </si>
  <si>
    <t>Atrium vzdělávací koutek</t>
  </si>
  <si>
    <t>Vzdělávací koutek ve venkovním prostředí</t>
  </si>
  <si>
    <t>Digitalizace a konektivita ZŠ</t>
  </si>
  <si>
    <t>Konektivita školy, digitální mobilní učebna, nákup digitálních zařízení.</t>
  </si>
  <si>
    <t>Rekonstrukce podlah</t>
  </si>
  <si>
    <t>Rekonstrukce starých podlah v budově ZŠ.</t>
  </si>
  <si>
    <t>Relaxační prostor pro žáky SPU/SPCH</t>
  </si>
  <si>
    <t>Vybudování relaxačního koutu/místnosti-prostoru pro žáky na uvolnění a uklidnění. Místo pro Komunitní a třídnické hodiny. Wellbeing.</t>
  </si>
  <si>
    <t>Rekonstrukce hygienických koutů</t>
  </si>
  <si>
    <t>Rekonstrukce hygienických koutků ve třídách a na chodbě.</t>
  </si>
  <si>
    <t>Pracovní koutek pro nácvik praktických dovedností</t>
  </si>
  <si>
    <t xml:space="preserve">Rekonstrukce prostor a nákup vybavení pro dílnu  </t>
  </si>
  <si>
    <t>Základní škola Sloupnice</t>
  </si>
  <si>
    <t>Přístavba tělocvičny</t>
  </si>
  <si>
    <t>přístavba tělocvičny, školní jídelny a dalších učeben</t>
  </si>
  <si>
    <t>rekonstrukce vybavení v šatnách</t>
  </si>
  <si>
    <t>ICT mobilní učebna</t>
  </si>
  <si>
    <t>vybudování učebny dílen</t>
  </si>
  <si>
    <t>ZŠ nemá učebnu dílen. Učebnu dílen je třeba nově vybudovat a vybavit potřebným nábytkem a pomůckami.</t>
  </si>
  <si>
    <r>
      <t xml:space="preserve">Architektonicky zpracované a zrekonstruované okolí školy (na pozemcích náležejících ke škole -  revitalizovaná stávající a doplněná nová zeleň, hmatový chodník, dětské hřiště - vybavení novými herními prvky, vybudování minidopravního hřiště, školní zahrada – záhony, ovocné stromky, keře). </t>
    </r>
    <r>
      <rPr>
        <sz val="9"/>
        <color rgb="FFFF0000"/>
        <rFont val="Calibri"/>
        <family val="2"/>
        <charset val="238"/>
        <scheme val="minor"/>
      </rPr>
      <t>Vybudování vzdělávacích koutků, vybudování workoutového hřiště, lezecké stěny apod.</t>
    </r>
  </si>
  <si>
    <t>vybudování školního poradenského pracoviště</t>
  </si>
  <si>
    <t>Vybudování zázemí pro školního psychologa a školního speciálního pedagoga,
jednu místnost vybavit nabytkem a pomůckami potřebnými pro jejich práci.</t>
  </si>
  <si>
    <t>dovybavení kmenových tříd ICT technikou</t>
  </si>
  <si>
    <t>Dovybavení kmenových tříd ICT technikou z důvodu rozvíjení ICT gramotnosti 
dovybavení všech tříd interaktivními tabulemi nebo interaktivními dotykovými panely - 8 ks, zakoupení mobilní počítačové učebny (26 ks)
nákup 30 ks tabletů, 20 notebooků.</t>
  </si>
  <si>
    <t>rekonstrukce tělocvičny a školního hřiště</t>
  </si>
  <si>
    <t>Tělocvična – rekonstrukce osvětlení, podlahy, dovybavení novým nářadím, hřiště -  vybudování doskočiště, běžecké dráhy, vybavení záchytnými sítěmi.</t>
  </si>
  <si>
    <t>stavební úprava a rekonstrukce, keramická dílna</t>
  </si>
  <si>
    <t xml:space="preserve">Stavební úpravy a rekonstrukce na podporu polytechnického vzdělávání - keramická dílna vybavená keramickou pecí.
</t>
  </si>
  <si>
    <t xml:space="preserve">vybavení učeben pylonovými tabulemi </t>
  </si>
  <si>
    <t>Vybavení učeben pylonovými tabulemi, Stávající tabule jsou ve špatném stavu a potřebují vyměnit.</t>
  </si>
  <si>
    <t>pořízení názorných pomůcek (demonstračních modelů, laboratorních, žákovských souprav) pro výuku chemie, fyziky, přírodopisu, matematiky</t>
  </si>
  <si>
    <t>Pořízení názorných pomůcek (demonstračních modelů, laboratorních, žákovských souprav) pro výuku chemie, fyziky, přírodopisu, matematiky.</t>
  </si>
  <si>
    <t>Dokončit rekonstrukci osvětlení ve všech prostorách ZŠ a MŠ.</t>
  </si>
  <si>
    <t>úschovna jízdních kol</t>
  </si>
  <si>
    <t>Zrekonstruovat prostor pro ukládání jízdních kol.</t>
  </si>
  <si>
    <t>šatní skříňky</t>
  </si>
  <si>
    <t xml:space="preserve">Prostor pro odkládání svršků pro žáky je nedostatečný. K dispozici jsou dvě malé šatny. Řešením je nákup šatních skříněk pro žáky 2. st. a jejich umístění na chodbě.
</t>
  </si>
  <si>
    <t>realizace zatemnění oken ve vybraných učebnách  – venkovní žaluzie nebo vnitřní rolety</t>
  </si>
  <si>
    <t xml:space="preserve">Realizace zatemnění oken ve vybraných učebnách  – venkovní žaluzie nebo vnitřní rolety.V případě slunečného počasí je zatemnění učeben pro výuku s využitím interaktivní tabule a dataprojektoru nedostatečné. Totéž platí při provádění některých pokusů, při kterých je nutné dostatečné zatemnění.
</t>
  </si>
  <si>
    <t>Zabezpečení vstupu do budovy školy je třeba doplnit tak, aby odpovídalo standardu bezpečnosti.</t>
  </si>
  <si>
    <t>nákup kompenzačních pomůcek pro děti s SVP</t>
  </si>
  <si>
    <t xml:space="preserve">Škola nedisponuje žádnými kompenzačními pomůckami pro žáky se SVP. Vzhledem k tomu, že těchto žáků přibývá, potřebujeme školu vybavit alespoň základními kompenzačními pomůckami.
</t>
  </si>
  <si>
    <t>Kabinet fyziky, chemie, přírodopisu a kabinet 1. st jsou vybaveny zastaralým a nevyhovujícím nábytkem. Je třeba vyměnit veškerý nábytek za nový.</t>
  </si>
  <si>
    <t>rekonstrukce podlah v učebnách</t>
  </si>
  <si>
    <t>V 7 učebnách je třeba provést výměnu podlahových krytin, které jsou již značně opotřebené a poškozené. Stávající krytinu je třeba odstranit, celý povrch vyrovnat pomocí nivelace a položit nové podlahové krytiny.</t>
  </si>
  <si>
    <t xml:space="preserve">dovybavení ŠD </t>
  </si>
  <si>
    <t xml:space="preserve">ŠD je třeba dovybavit hračkami a pomůckami pro rozvoj čtenářské, matematické a počítačové gramotnosti, dotyková televize 
</t>
  </si>
  <si>
    <t>rekonstrukce elektroinstalace v celém objektu školy mimo ŠJ</t>
  </si>
  <si>
    <t>Stávající rozvody elektřiny jsou v nevyhovujícím stavu, pocházejí z roku 1963 a jsou hliníkové. V brzké době  bude třeba tyto rozvody postupně v jednotlivých pavilonech vyměnit za měděné.</t>
  </si>
  <si>
    <t>využití obnovitelných zdrojů energie na střechách školy</t>
  </si>
  <si>
    <t xml:space="preserve">Využití obnovitelných zdrojů za účelem snížení energetické spotřeby jednotlivých pavilonů. </t>
  </si>
  <si>
    <t>koncepce</t>
  </si>
  <si>
    <t>Vybavení tělocvičny</t>
  </si>
  <si>
    <t>Aula školy</t>
  </si>
  <si>
    <t>projektový zámr</t>
  </si>
  <si>
    <t>Výměna počítačů v PC učebně</t>
  </si>
  <si>
    <t>Obec Vidlatá Seč</t>
  </si>
  <si>
    <t>Vidlatá Seč</t>
  </si>
  <si>
    <t>Základní škola ŠKOLAMYŠL</t>
  </si>
  <si>
    <t>ŠKOLAMYŠL z.s.</t>
  </si>
  <si>
    <t>Vybavenost
audiovizuální
technikou</t>
  </si>
  <si>
    <t xml:space="preserve">Nákup notebooků, projektorů, interakčních a programovacích pomůcek
</t>
  </si>
  <si>
    <t>Půdní vestavba</t>
  </si>
  <si>
    <t xml:space="preserve">Rekonstrukce a zateplení půdních prostor, vytvoření odborných učeben
</t>
  </si>
  <si>
    <t>Úprava venkovních prostor</t>
  </si>
  <si>
    <t xml:space="preserve">Zřízení workoutového hřiště, zastřešení průchodu z budovy </t>
  </si>
  <si>
    <t>Zastřešení a vybavení terasy</t>
  </si>
  <si>
    <t>Zastřešení venkovního prostoru a vytvoření venkovní učebny</t>
  </si>
  <si>
    <t>Vybavení pro rozvoj gramotností a průřezových témat</t>
  </si>
  <si>
    <t>Nákup pomůcek pro  rozvoj finanční gramotnosti, kritického myšlení, programování, Hejného matematiky, Začít spolu, …</t>
  </si>
  <si>
    <t>Vybavení odbornými pomůckami pro přírodní vědy</t>
  </si>
  <si>
    <t>Nákup pomůcek do chemie, fyziky, přírodovědy, zeměpisu – podpora nadaných žáků</t>
  </si>
  <si>
    <t>Vybavení školní družiny</t>
  </si>
  <si>
    <t>Vybavení školní družiny nábytkem a pomůckami</t>
  </si>
  <si>
    <t>Schváleno v Litomyšli dne 28.6.2024                       Řídícím výborem MAP                    Podpis předsedy řídícího výboru pana Radomila Kašpara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</si>
  <si>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</si>
  <si>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</si>
  <si>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</si>
  <si>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</si>
  <si>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</si>
  <si>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</si>
  <si>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</si>
  <si>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</si>
  <si>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</si>
  <si>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</si>
  <si>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</si>
  <si>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</si>
  <si>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</si>
  <si>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</si>
  <si>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</si>
  <si>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</si>
  <si>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</si>
  <si>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</si>
  <si>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</si>
  <si>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</si>
  <si>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</si>
  <si>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</si>
  <si>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</si>
  <si>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</si>
  <si>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</si>
  <si>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</si>
  <si>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</si>
  <si>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</si>
  <si>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</si>
  <si>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</si>
  <si>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</si>
  <si>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</si>
  <si>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Středisko volného času Litomyšl</t>
  </si>
  <si>
    <t>Rekonstrukce plotu.</t>
  </si>
  <si>
    <t>Rekonstrukce oplocení ve spodní části zahrady SVČ.</t>
  </si>
  <si>
    <t>příprava realizace</t>
  </si>
  <si>
    <t>Klubovna pro hasiče</t>
  </si>
  <si>
    <t>půdní vestavba nad požární zbrojnicí</t>
  </si>
  <si>
    <t>Základní umělecká škola Bedřicha Smetany Litomyšl</t>
  </si>
  <si>
    <t xml:space="preserve">Bezbariérový vstup a výtah na hlavní budově ZUŠ </t>
  </si>
  <si>
    <t>Bezbariérový vstup a výtah umožní přístup do učeben a koncertního sálu v půdním patře hlavní budovy i osobám s pohybovým omezením  a usnadní běžný provozní režim školy.</t>
  </si>
  <si>
    <t>Vybudování nové učebny v budově "Tunel"</t>
  </si>
  <si>
    <t>Rekonstrukce půdních prostorů, modernizace výuky v oblasti polytechnického vzdělávání a digitálních technologií, zajištění bezbariérovosti a posílení konektivity.</t>
  </si>
  <si>
    <t>Schváleno v Litomyšli dne 01.11.2021                       Řídícím výborem MAP                    Podpis předsedy řídícího výboru pana Radomila Kašpara</t>
  </si>
  <si>
    <t>Schváleno v Litomyšli dne 28.6.2024                      Řídícím výborem MAP                    Podpis předsedy řídícího výboru pana Radomila Kašpara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</si>
  <si>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</si>
  <si>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</si>
  <si>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</si>
  <si>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</si>
  <si>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</si>
  <si>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</si>
  <si>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Mateřská škola Horní Újezd, okres Svitavy</t>
  </si>
  <si>
    <t>Obec Horní Újezd, okres Svitavy</t>
  </si>
  <si>
    <t>rekonstrukce a modernizace kuchyně, skladu a příslušenství kuchyně</t>
  </si>
  <si>
    <t>Horní Újezd</t>
  </si>
  <si>
    <t>rekonstrukce a vybavení kuchyně, šatny, skladu a dalšího příslušenství</t>
  </si>
  <si>
    <t>záměr projenán se zřizovatelem, příprava projektu</t>
  </si>
  <si>
    <t>rozšíření kapacity MŠ</t>
  </si>
  <si>
    <t>rekonstrukce , přestavba a rozšíření třídy dětí do nevyužitých prostorů budovy MŠ</t>
  </si>
  <si>
    <t>záměr projenán se zřizovatelem</t>
  </si>
  <si>
    <t>Schváleno v Litomyšli dne 28.6.2024                  Řídícím výborem MAP                    Podpis předsedy řídícího výboru pana Radomila Kašpara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</si>
</sst>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\-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9.3000000000000007"/>
      <color theme="1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9.3000000000000007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9.3000000000000007"/>
      <color theme="1"/>
      <name val="Calibri"/>
      <family val="2"/>
      <scheme val="minor"/>
    </font>
    <font>
      <i/>
      <vertAlign val="superscript"/>
      <sz val="9.3000000000000007"/>
      <color theme="1"/>
      <name val="Calibri"/>
      <family val="2"/>
      <scheme val="minor"/>
    </font>
    <font>
      <i/>
      <sz val="9.3000000000000007"/>
      <color theme="1"/>
      <name val="Calibri"/>
      <family val="2"/>
      <scheme val="minor"/>
    </font>
    <font>
      <vertAlign val="superscript"/>
      <sz val="9.3000000000000007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.3000000000000007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.3000000000000007"/>
      <color theme="1"/>
      <name val="Calibri"/>
      <family val="2"/>
    </font>
    <font>
      <sz val="9.3000000000000007"/>
      <color rgb="FFFF0000"/>
      <name val="Calibri"/>
      <family val="2"/>
    </font>
    <font>
      <sz val="9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/>
    <xf numFmtId="0" fontId="19" fillId="0" borderId="0"/>
  </cellStyleXfs>
  <cellXfs count="23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2" borderId="4" xfId="0" applyFont="1" applyFill="1" applyBorder="1"/>
    <xf numFmtId="0" fontId="0" fillId="2" borderId="0" xfId="0" applyFill="1"/>
    <xf numFmtId="9" fontId="6" fillId="2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3" borderId="6" xfId="0" applyFont="1" applyFill="1" applyBorder="1"/>
    <xf numFmtId="0" fontId="0" fillId="3" borderId="7" xfId="0" applyFill="1" applyBorder="1"/>
    <xf numFmtId="9" fontId="6" fillId="3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0" borderId="0" xfId="0" applyFont="1"/>
    <xf numFmtId="0" fontId="9" fillId="0" borderId="0" xfId="2" applyFont="1" applyProtection="1"/>
    <xf numFmtId="0" fontId="11" fillId="0" borderId="0" xfId="0" applyFont="1"/>
    <xf numFmtId="0" fontId="1" fillId="4" borderId="0" xfId="0" applyFont="1" applyFill="1" applyProtection="1">
      <protection locked="0"/>
    </xf>
    <xf numFmtId="0" fontId="12" fillId="5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3" xfId="0" applyFont="1" applyFill="1" applyBorder="1" applyAlignment="1" applyProtection="1">
      <alignment horizontal="center" vertical="center" wrapText="1"/>
      <protection locked="0"/>
    </xf>
    <xf numFmtId="0" fontId="17" fillId="4" borderId="23" xfId="0" applyFont="1" applyFill="1" applyBorder="1" applyAlignment="1" applyProtection="1">
      <alignment horizontal="center" vertical="center"/>
      <protection locked="0"/>
    </xf>
    <xf numFmtId="3" fontId="17" fillId="4" borderId="23" xfId="0" applyNumberFormat="1" applyFont="1" applyFill="1" applyBorder="1" applyAlignment="1" applyProtection="1">
      <alignment horizontal="center" vertical="center"/>
      <protection locked="0"/>
    </xf>
    <xf numFmtId="0" fontId="17" fillId="4" borderId="23" xfId="4" applyFont="1" applyFill="1" applyBorder="1" applyAlignment="1" applyProtection="1">
      <alignment horizontal="center" vertical="center" wrapText="1"/>
      <protection locked="0"/>
    </xf>
    <xf numFmtId="3" fontId="17" fillId="4" borderId="23" xfId="4" applyNumberFormat="1" applyFont="1" applyFill="1" applyBorder="1" applyAlignment="1" applyProtection="1">
      <alignment horizontal="center" vertical="center"/>
      <protection locked="0"/>
    </xf>
    <xf numFmtId="0" fontId="17" fillId="4" borderId="23" xfId="4" applyFont="1" applyFill="1" applyBorder="1" applyAlignment="1" applyProtection="1">
      <alignment horizontal="center" vertical="center"/>
      <protection locked="0"/>
    </xf>
    <xf numFmtId="0" fontId="16" fillId="4" borderId="23" xfId="4" applyFont="1" applyFill="1" applyBorder="1" applyAlignment="1" applyProtection="1">
      <alignment horizontal="center" vertical="center" wrapText="1"/>
      <protection locked="0"/>
    </xf>
    <xf numFmtId="0" fontId="16" fillId="4" borderId="23" xfId="4" applyFont="1" applyFill="1" applyBorder="1" applyAlignment="1" applyProtection="1">
      <alignment horizontal="center" vertical="center"/>
      <protection locked="0"/>
    </xf>
    <xf numFmtId="0" fontId="20" fillId="4" borderId="23" xfId="0" applyFont="1" applyFill="1" applyBorder="1" applyAlignment="1" applyProtection="1">
      <alignment horizontal="center" vertical="center" wrapText="1"/>
      <protection locked="0"/>
    </xf>
    <xf numFmtId="0" fontId="21" fillId="4" borderId="23" xfId="0" applyFont="1" applyFill="1" applyBorder="1" applyAlignment="1" applyProtection="1">
      <alignment horizontal="center" vertical="center" wrapText="1"/>
      <protection locked="0"/>
    </xf>
    <xf numFmtId="0" fontId="22" fillId="4" borderId="23" xfId="0" applyFont="1" applyFill="1" applyBorder="1" applyAlignment="1" applyProtection="1">
      <alignment horizontal="center" vertical="center" wrapText="1"/>
      <protection locked="0"/>
    </xf>
    <xf numFmtId="0" fontId="21" fillId="4" borderId="23" xfId="0" applyFont="1" applyFill="1" applyBorder="1" applyAlignment="1" applyProtection="1">
      <alignment vertical="center"/>
      <protection locked="0"/>
    </xf>
    <xf numFmtId="3" fontId="21" fillId="4" borderId="23" xfId="0" applyNumberFormat="1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Protection="1">
      <protection locked="0"/>
    </xf>
    <xf numFmtId="0" fontId="2" fillId="4" borderId="23" xfId="0" applyFont="1" applyFill="1" applyBorder="1" applyAlignment="1" applyProtection="1">
      <alignment horizontal="center" vertical="center" wrapText="1"/>
      <protection locked="0"/>
    </xf>
    <xf numFmtId="0" fontId="23" fillId="4" borderId="0" xfId="0" applyFont="1" applyFill="1" applyProtection="1">
      <protection locked="0"/>
    </xf>
    <xf numFmtId="0" fontId="0" fillId="4" borderId="23" xfId="0" applyFill="1" applyBorder="1" applyProtection="1">
      <protection locked="0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3" fontId="16" fillId="4" borderId="23" xfId="0" applyNumberFormat="1" applyFont="1" applyFill="1" applyBorder="1" applyAlignment="1" applyProtection="1">
      <alignment horizontal="center" vertical="center" wrapText="1"/>
      <protection locked="0"/>
    </xf>
    <xf numFmtId="17" fontId="1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23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 applyProtection="1">
      <alignment horizontal="center" vertical="center"/>
      <protection locked="0"/>
    </xf>
    <xf numFmtId="3" fontId="16" fillId="4" borderId="23" xfId="0" applyNumberFormat="1" applyFont="1" applyFill="1" applyBorder="1" applyAlignment="1" applyProtection="1">
      <alignment horizontal="center" vertical="center"/>
      <protection locked="0"/>
    </xf>
    <xf numFmtId="0" fontId="24" fillId="4" borderId="23" xfId="0" applyFont="1" applyFill="1" applyBorder="1" applyAlignment="1" applyProtection="1">
      <alignment horizontal="center" vertical="center" wrapText="1"/>
      <protection locked="0"/>
    </xf>
    <xf numFmtId="0" fontId="25" fillId="4" borderId="23" xfId="0" applyFont="1" applyFill="1" applyBorder="1" applyAlignment="1" applyProtection="1">
      <alignment horizontal="center" vertical="center" wrapText="1"/>
      <protection locked="0"/>
    </xf>
    <xf numFmtId="0" fontId="17" fillId="4" borderId="23" xfId="0" applyFont="1" applyFill="1" applyBorder="1" applyAlignment="1" applyProtection="1">
      <alignment horizontal="center" vertical="center" wrapText="1" shrinkToFit="1"/>
      <protection locked="0"/>
    </xf>
    <xf numFmtId="3" fontId="17" fillId="4" borderId="23" xfId="0" applyNumberFormat="1" applyFont="1" applyFill="1" applyBorder="1" applyAlignment="1" applyProtection="1">
      <alignment horizontal="center" vertical="center" wrapText="1" shrinkToFit="1"/>
      <protection locked="0"/>
    </xf>
    <xf numFmtId="17" fontId="17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Protection="1">
      <protection locked="0"/>
    </xf>
    <xf numFmtId="17" fontId="25" fillId="4" borderId="2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3" fontId="1" fillId="0" borderId="0" xfId="0" applyNumberFormat="1" applyFont="1" applyProtection="1">
      <protection locked="0"/>
    </xf>
    <xf numFmtId="0" fontId="1" fillId="0" borderId="26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1" fillId="0" borderId="28" xfId="0" applyFont="1" applyBorder="1" applyProtection="1">
      <protection locked="0"/>
    </xf>
    <xf numFmtId="0" fontId="1" fillId="0" borderId="29" xfId="0" applyFont="1" applyBorder="1" applyProtection="1">
      <protection locked="0"/>
    </xf>
    <xf numFmtId="0" fontId="1" fillId="0" borderId="30" xfId="0" applyFont="1" applyBorder="1" applyProtection="1">
      <protection locked="0"/>
    </xf>
    <xf numFmtId="0" fontId="1" fillId="0" borderId="31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7" borderId="0" xfId="0" applyFill="1" applyProtection="1"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3" fontId="31" fillId="0" borderId="0" xfId="0" applyNumberFormat="1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3" fontId="0" fillId="0" borderId="0" xfId="0" applyNumberFormat="1" applyProtection="1">
      <protection locked="0"/>
    </xf>
    <xf numFmtId="0" fontId="0" fillId="0" borderId="26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13" fillId="5" borderId="17" xfId="0" applyFont="1" applyFill="1" applyBorder="1" applyAlignment="1">
      <alignment horizontal="center" vertical="center" wrapText="1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24" fillId="0" borderId="23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3" fontId="1" fillId="0" borderId="23" xfId="0" applyNumberFormat="1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3" fontId="1" fillId="0" borderId="17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7" fillId="0" borderId="40" xfId="0" applyFont="1" applyBorder="1" applyAlignment="1" applyProtection="1">
      <alignment horizontal="center" vertical="center" wrapText="1"/>
      <protection locked="0"/>
    </xf>
    <xf numFmtId="0" fontId="17" fillId="0" borderId="42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center" vertical="center" wrapText="1"/>
      <protection locked="0"/>
    </xf>
    <xf numFmtId="3" fontId="17" fillId="0" borderId="42" xfId="0" applyNumberFormat="1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3" fillId="5" borderId="37" xfId="0" applyFont="1" applyFill="1" applyBorder="1" applyAlignment="1">
      <alignment horizontal="center" vertical="center" wrapText="1"/>
    </xf>
    <xf numFmtId="0" fontId="16" fillId="4" borderId="44" xfId="0" applyFont="1" applyFill="1" applyBorder="1" applyAlignment="1" applyProtection="1">
      <alignment horizontal="center" vertical="center"/>
      <protection locked="0"/>
    </xf>
    <xf numFmtId="0" fontId="17" fillId="4" borderId="44" xfId="0" applyFont="1" applyFill="1" applyBorder="1" applyAlignment="1" applyProtection="1">
      <alignment horizontal="center" vertical="center" wrapText="1"/>
      <protection locked="0"/>
    </xf>
    <xf numFmtId="3" fontId="17" fillId="4" borderId="44" xfId="0" applyNumberFormat="1" applyFont="1" applyFill="1" applyBorder="1" applyAlignment="1" applyProtection="1">
      <alignment horizontal="center" vertical="center" wrapText="1"/>
      <protection locked="0"/>
    </xf>
    <xf numFmtId="164" fontId="17" fillId="4" borderId="44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44" xfId="0" applyFont="1" applyFill="1" applyBorder="1" applyAlignment="1" applyProtection="1">
      <alignment horizontal="center" vertical="center" wrapText="1"/>
      <protection locked="0"/>
    </xf>
    <xf numFmtId="3" fontId="13" fillId="5" borderId="17" xfId="0" applyNumberFormat="1" applyFont="1" applyFill="1" applyBorder="1" applyAlignment="1">
      <alignment vertical="center" wrapText="1"/>
    </xf>
    <xf numFmtId="0" fontId="22" fillId="0" borderId="23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31" fillId="0" borderId="23" xfId="0" applyFont="1" applyBorder="1" applyAlignment="1" applyProtection="1">
      <alignment horizontal="center" vertical="center" wrapText="1"/>
      <protection locked="0"/>
    </xf>
    <xf numFmtId="3" fontId="20" fillId="0" borderId="23" xfId="0" applyNumberFormat="1" applyFont="1" applyBorder="1" applyAlignment="1" applyProtection="1">
      <alignment horizontal="center" vertical="center" wrapText="1"/>
      <protection locked="0"/>
    </xf>
    <xf numFmtId="3" fontId="31" fillId="0" borderId="23" xfId="0" applyNumberFormat="1" applyFont="1" applyBorder="1" applyAlignment="1" applyProtection="1">
      <alignment horizontal="center" vertical="center" wrapText="1"/>
      <protection locked="0"/>
    </xf>
    <xf numFmtId="49" fontId="31" fillId="0" borderId="23" xfId="0" applyNumberFormat="1" applyFont="1" applyBorder="1" applyAlignment="1" applyProtection="1">
      <alignment horizontal="center" vertical="center" wrapText="1"/>
      <protection locked="0"/>
    </xf>
    <xf numFmtId="3" fontId="17" fillId="0" borderId="23" xfId="0" applyNumberFormat="1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3" fontId="16" fillId="0" borderId="23" xfId="0" applyNumberFormat="1" applyFont="1" applyBorder="1" applyAlignment="1" applyProtection="1">
      <alignment horizontal="center" vertical="center" wrapText="1"/>
      <protection locked="0"/>
    </xf>
    <xf numFmtId="3" fontId="17" fillId="0" borderId="23" xfId="0" applyNumberFormat="1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32" fillId="0" borderId="23" xfId="0" applyFont="1" applyBorder="1" applyAlignment="1" applyProtection="1">
      <alignment vertical="center" wrapText="1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3" fontId="21" fillId="0" borderId="23" xfId="0" applyNumberFormat="1" applyFont="1" applyBorder="1" applyAlignment="1" applyProtection="1">
      <alignment horizontal="center" vertical="center"/>
      <protection locked="0"/>
    </xf>
    <xf numFmtId="0" fontId="33" fillId="0" borderId="23" xfId="0" applyFont="1" applyBorder="1" applyAlignment="1" applyProtection="1">
      <alignment horizontal="center" vertical="center" wrapText="1"/>
      <protection locked="0"/>
    </xf>
    <xf numFmtId="3" fontId="22" fillId="0" borderId="23" xfId="0" applyNumberFormat="1" applyFont="1" applyBorder="1" applyAlignment="1" applyProtection="1">
      <alignment horizontal="center" vertical="center" wrapText="1"/>
      <protection locked="0"/>
    </xf>
    <xf numFmtId="49" fontId="22" fillId="0" borderId="23" xfId="0" applyNumberFormat="1" applyFont="1" applyBorder="1" applyAlignment="1" applyProtection="1">
      <alignment horizontal="center" vertical="center" wrapText="1"/>
      <protection locked="0"/>
    </xf>
    <xf numFmtId="49" fontId="20" fillId="0" borderId="23" xfId="0" applyNumberFormat="1" applyFont="1" applyBorder="1" applyAlignment="1" applyProtection="1">
      <alignment horizontal="center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7" fontId="20" fillId="0" borderId="23" xfId="0" applyNumberFormat="1" applyFont="1" applyBorder="1" applyAlignment="1" applyProtection="1">
      <alignment horizontal="center" vertical="center" wrapText="1"/>
      <protection locked="0"/>
    </xf>
    <xf numFmtId="0" fontId="34" fillId="0" borderId="23" xfId="0" applyFont="1" applyBorder="1" applyAlignment="1" applyProtection="1">
      <alignment horizontal="center" vertical="center" wrapText="1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17" fontId="0" fillId="0" borderId="23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3" fontId="2" fillId="0" borderId="23" xfId="0" applyNumberFormat="1" applyFont="1" applyBorder="1" applyAlignment="1" applyProtection="1">
      <alignment horizontal="center" vertical="center" wrapText="1"/>
      <protection locked="0"/>
    </xf>
    <xf numFmtId="17" fontId="2" fillId="0" borderId="23" xfId="0" applyNumberFormat="1" applyFont="1" applyBorder="1" applyAlignment="1" applyProtection="1">
      <alignment horizontal="center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3" fontId="22" fillId="0" borderId="23" xfId="0" applyNumberFormat="1" applyFont="1" applyBorder="1" applyAlignment="1" applyProtection="1">
      <alignment horizontal="center" vertical="center"/>
      <protection locked="0"/>
    </xf>
    <xf numFmtId="0" fontId="34" fillId="0" borderId="23" xfId="0" applyFont="1" applyBorder="1" applyAlignment="1" applyProtection="1">
      <alignment horizontal="center" vertical="center"/>
      <protection locked="0"/>
    </xf>
    <xf numFmtId="3" fontId="35" fillId="0" borderId="23" xfId="0" applyNumberFormat="1" applyFont="1" applyBorder="1" applyAlignment="1" applyProtection="1">
      <alignment horizontal="center" vertical="center"/>
      <protection locked="0"/>
    </xf>
    <xf numFmtId="0" fontId="35" fillId="0" borderId="23" xfId="0" applyFont="1" applyBorder="1" applyAlignment="1" applyProtection="1">
      <alignment horizontal="center" vertical="center"/>
      <protection locked="0"/>
    </xf>
    <xf numFmtId="3" fontId="20" fillId="0" borderId="23" xfId="0" applyNumberFormat="1" applyFont="1" applyBorder="1" applyAlignment="1" applyProtection="1">
      <alignment horizontal="center" vertical="center"/>
      <protection locked="0"/>
    </xf>
    <xf numFmtId="0" fontId="36" fillId="0" borderId="23" xfId="0" applyFont="1" applyBorder="1" applyAlignment="1" applyProtection="1">
      <alignment horizontal="center" vertical="center" wrapText="1"/>
      <protection locked="0"/>
    </xf>
    <xf numFmtId="3" fontId="36" fillId="0" borderId="23" xfId="0" applyNumberFormat="1" applyFont="1" applyBorder="1" applyAlignment="1" applyProtection="1">
      <alignment horizontal="center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0" fontId="39" fillId="0" borderId="23" xfId="0" applyFont="1" applyBorder="1" applyAlignment="1" applyProtection="1">
      <alignment horizontal="center" vertical="center" wrapText="1"/>
      <protection locked="0"/>
    </xf>
    <xf numFmtId="3" fontId="38" fillId="0" borderId="23" xfId="0" applyNumberFormat="1" applyFont="1" applyBorder="1" applyAlignment="1" applyProtection="1">
      <alignment horizontal="center" vertical="center" wrapText="1"/>
      <protection locked="0"/>
    </xf>
    <xf numFmtId="3" fontId="31" fillId="0" borderId="23" xfId="0" applyNumberFormat="1" applyFont="1" applyBorder="1" applyAlignment="1" applyProtection="1">
      <alignment horizontal="center" vertical="center"/>
      <protection locked="0"/>
    </xf>
    <xf numFmtId="0" fontId="31" fillId="0" borderId="23" xfId="0" applyFont="1" applyBorder="1" applyAlignment="1" applyProtection="1">
      <alignment horizontal="center" vertical="center"/>
      <protection locked="0"/>
    </xf>
    <xf numFmtId="0" fontId="31" fillId="0" borderId="23" xfId="0" applyFont="1" applyBorder="1" applyAlignment="1" applyProtection="1">
      <alignment vertical="center" wrapText="1"/>
      <protection locked="0"/>
    </xf>
    <xf numFmtId="3" fontId="21" fillId="0" borderId="23" xfId="0" applyNumberFormat="1" applyFont="1" applyBorder="1" applyAlignment="1" applyProtection="1">
      <alignment horizontal="center" vertical="center" wrapText="1"/>
      <protection locked="0"/>
    </xf>
    <xf numFmtId="0" fontId="31" fillId="0" borderId="23" xfId="0" applyFont="1" applyBorder="1" applyAlignment="1" applyProtection="1">
      <alignment wrapText="1"/>
      <protection locked="0"/>
    </xf>
    <xf numFmtId="0" fontId="21" fillId="0" borderId="23" xfId="0" applyFont="1" applyBorder="1" applyAlignment="1" applyProtection="1">
      <alignment wrapText="1"/>
      <protection locked="0"/>
    </xf>
    <xf numFmtId="3" fontId="34" fillId="0" borderId="23" xfId="0" applyNumberFormat="1" applyFont="1" applyBorder="1" applyAlignment="1" applyProtection="1">
      <alignment horizontal="center" vertical="center" wrapText="1"/>
      <protection locked="0"/>
    </xf>
    <xf numFmtId="0" fontId="22" fillId="0" borderId="44" xfId="0" applyFont="1" applyBorder="1" applyAlignment="1" applyProtection="1">
      <alignment horizontal="center" vertical="center"/>
      <protection locked="0"/>
    </xf>
    <xf numFmtId="0" fontId="20" fillId="0" borderId="44" xfId="0" applyFont="1" applyBorder="1" applyAlignment="1" applyProtection="1">
      <alignment horizontal="center" vertical="center" wrapText="1"/>
      <protection locked="0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3" fontId="0" fillId="0" borderId="44" xfId="0" applyNumberFormat="1" applyBorder="1" applyAlignment="1" applyProtection="1">
      <alignment horizontal="center" vertical="center"/>
      <protection locked="0"/>
    </xf>
    <xf numFmtId="3" fontId="20" fillId="0" borderId="44" xfId="0" applyNumberFormat="1" applyFont="1" applyBorder="1" applyAlignment="1" applyProtection="1">
      <alignment horizontal="center" vertical="center" wrapText="1"/>
      <protection locked="0"/>
    </xf>
    <xf numFmtId="164" fontId="22" fillId="0" borderId="44" xfId="0" applyNumberFormat="1" applyFont="1" applyBorder="1" applyAlignment="1" applyProtection="1">
      <alignment horizontal="center" vertical="center" wrapText="1"/>
      <protection locked="0"/>
    </xf>
    <xf numFmtId="0" fontId="20" fillId="6" borderId="17" xfId="0" applyFont="1" applyFill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" fillId="0" borderId="19" xfId="0" applyFont="1" applyBorder="1" applyAlignment="1" applyProtection="1">
      <alignment horizontal="center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3" fontId="1" fillId="0" borderId="20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0" fontId="17" fillId="0" borderId="21" xfId="0" applyFont="1" applyBorder="1" applyAlignment="1" applyProtection="1">
      <alignment horizontal="center" vertical="center" wrapText="1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vertical="center" wrapText="1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top" wrapText="1"/>
    </xf>
    <xf numFmtId="0" fontId="12" fillId="5" borderId="21" xfId="0" applyFont="1" applyFill="1" applyBorder="1" applyAlignment="1">
      <alignment horizontal="center" vertical="top" wrapText="1"/>
    </xf>
    <xf numFmtId="0" fontId="42" fillId="4" borderId="26" xfId="0" applyFont="1" applyFill="1" applyBorder="1" applyAlignment="1">
      <alignment horizontal="center" vertical="center"/>
    </xf>
    <xf numFmtId="0" fontId="42" fillId="4" borderId="25" xfId="0" applyFont="1" applyFill="1" applyBorder="1" applyAlignment="1">
      <alignment horizontal="center" vertical="center"/>
    </xf>
    <xf numFmtId="0" fontId="42" fillId="4" borderId="27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3" fontId="12" fillId="5" borderId="20" xfId="0" applyNumberFormat="1" applyFont="1" applyFill="1" applyBorder="1" applyAlignment="1">
      <alignment horizontal="center" vertical="center"/>
    </xf>
    <xf numFmtId="3" fontId="42" fillId="0" borderId="33" xfId="0" applyNumberFormat="1" applyFont="1" applyBorder="1" applyAlignment="1" applyProtection="1">
      <alignment horizontal="center" vertical="center"/>
      <protection locked="0"/>
    </xf>
    <xf numFmtId="3" fontId="42" fillId="0" borderId="34" xfId="0" applyNumberFormat="1" applyFont="1" applyBorder="1" applyAlignment="1" applyProtection="1">
      <alignment horizontal="center" vertical="center"/>
      <protection locked="0"/>
    </xf>
    <xf numFmtId="3" fontId="42" fillId="0" borderId="35" xfId="0" applyNumberFormat="1" applyFont="1" applyBorder="1" applyAlignment="1" applyProtection="1">
      <alignment horizontal="center" vertical="center"/>
      <protection locked="0"/>
    </xf>
    <xf numFmtId="0" fontId="27" fillId="6" borderId="19" xfId="0" applyFont="1" applyFill="1" applyBorder="1" applyAlignment="1">
      <alignment horizontal="center" vertical="center" wrapText="1"/>
    </xf>
    <xf numFmtId="0" fontId="27" fillId="6" borderId="22" xfId="0" applyFont="1" applyFill="1" applyBorder="1" applyAlignment="1">
      <alignment horizontal="center" vertical="center" wrapText="1"/>
    </xf>
    <xf numFmtId="0" fontId="27" fillId="6" borderId="16" xfId="0" applyFont="1" applyFill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0" fontId="27" fillId="6" borderId="23" xfId="0" applyFont="1" applyFill="1" applyBorder="1" applyAlignment="1">
      <alignment horizontal="center" vertical="center" wrapText="1"/>
    </xf>
    <xf numFmtId="0" fontId="27" fillId="6" borderId="17" xfId="0" applyFont="1" applyFill="1" applyBorder="1" applyAlignment="1">
      <alignment horizontal="center" vertical="center" wrapText="1"/>
    </xf>
    <xf numFmtId="3" fontId="27" fillId="6" borderId="20" xfId="0" applyNumberFormat="1" applyFont="1" applyFill="1" applyBorder="1" applyAlignment="1">
      <alignment horizontal="center" vertical="center"/>
    </xf>
    <xf numFmtId="0" fontId="27" fillId="6" borderId="21" xfId="0" applyFont="1" applyFill="1" applyBorder="1" applyAlignment="1">
      <alignment horizontal="center" vertical="center" wrapText="1"/>
    </xf>
    <xf numFmtId="3" fontId="20" fillId="6" borderId="23" xfId="0" applyNumberFormat="1" applyFont="1" applyFill="1" applyBorder="1" applyAlignment="1">
      <alignment horizontal="center" vertical="center" wrapText="1"/>
    </xf>
    <xf numFmtId="3" fontId="20" fillId="6" borderId="17" xfId="0" applyNumberFormat="1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20" fillId="6" borderId="24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36" xfId="0" applyFont="1" applyFill="1" applyBorder="1" applyAlignment="1">
      <alignment horizontal="center" vertical="center" wrapText="1"/>
    </xf>
    <xf numFmtId="3" fontId="12" fillId="5" borderId="13" xfId="0" applyNumberFormat="1" applyFont="1" applyFill="1" applyBorder="1" applyAlignment="1">
      <alignment horizontal="center" vertical="center"/>
    </xf>
    <xf numFmtId="3" fontId="12" fillId="5" borderId="14" xfId="0" applyNumberFormat="1" applyFont="1" applyFill="1" applyBorder="1" applyAlignment="1">
      <alignment horizontal="center" vertical="center"/>
    </xf>
    <xf numFmtId="0" fontId="12" fillId="5" borderId="37" xfId="0" applyFont="1" applyFill="1" applyBorder="1" applyAlignment="1">
      <alignment horizontal="center" vertical="center" wrapText="1"/>
    </xf>
    <xf numFmtId="0" fontId="12" fillId="5" borderId="45" xfId="0" applyFont="1" applyFill="1" applyBorder="1" applyAlignment="1">
      <alignment horizontal="center" vertical="center" wrapText="1"/>
    </xf>
    <xf numFmtId="0" fontId="12" fillId="5" borderId="41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3" fontId="13" fillId="5" borderId="37" xfId="0" applyNumberFormat="1" applyFont="1" applyFill="1" applyBorder="1" applyAlignment="1">
      <alignment horizontal="center" vertical="center" wrapText="1"/>
    </xf>
    <xf numFmtId="3" fontId="13" fillId="5" borderId="45" xfId="0" applyNumberFormat="1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3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top" wrapText="1"/>
    </xf>
    <xf numFmtId="0" fontId="12" fillId="5" borderId="26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3" fillId="5" borderId="45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</cellXfs>
  <cellStyles count="5">
    <cellStyle name="Excel Built-in Normal" xfId="4" xr:uid="{55317535-B9DC-4BC4-BD37-D8DD8629D06C}"/>
    <cellStyle name="Hypertextový odkaz" xfId="2" builtinId="8"/>
    <cellStyle name="Normální" xfId="0" builtinId="0"/>
    <cellStyle name="Normální 2" xfId="3" xr:uid="{E14DF8E6-978C-49B1-BF99-3BBCA6CCBC5E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BCBA2EE-4CCA-40BF-89C1-48AFFF8D2327}"/>
            </a:ext>
          </a:extLst>
        </xdr:cNvPr>
        <xdr:cNvSpPr txBox="1"/>
      </xdr:nvSpPr>
      <xdr:spPr>
        <a:xfrm>
          <a:off x="0" y="5451476"/>
          <a:ext cx="11799358" cy="213318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workbookViewId="0">
      <selection activeCell="P2" sqref="P2"/>
    </sheetView>
  </sheetViews>
  <sheetFormatPr defaultRowHeight="14.5" x14ac:dyDescent="0.35"/>
  <cols>
    <col min="1" max="1" width="17.6328125" customWidth="1"/>
    <col min="2" max="2" width="14.54296875" customWidth="1"/>
    <col min="3" max="3" width="14.90625" customWidth="1"/>
  </cols>
  <sheetData>
    <row r="1" spans="1:14" ht="21" x14ac:dyDescent="0.5">
      <c r="A1" s="1" t="s">
        <v>0</v>
      </c>
    </row>
    <row r="2" spans="1:14" ht="14.25" customHeight="1" x14ac:dyDescent="0.3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5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5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5">
      <c r="A26" s="2"/>
    </row>
    <row r="27" spans="1:14" x14ac:dyDescent="0.35">
      <c r="A27" s="3" t="s">
        <v>29</v>
      </c>
    </row>
    <row r="28" spans="1:14" x14ac:dyDescent="0.35">
      <c r="A28" s="2" t="s">
        <v>30</v>
      </c>
    </row>
    <row r="29" spans="1:14" x14ac:dyDescent="0.35">
      <c r="A29" s="2" t="s">
        <v>31</v>
      </c>
    </row>
    <row r="30" spans="1:14" x14ac:dyDescent="0.35">
      <c r="A30" s="2"/>
    </row>
    <row r="31" spans="1:14" ht="130.65" customHeight="1" x14ac:dyDescent="0.35">
      <c r="A31" s="2"/>
    </row>
    <row r="32" spans="1:14" ht="38.25" customHeight="1" x14ac:dyDescent="0.35">
      <c r="A32" s="4"/>
    </row>
    <row r="33" spans="1:7" x14ac:dyDescent="0.35">
      <c r="A33" s="4"/>
    </row>
    <row r="34" spans="1:7" x14ac:dyDescent="0.35">
      <c r="A34" s="20" t="s">
        <v>32</v>
      </c>
    </row>
    <row r="35" spans="1:7" x14ac:dyDescent="0.35">
      <c r="A35" t="s">
        <v>33</v>
      </c>
    </row>
    <row r="37" spans="1:7" x14ac:dyDescent="0.35">
      <c r="A37" s="20" t="s">
        <v>34</v>
      </c>
    </row>
    <row r="38" spans="1:7" x14ac:dyDescent="0.35">
      <c r="A38" t="s">
        <v>35</v>
      </c>
    </row>
    <row r="40" spans="1:7" x14ac:dyDescent="0.35">
      <c r="A40" s="3" t="s">
        <v>36</v>
      </c>
    </row>
    <row r="41" spans="1:7" x14ac:dyDescent="0.35">
      <c r="A41" s="2" t="s">
        <v>37</v>
      </c>
    </row>
    <row r="42" spans="1:7" x14ac:dyDescent="0.35">
      <c r="A42" s="21" t="s">
        <v>38</v>
      </c>
    </row>
    <row r="43" spans="1:7" x14ac:dyDescent="0.35">
      <c r="B43" s="4"/>
      <c r="C43" s="4"/>
      <c r="D43" s="4"/>
      <c r="E43" s="4"/>
      <c r="F43" s="4"/>
      <c r="G43" s="4"/>
    </row>
    <row r="44" spans="1:7" x14ac:dyDescent="0.35">
      <c r="A44" s="22"/>
      <c r="B44" s="4"/>
      <c r="C44" s="4"/>
      <c r="D44" s="4"/>
      <c r="E44" s="4"/>
      <c r="F44" s="4"/>
      <c r="G44" s="4"/>
    </row>
    <row r="45" spans="1:7" x14ac:dyDescent="0.35">
      <c r="B45" s="4"/>
      <c r="C45" s="4"/>
      <c r="D45" s="4"/>
      <c r="E45" s="4"/>
      <c r="F45" s="4"/>
      <c r="G45" s="4"/>
    </row>
    <row r="46" spans="1:7" x14ac:dyDescent="0.35">
      <c r="A46" s="4"/>
      <c r="B46" s="4"/>
      <c r="C46" s="4"/>
      <c r="D46" s="4"/>
      <c r="E46" s="4"/>
      <c r="F46" s="4"/>
      <c r="G46" s="4"/>
    </row>
    <row r="47" spans="1:7" x14ac:dyDescent="0.35">
      <c r="A47" s="4"/>
      <c r="B47" s="4"/>
      <c r="C47" s="4"/>
      <c r="D47" s="4"/>
      <c r="E47" s="4"/>
      <c r="F47" s="4"/>
      <c r="G47" s="4"/>
    </row>
    <row r="48" spans="1:7" x14ac:dyDescent="0.35">
      <c r="A48" s="4"/>
      <c r="B48" s="4"/>
      <c r="C48" s="4"/>
      <c r="D48" s="4"/>
      <c r="E48" s="4"/>
      <c r="F48" s="4"/>
      <c r="G48" s="4"/>
    </row>
    <row r="49" spans="1:7" x14ac:dyDescent="0.35">
      <c r="A49" s="4"/>
      <c r="B49" s="4"/>
      <c r="C49" s="4"/>
      <c r="D49" s="4"/>
      <c r="E49" s="4"/>
      <c r="F49" s="4"/>
      <c r="G49" s="4"/>
    </row>
    <row r="50" spans="1:7" x14ac:dyDescent="0.35">
      <c r="A50" s="4"/>
      <c r="B50" s="4"/>
      <c r="C50" s="4"/>
      <c r="D50" s="4"/>
      <c r="E50" s="4"/>
      <c r="F50" s="4"/>
      <c r="G50" s="4"/>
    </row>
    <row r="51" spans="1:7" x14ac:dyDescent="0.35">
      <c r="A51" s="4"/>
      <c r="B51" s="4"/>
      <c r="C51" s="4"/>
      <c r="D51" s="4"/>
      <c r="E51" s="4"/>
      <c r="F51" s="4"/>
      <c r="G51" s="4"/>
    </row>
    <row r="52" spans="1:7" x14ac:dyDescent="0.35">
      <c r="A52" s="4"/>
      <c r="B52" s="4"/>
      <c r="C52" s="4"/>
      <c r="D52" s="4"/>
      <c r="E52" s="4"/>
      <c r="F52" s="4"/>
      <c r="G52" s="4"/>
    </row>
    <row r="53" spans="1:7" x14ac:dyDescent="0.35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452E5B64-7F42-4764-AB44-B487E025546F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AFEF-9994-4E68-9E37-4A7AC37B9FF5}">
  <dimension ref="A1:T87"/>
  <sheetViews>
    <sheetView zoomScale="60" zoomScaleNormal="60" workbookViewId="0">
      <selection sqref="A1:S1"/>
    </sheetView>
  </sheetViews>
  <sheetFormatPr defaultColWidth="9.453125" defaultRowHeight="14.5" x14ac:dyDescent="0.35"/>
  <cols>
    <col min="1" max="1" width="7.453125" style="59" customWidth="1"/>
    <col min="2" max="2" width="19.453125" style="59" customWidth="1"/>
    <col min="3" max="3" width="14.90625" style="59" customWidth="1"/>
    <col min="4" max="4" width="9.453125" style="59"/>
    <col min="5" max="5" width="12" style="59" bestFit="1" customWidth="1"/>
    <col min="6" max="6" width="10" style="59" bestFit="1" customWidth="1"/>
    <col min="7" max="7" width="21" style="59" customWidth="1"/>
    <col min="8" max="9" width="12.81640625" style="59" customWidth="1"/>
    <col min="10" max="10" width="11.54296875" style="59" customWidth="1"/>
    <col min="11" max="11" width="52.81640625" style="59" customWidth="1"/>
    <col min="12" max="13" width="13.1796875" style="60" customWidth="1"/>
    <col min="14" max="15" width="9.453125" style="59"/>
    <col min="16" max="16" width="13.54296875" style="59" customWidth="1"/>
    <col min="17" max="17" width="13.453125" style="59" customWidth="1"/>
    <col min="18" max="18" width="11.54296875" style="59" customWidth="1"/>
    <col min="19" max="16384" width="9.453125" style="59"/>
  </cols>
  <sheetData>
    <row r="1" spans="1:20" s="23" customFormat="1" ht="53.5" customHeight="1" thickBot="1" x14ac:dyDescent="0.4">
      <c r="A1" s="187" t="s">
        <v>39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9"/>
    </row>
    <row r="2" spans="1:20" s="23" customFormat="1" ht="27.25" customHeight="1" x14ac:dyDescent="0.35">
      <c r="A2" s="190" t="s">
        <v>40</v>
      </c>
      <c r="B2" s="184" t="s">
        <v>41</v>
      </c>
      <c r="C2" s="184"/>
      <c r="D2" s="184"/>
      <c r="E2" s="184"/>
      <c r="F2" s="184"/>
      <c r="G2" s="184" t="s">
        <v>42</v>
      </c>
      <c r="H2" s="184" t="s">
        <v>43</v>
      </c>
      <c r="I2" s="184" t="s">
        <v>44</v>
      </c>
      <c r="J2" s="184" t="s">
        <v>45</v>
      </c>
      <c r="K2" s="184" t="s">
        <v>46</v>
      </c>
      <c r="L2" s="193" t="s">
        <v>47</v>
      </c>
      <c r="M2" s="193"/>
      <c r="N2" s="185" t="s">
        <v>48</v>
      </c>
      <c r="O2" s="185"/>
      <c r="P2" s="184" t="s">
        <v>49</v>
      </c>
      <c r="Q2" s="184"/>
      <c r="R2" s="185" t="s">
        <v>50</v>
      </c>
      <c r="S2" s="186"/>
    </row>
    <row r="3" spans="1:20" s="23" customFormat="1" ht="93" thickBot="1" x14ac:dyDescent="0.4">
      <c r="A3" s="191"/>
      <c r="B3" s="24" t="s">
        <v>51</v>
      </c>
      <c r="C3" s="24" t="s">
        <v>52</v>
      </c>
      <c r="D3" s="24" t="s">
        <v>53</v>
      </c>
      <c r="E3" s="24" t="s">
        <v>54</v>
      </c>
      <c r="F3" s="24" t="s">
        <v>55</v>
      </c>
      <c r="G3" s="192"/>
      <c r="H3" s="192"/>
      <c r="I3" s="192"/>
      <c r="J3" s="192"/>
      <c r="K3" s="192"/>
      <c r="L3" s="112" t="s">
        <v>56</v>
      </c>
      <c r="M3" s="112" t="s">
        <v>57</v>
      </c>
      <c r="N3" s="86" t="s">
        <v>58</v>
      </c>
      <c r="O3" s="86" t="s">
        <v>59</v>
      </c>
      <c r="P3" s="86" t="s">
        <v>60</v>
      </c>
      <c r="Q3" s="86" t="s">
        <v>61</v>
      </c>
      <c r="R3" s="86" t="s">
        <v>62</v>
      </c>
      <c r="S3" s="25" t="s">
        <v>63</v>
      </c>
    </row>
    <row r="4" spans="1:20" s="23" customFormat="1" ht="55" customHeight="1" x14ac:dyDescent="0.35">
      <c r="A4" s="107">
        <v>1</v>
      </c>
      <c r="B4" s="108" t="s">
        <v>67</v>
      </c>
      <c r="C4" s="108" t="s">
        <v>68</v>
      </c>
      <c r="D4" s="108">
        <v>75015200</v>
      </c>
      <c r="E4" s="108">
        <v>108040020</v>
      </c>
      <c r="F4" s="108">
        <v>600100758</v>
      </c>
      <c r="G4" s="108" t="s">
        <v>73</v>
      </c>
      <c r="H4" s="108" t="s">
        <v>69</v>
      </c>
      <c r="I4" s="108" t="s">
        <v>70</v>
      </c>
      <c r="J4" s="108" t="s">
        <v>71</v>
      </c>
      <c r="K4" s="108" t="s">
        <v>74</v>
      </c>
      <c r="L4" s="109">
        <v>500000</v>
      </c>
      <c r="M4" s="109">
        <f t="shared" ref="M4:M6" si="0">L4/100*85</f>
        <v>425000</v>
      </c>
      <c r="N4" s="110" t="s">
        <v>75</v>
      </c>
      <c r="O4" s="110" t="s">
        <v>76</v>
      </c>
      <c r="P4" s="108"/>
      <c r="Q4" s="108"/>
      <c r="R4" s="111" t="s">
        <v>77</v>
      </c>
      <c r="S4" s="108" t="s">
        <v>66</v>
      </c>
    </row>
    <row r="5" spans="1:20" s="23" customFormat="1" ht="55" customHeight="1" x14ac:dyDescent="0.35">
      <c r="A5" s="107">
        <v>2</v>
      </c>
      <c r="B5" s="26" t="s">
        <v>78</v>
      </c>
      <c r="C5" s="26" t="s">
        <v>79</v>
      </c>
      <c r="D5" s="26">
        <v>70985642</v>
      </c>
      <c r="E5" s="26">
        <v>650052595</v>
      </c>
      <c r="F5" s="27">
        <v>70985642</v>
      </c>
      <c r="G5" s="29" t="s">
        <v>80</v>
      </c>
      <c r="H5" s="29" t="s">
        <v>25</v>
      </c>
      <c r="I5" s="29" t="s">
        <v>70</v>
      </c>
      <c r="J5" s="29" t="s">
        <v>81</v>
      </c>
      <c r="K5" s="29" t="s">
        <v>82</v>
      </c>
      <c r="L5" s="30">
        <v>500000</v>
      </c>
      <c r="M5" s="27">
        <f t="shared" si="0"/>
        <v>425000</v>
      </c>
      <c r="N5" s="29">
        <v>2022</v>
      </c>
      <c r="O5" s="29">
        <v>2024</v>
      </c>
      <c r="P5" s="29"/>
      <c r="Q5" s="29"/>
      <c r="R5" s="29" t="s">
        <v>72</v>
      </c>
      <c r="S5" s="29" t="s">
        <v>66</v>
      </c>
    </row>
    <row r="6" spans="1:20" s="23" customFormat="1" ht="55" customHeight="1" x14ac:dyDescent="0.35">
      <c r="A6" s="107">
        <v>3</v>
      </c>
      <c r="B6" s="26" t="s">
        <v>78</v>
      </c>
      <c r="C6" s="26" t="s">
        <v>79</v>
      </c>
      <c r="D6" s="26">
        <v>70985642</v>
      </c>
      <c r="E6" s="26">
        <v>650052595</v>
      </c>
      <c r="F6" s="27">
        <v>70985642</v>
      </c>
      <c r="G6" s="26" t="s">
        <v>83</v>
      </c>
      <c r="H6" s="29" t="s">
        <v>25</v>
      </c>
      <c r="I6" s="29" t="s">
        <v>70</v>
      </c>
      <c r="J6" s="29" t="s">
        <v>81</v>
      </c>
      <c r="K6" s="26" t="s">
        <v>84</v>
      </c>
      <c r="L6" s="30">
        <v>5500000</v>
      </c>
      <c r="M6" s="27">
        <f t="shared" si="0"/>
        <v>4675000</v>
      </c>
      <c r="N6" s="29">
        <v>2023</v>
      </c>
      <c r="O6" s="29">
        <v>2026</v>
      </c>
      <c r="P6" s="29" t="s">
        <v>65</v>
      </c>
      <c r="Q6" s="29" t="s">
        <v>65</v>
      </c>
      <c r="R6" s="29" t="s">
        <v>85</v>
      </c>
      <c r="S6" s="29" t="s">
        <v>66</v>
      </c>
    </row>
    <row r="7" spans="1:20" s="23" customFormat="1" ht="68.5" customHeight="1" x14ac:dyDescent="0.35">
      <c r="A7" s="107">
        <v>4</v>
      </c>
      <c r="B7" s="31" t="s">
        <v>86</v>
      </c>
      <c r="C7" s="31" t="s">
        <v>87</v>
      </c>
      <c r="D7" s="31">
        <v>75016010</v>
      </c>
      <c r="E7" s="31">
        <v>7587457</v>
      </c>
      <c r="F7" s="31">
        <v>600099954</v>
      </c>
      <c r="G7" s="31" t="s">
        <v>88</v>
      </c>
      <c r="H7" s="31" t="s">
        <v>25</v>
      </c>
      <c r="I7" s="31" t="s">
        <v>64</v>
      </c>
      <c r="J7" s="31" t="s">
        <v>89</v>
      </c>
      <c r="K7" s="31" t="s">
        <v>90</v>
      </c>
      <c r="L7" s="32">
        <v>2000000</v>
      </c>
      <c r="M7" s="32">
        <v>1700000</v>
      </c>
      <c r="N7" s="33">
        <v>2023</v>
      </c>
      <c r="O7" s="33">
        <v>2025</v>
      </c>
      <c r="P7" s="33"/>
      <c r="Q7" s="33"/>
      <c r="R7" s="34" t="s">
        <v>91</v>
      </c>
      <c r="S7" s="33" t="s">
        <v>66</v>
      </c>
    </row>
    <row r="8" spans="1:20" s="23" customFormat="1" ht="100.5" customHeight="1" x14ac:dyDescent="0.35">
      <c r="A8" s="107">
        <v>5</v>
      </c>
      <c r="B8" s="31" t="s">
        <v>86</v>
      </c>
      <c r="C8" s="31" t="s">
        <v>87</v>
      </c>
      <c r="D8" s="31">
        <v>75016010</v>
      </c>
      <c r="E8" s="31">
        <v>7587457</v>
      </c>
      <c r="F8" s="31">
        <v>600099954</v>
      </c>
      <c r="G8" s="31" t="s">
        <v>92</v>
      </c>
      <c r="H8" s="31" t="s">
        <v>25</v>
      </c>
      <c r="I8" s="31" t="s">
        <v>64</v>
      </c>
      <c r="J8" s="31" t="s">
        <v>89</v>
      </c>
      <c r="K8" s="31" t="s">
        <v>93</v>
      </c>
      <c r="L8" s="32">
        <v>1300000</v>
      </c>
      <c r="M8" s="32">
        <v>1105000</v>
      </c>
      <c r="N8" s="35">
        <v>2024</v>
      </c>
      <c r="O8" s="33">
        <v>2025</v>
      </c>
      <c r="P8" s="33"/>
      <c r="Q8" s="33"/>
      <c r="R8" s="31" t="s">
        <v>94</v>
      </c>
      <c r="S8" s="33" t="s">
        <v>66</v>
      </c>
    </row>
    <row r="9" spans="1:20" s="23" customFormat="1" ht="88.5" customHeight="1" x14ac:dyDescent="0.35">
      <c r="A9" s="107">
        <v>6</v>
      </c>
      <c r="B9" s="31" t="s">
        <v>86</v>
      </c>
      <c r="C9" s="31" t="s">
        <v>87</v>
      </c>
      <c r="D9" s="31">
        <v>75016010</v>
      </c>
      <c r="E9" s="31">
        <v>7587457</v>
      </c>
      <c r="F9" s="31">
        <v>600099954</v>
      </c>
      <c r="G9" s="31" t="s">
        <v>95</v>
      </c>
      <c r="H9" s="31" t="s">
        <v>25</v>
      </c>
      <c r="I9" s="31" t="s">
        <v>64</v>
      </c>
      <c r="J9" s="31" t="s">
        <v>89</v>
      </c>
      <c r="K9" s="31" t="s">
        <v>96</v>
      </c>
      <c r="L9" s="32">
        <v>2500000</v>
      </c>
      <c r="M9" s="32">
        <v>2125000</v>
      </c>
      <c r="N9" s="35">
        <v>2024</v>
      </c>
      <c r="O9" s="33">
        <v>2025</v>
      </c>
      <c r="P9" s="33"/>
      <c r="Q9" s="33"/>
      <c r="R9" s="33" t="s">
        <v>97</v>
      </c>
      <c r="S9" s="33" t="s">
        <v>66</v>
      </c>
    </row>
    <row r="10" spans="1:20" s="23" customFormat="1" ht="75" customHeight="1" x14ac:dyDescent="0.35">
      <c r="A10" s="107">
        <v>7</v>
      </c>
      <c r="B10" s="31" t="s">
        <v>86</v>
      </c>
      <c r="C10" s="31" t="s">
        <v>87</v>
      </c>
      <c r="D10" s="31">
        <v>75016010</v>
      </c>
      <c r="E10" s="31">
        <v>7587457</v>
      </c>
      <c r="F10" s="31">
        <v>600099954</v>
      </c>
      <c r="G10" s="31" t="s">
        <v>98</v>
      </c>
      <c r="H10" s="31" t="s">
        <v>25</v>
      </c>
      <c r="I10" s="31" t="s">
        <v>64</v>
      </c>
      <c r="J10" s="31" t="s">
        <v>89</v>
      </c>
      <c r="K10" s="31" t="s">
        <v>99</v>
      </c>
      <c r="L10" s="32">
        <v>5000000</v>
      </c>
      <c r="M10" s="32">
        <v>4250000</v>
      </c>
      <c r="N10" s="35">
        <v>2024</v>
      </c>
      <c r="O10" s="33">
        <v>2025</v>
      </c>
      <c r="P10" s="33" t="s">
        <v>65</v>
      </c>
      <c r="Q10" s="33"/>
      <c r="R10" s="33" t="s">
        <v>97</v>
      </c>
      <c r="S10" s="33" t="s">
        <v>66</v>
      </c>
    </row>
    <row r="11" spans="1:20" s="23" customFormat="1" ht="55" customHeight="1" x14ac:dyDescent="0.35">
      <c r="A11" s="107">
        <v>8</v>
      </c>
      <c r="B11" s="36" t="s">
        <v>100</v>
      </c>
      <c r="C11" s="36" t="s">
        <v>101</v>
      </c>
      <c r="D11" s="26" t="s">
        <v>102</v>
      </c>
      <c r="E11" s="37">
        <v>7586884</v>
      </c>
      <c r="F11" s="36">
        <v>600100529</v>
      </c>
      <c r="G11" s="31" t="s">
        <v>103</v>
      </c>
      <c r="H11" s="26" t="s">
        <v>25</v>
      </c>
      <c r="I11" s="31" t="s">
        <v>64</v>
      </c>
      <c r="J11" s="31" t="s">
        <v>104</v>
      </c>
      <c r="K11" s="31" t="s">
        <v>105</v>
      </c>
      <c r="L11" s="32">
        <v>200000</v>
      </c>
      <c r="M11" s="27">
        <f t="shared" ref="M11:M12" si="1">L11*0.85</f>
        <v>170000</v>
      </c>
      <c r="N11" s="35">
        <v>2024</v>
      </c>
      <c r="O11" s="33">
        <v>2027</v>
      </c>
      <c r="P11" s="33"/>
      <c r="Q11" s="33"/>
      <c r="R11" s="31" t="s">
        <v>106</v>
      </c>
      <c r="S11" s="33" t="s">
        <v>66</v>
      </c>
    </row>
    <row r="12" spans="1:20" s="23" customFormat="1" ht="55" customHeight="1" x14ac:dyDescent="0.35">
      <c r="A12" s="107">
        <v>9</v>
      </c>
      <c r="B12" s="36" t="s">
        <v>100</v>
      </c>
      <c r="C12" s="36" t="s">
        <v>101</v>
      </c>
      <c r="D12" s="26" t="s">
        <v>102</v>
      </c>
      <c r="E12" s="37">
        <v>7586884</v>
      </c>
      <c r="F12" s="36">
        <v>600100529</v>
      </c>
      <c r="G12" s="31" t="s">
        <v>107</v>
      </c>
      <c r="H12" s="26" t="s">
        <v>25</v>
      </c>
      <c r="I12" s="31" t="s">
        <v>64</v>
      </c>
      <c r="J12" s="31" t="s">
        <v>104</v>
      </c>
      <c r="K12" s="31" t="s">
        <v>108</v>
      </c>
      <c r="L12" s="32">
        <v>300000</v>
      </c>
      <c r="M12" s="27">
        <f t="shared" si="1"/>
        <v>255000</v>
      </c>
      <c r="N12" s="35">
        <v>2024</v>
      </c>
      <c r="O12" s="33">
        <v>2027</v>
      </c>
      <c r="P12" s="33"/>
      <c r="Q12" s="33"/>
      <c r="R12" s="31" t="s">
        <v>106</v>
      </c>
      <c r="S12" s="33" t="s">
        <v>66</v>
      </c>
    </row>
    <row r="13" spans="1:20" s="44" customFormat="1" ht="55" customHeight="1" x14ac:dyDescent="0.35">
      <c r="A13" s="107">
        <v>10</v>
      </c>
      <c r="B13" s="38" t="s">
        <v>100</v>
      </c>
      <c r="C13" s="38" t="s">
        <v>101</v>
      </c>
      <c r="D13" s="28" t="s">
        <v>109</v>
      </c>
      <c r="E13" s="28">
        <v>7586884</v>
      </c>
      <c r="F13" s="38">
        <v>600100529</v>
      </c>
      <c r="G13" s="39" t="s">
        <v>110</v>
      </c>
      <c r="H13" s="37" t="s">
        <v>25</v>
      </c>
      <c r="I13" s="37" t="s">
        <v>70</v>
      </c>
      <c r="J13" s="37" t="s">
        <v>104</v>
      </c>
      <c r="K13" s="181" t="s">
        <v>111</v>
      </c>
      <c r="L13" s="40">
        <v>100000</v>
      </c>
      <c r="M13" s="40">
        <v>85000</v>
      </c>
      <c r="N13" s="41">
        <v>2024</v>
      </c>
      <c r="O13" s="41">
        <v>2027</v>
      </c>
      <c r="P13" s="42"/>
      <c r="Q13" s="42"/>
      <c r="R13" s="43" t="s">
        <v>106</v>
      </c>
      <c r="S13" s="46" t="s">
        <v>66</v>
      </c>
    </row>
    <row r="14" spans="1:20" s="44" customFormat="1" ht="55" customHeight="1" x14ac:dyDescent="0.35">
      <c r="A14" s="107">
        <v>11</v>
      </c>
      <c r="B14" s="38" t="s">
        <v>100</v>
      </c>
      <c r="C14" s="38" t="s">
        <v>101</v>
      </c>
      <c r="D14" s="28" t="s">
        <v>112</v>
      </c>
      <c r="E14" s="28">
        <v>7586884</v>
      </c>
      <c r="F14" s="38">
        <v>600100529</v>
      </c>
      <c r="G14" s="41" t="s">
        <v>113</v>
      </c>
      <c r="H14" s="37" t="s">
        <v>25</v>
      </c>
      <c r="I14" s="37" t="s">
        <v>70</v>
      </c>
      <c r="J14" s="37" t="s">
        <v>104</v>
      </c>
      <c r="K14" s="181" t="s">
        <v>114</v>
      </c>
      <c r="L14" s="40">
        <v>100000</v>
      </c>
      <c r="M14" s="40">
        <v>85000</v>
      </c>
      <c r="N14" s="41">
        <v>2024</v>
      </c>
      <c r="O14" s="41">
        <v>2027</v>
      </c>
      <c r="P14" s="45"/>
      <c r="Q14" s="45"/>
      <c r="R14" s="46" t="s">
        <v>72</v>
      </c>
      <c r="S14" s="46" t="s">
        <v>66</v>
      </c>
    </row>
    <row r="15" spans="1:20" ht="55" customHeight="1" x14ac:dyDescent="0.35">
      <c r="A15" s="107">
        <v>12</v>
      </c>
      <c r="B15" s="87" t="s">
        <v>686</v>
      </c>
      <c r="C15" s="87" t="s">
        <v>687</v>
      </c>
      <c r="D15" s="87">
        <v>71003215</v>
      </c>
      <c r="E15" s="87">
        <v>7586892</v>
      </c>
      <c r="F15" s="87">
        <v>600099644</v>
      </c>
      <c r="G15" s="87" t="s">
        <v>688</v>
      </c>
      <c r="H15" s="87" t="s">
        <v>25</v>
      </c>
      <c r="I15" s="87" t="s">
        <v>70</v>
      </c>
      <c r="J15" s="87" t="s">
        <v>689</v>
      </c>
      <c r="K15" s="87" t="s">
        <v>690</v>
      </c>
      <c r="L15" s="119">
        <v>3000000</v>
      </c>
      <c r="M15" s="119">
        <f>L15*0.85</f>
        <v>2550000</v>
      </c>
      <c r="N15" s="179">
        <v>2025</v>
      </c>
      <c r="O15" s="179">
        <v>2027</v>
      </c>
      <c r="P15" s="87"/>
      <c r="Q15" s="87" t="s">
        <v>65</v>
      </c>
      <c r="R15" s="179" t="s">
        <v>691</v>
      </c>
      <c r="S15" s="87" t="s">
        <v>66</v>
      </c>
      <c r="T15" s="180"/>
    </row>
    <row r="16" spans="1:20" ht="55" customHeight="1" x14ac:dyDescent="0.35">
      <c r="A16" s="107">
        <v>13</v>
      </c>
      <c r="B16" s="87" t="s">
        <v>686</v>
      </c>
      <c r="C16" s="87" t="s">
        <v>687</v>
      </c>
      <c r="D16" s="87">
        <v>71003215</v>
      </c>
      <c r="E16" s="87">
        <v>7586892</v>
      </c>
      <c r="F16" s="87">
        <v>600099644</v>
      </c>
      <c r="G16" s="87" t="s">
        <v>692</v>
      </c>
      <c r="H16" s="87" t="s">
        <v>25</v>
      </c>
      <c r="I16" s="87" t="s">
        <v>70</v>
      </c>
      <c r="J16" s="87" t="s">
        <v>689</v>
      </c>
      <c r="K16" s="87" t="s">
        <v>693</v>
      </c>
      <c r="L16" s="119">
        <v>1000000</v>
      </c>
      <c r="M16" s="119">
        <f t="shared" ref="M16" si="2">L16*0.85</f>
        <v>850000</v>
      </c>
      <c r="N16" s="179">
        <v>2025</v>
      </c>
      <c r="O16" s="179">
        <v>2027</v>
      </c>
      <c r="P16" s="87" t="s">
        <v>65</v>
      </c>
      <c r="Q16" s="87"/>
      <c r="R16" s="87" t="s">
        <v>694</v>
      </c>
      <c r="S16" s="87" t="s">
        <v>66</v>
      </c>
      <c r="T16" s="180"/>
    </row>
    <row r="17" spans="1:19" s="23" customFormat="1" ht="164.5" customHeight="1" x14ac:dyDescent="0.35">
      <c r="A17" s="107">
        <v>14</v>
      </c>
      <c r="B17" s="26" t="s">
        <v>115</v>
      </c>
      <c r="C17" s="26" t="s">
        <v>116</v>
      </c>
      <c r="D17" s="26">
        <v>75015846</v>
      </c>
      <c r="E17" s="26" t="str">
        <f>"007586906"</f>
        <v>007586906</v>
      </c>
      <c r="F17" s="26">
        <v>600099652</v>
      </c>
      <c r="G17" s="26" t="s">
        <v>117</v>
      </c>
      <c r="H17" s="26" t="s">
        <v>118</v>
      </c>
      <c r="I17" s="26" t="s">
        <v>70</v>
      </c>
      <c r="J17" s="26" t="s">
        <v>119</v>
      </c>
      <c r="K17" s="26" t="s">
        <v>120</v>
      </c>
      <c r="L17" s="47">
        <v>31500000</v>
      </c>
      <c r="M17" s="47">
        <f>L17/100*85</f>
        <v>26775000</v>
      </c>
      <c r="N17" s="48">
        <v>45474</v>
      </c>
      <c r="O17" s="48">
        <v>45992</v>
      </c>
      <c r="P17" s="26" t="s">
        <v>65</v>
      </c>
      <c r="Q17" s="26"/>
      <c r="R17" s="28" t="s">
        <v>77</v>
      </c>
      <c r="S17" s="28" t="s">
        <v>121</v>
      </c>
    </row>
    <row r="18" spans="1:19" s="44" customFormat="1" ht="55" customHeight="1" x14ac:dyDescent="0.35">
      <c r="A18" s="107">
        <v>15</v>
      </c>
      <c r="B18" s="28" t="s">
        <v>115</v>
      </c>
      <c r="C18" s="28" t="s">
        <v>116</v>
      </c>
      <c r="D18" s="28">
        <v>75015846</v>
      </c>
      <c r="E18" s="28" t="str">
        <f t="shared" ref="E18:E20" si="3">"007586906"</f>
        <v>007586906</v>
      </c>
      <c r="F18" s="28">
        <v>600099652</v>
      </c>
      <c r="G18" s="28" t="s">
        <v>122</v>
      </c>
      <c r="H18" s="28" t="s">
        <v>118</v>
      </c>
      <c r="I18" s="28" t="s">
        <v>70</v>
      </c>
      <c r="J18" s="28" t="s">
        <v>119</v>
      </c>
      <c r="K18" s="28" t="s">
        <v>122</v>
      </c>
      <c r="L18" s="47">
        <v>1000000</v>
      </c>
      <c r="M18" s="47">
        <f t="shared" ref="M18:M22" si="4">L18/100*85</f>
        <v>850000</v>
      </c>
      <c r="N18" s="48">
        <v>45597</v>
      </c>
      <c r="O18" s="48">
        <v>45658</v>
      </c>
      <c r="P18" s="28"/>
      <c r="Q18" s="28"/>
      <c r="R18" s="28" t="s">
        <v>123</v>
      </c>
      <c r="S18" s="28" t="s">
        <v>121</v>
      </c>
    </row>
    <row r="19" spans="1:19" s="23" customFormat="1" ht="101.5" customHeight="1" x14ac:dyDescent="0.35">
      <c r="A19" s="107">
        <v>16</v>
      </c>
      <c r="B19" s="26" t="s">
        <v>115</v>
      </c>
      <c r="C19" s="26" t="s">
        <v>116</v>
      </c>
      <c r="D19" s="26">
        <v>75015846</v>
      </c>
      <c r="E19" s="26" t="str">
        <f t="shared" si="3"/>
        <v>007586906</v>
      </c>
      <c r="F19" s="26">
        <v>600099652</v>
      </c>
      <c r="G19" s="26" t="s">
        <v>124</v>
      </c>
      <c r="H19" s="26" t="s">
        <v>118</v>
      </c>
      <c r="I19" s="26" t="s">
        <v>70</v>
      </c>
      <c r="J19" s="26" t="s">
        <v>119</v>
      </c>
      <c r="K19" s="26" t="s">
        <v>125</v>
      </c>
      <c r="L19" s="27">
        <v>1800000</v>
      </c>
      <c r="M19" s="27">
        <f t="shared" si="4"/>
        <v>1530000</v>
      </c>
      <c r="N19" s="48" t="s">
        <v>126</v>
      </c>
      <c r="O19" s="48">
        <v>45992</v>
      </c>
      <c r="P19" s="26"/>
      <c r="Q19" s="26"/>
      <c r="R19" s="26" t="s">
        <v>72</v>
      </c>
      <c r="S19" s="26" t="s">
        <v>66</v>
      </c>
    </row>
    <row r="20" spans="1:19" s="23" customFormat="1" ht="95" customHeight="1" x14ac:dyDescent="0.35">
      <c r="A20" s="107">
        <v>17</v>
      </c>
      <c r="B20" s="26" t="s">
        <v>115</v>
      </c>
      <c r="C20" s="26" t="s">
        <v>116</v>
      </c>
      <c r="D20" s="26">
        <v>75015846</v>
      </c>
      <c r="E20" s="26" t="str">
        <f t="shared" si="3"/>
        <v>007586906</v>
      </c>
      <c r="F20" s="26">
        <v>600099652</v>
      </c>
      <c r="G20" s="26" t="s">
        <v>127</v>
      </c>
      <c r="H20" s="26" t="s">
        <v>118</v>
      </c>
      <c r="I20" s="26" t="s">
        <v>70</v>
      </c>
      <c r="J20" s="26" t="s">
        <v>119</v>
      </c>
      <c r="K20" s="26" t="s">
        <v>128</v>
      </c>
      <c r="L20" s="47">
        <v>1500000</v>
      </c>
      <c r="M20" s="47">
        <f t="shared" si="4"/>
        <v>1275000</v>
      </c>
      <c r="N20" s="48" t="s">
        <v>129</v>
      </c>
      <c r="O20" s="48">
        <v>45992</v>
      </c>
      <c r="P20" s="26"/>
      <c r="Q20" s="26"/>
      <c r="R20" s="26" t="s">
        <v>123</v>
      </c>
      <c r="S20" s="26" t="s">
        <v>121</v>
      </c>
    </row>
    <row r="21" spans="1:19" s="23" customFormat="1" ht="55" customHeight="1" x14ac:dyDescent="0.35">
      <c r="A21" s="107">
        <v>18</v>
      </c>
      <c r="B21" s="26" t="s">
        <v>130</v>
      </c>
      <c r="C21" s="26" t="s">
        <v>131</v>
      </c>
      <c r="D21" s="26">
        <v>75016494</v>
      </c>
      <c r="E21" s="26">
        <v>7587465</v>
      </c>
      <c r="F21" s="26">
        <v>600099962</v>
      </c>
      <c r="G21" s="26" t="s">
        <v>132</v>
      </c>
      <c r="H21" s="26" t="s">
        <v>25</v>
      </c>
      <c r="I21" s="26" t="s">
        <v>70</v>
      </c>
      <c r="J21" s="26" t="s">
        <v>131</v>
      </c>
      <c r="K21" s="26" t="s">
        <v>132</v>
      </c>
      <c r="L21" s="49">
        <v>100000</v>
      </c>
      <c r="M21" s="27">
        <f t="shared" si="4"/>
        <v>85000</v>
      </c>
      <c r="N21" s="28">
        <v>2024</v>
      </c>
      <c r="O21" s="28">
        <v>2025</v>
      </c>
      <c r="P21" s="26"/>
      <c r="Q21" s="26"/>
      <c r="R21" s="26" t="s">
        <v>72</v>
      </c>
      <c r="S21" s="26" t="s">
        <v>66</v>
      </c>
    </row>
    <row r="22" spans="1:19" s="23" customFormat="1" ht="55" customHeight="1" x14ac:dyDescent="0.35">
      <c r="A22" s="107">
        <v>19</v>
      </c>
      <c r="B22" s="26" t="s">
        <v>133</v>
      </c>
      <c r="C22" s="26" t="s">
        <v>131</v>
      </c>
      <c r="D22" s="26">
        <v>75016494</v>
      </c>
      <c r="E22" s="26">
        <v>7587465</v>
      </c>
      <c r="F22" s="26">
        <v>600099962</v>
      </c>
      <c r="G22" s="26" t="s">
        <v>134</v>
      </c>
      <c r="H22" s="26" t="s">
        <v>25</v>
      </c>
      <c r="I22" s="26" t="s">
        <v>70</v>
      </c>
      <c r="J22" s="26" t="s">
        <v>131</v>
      </c>
      <c r="K22" s="26" t="s">
        <v>134</v>
      </c>
      <c r="L22" s="27">
        <v>200000</v>
      </c>
      <c r="M22" s="27">
        <f t="shared" si="4"/>
        <v>170000</v>
      </c>
      <c r="N22" s="28">
        <v>2022</v>
      </c>
      <c r="O22" s="28">
        <v>2023</v>
      </c>
      <c r="P22" s="26"/>
      <c r="Q22" s="26"/>
      <c r="R22" s="28" t="s">
        <v>91</v>
      </c>
      <c r="S22" s="26" t="s">
        <v>66</v>
      </c>
    </row>
    <row r="23" spans="1:19" s="23" customFormat="1" ht="55" customHeight="1" x14ac:dyDescent="0.35">
      <c r="A23" s="107">
        <v>20</v>
      </c>
      <c r="B23" s="52" t="s">
        <v>135</v>
      </c>
      <c r="C23" s="26" t="s">
        <v>136</v>
      </c>
      <c r="D23" s="26">
        <v>70156026</v>
      </c>
      <c r="E23" s="26">
        <v>617800863</v>
      </c>
      <c r="F23" s="26">
        <v>617800863</v>
      </c>
      <c r="G23" s="26" t="s">
        <v>137</v>
      </c>
      <c r="H23" s="26" t="s">
        <v>25</v>
      </c>
      <c r="I23" s="26" t="s">
        <v>70</v>
      </c>
      <c r="J23" s="26" t="s">
        <v>70</v>
      </c>
      <c r="K23" s="26" t="s">
        <v>138</v>
      </c>
      <c r="L23" s="27">
        <v>1000000</v>
      </c>
      <c r="M23" s="27">
        <f>L23/100*85</f>
        <v>850000</v>
      </c>
      <c r="N23" s="26">
        <v>2022</v>
      </c>
      <c r="O23" s="26">
        <v>2022</v>
      </c>
      <c r="P23" s="26"/>
      <c r="Q23" s="26"/>
      <c r="R23" s="26" t="s">
        <v>91</v>
      </c>
      <c r="S23" s="26" t="s">
        <v>139</v>
      </c>
    </row>
    <row r="24" spans="1:19" s="23" customFormat="1" ht="55" customHeight="1" x14ac:dyDescent="0.35">
      <c r="A24" s="107">
        <v>21</v>
      </c>
      <c r="B24" s="52" t="s">
        <v>135</v>
      </c>
      <c r="C24" s="26" t="s">
        <v>136</v>
      </c>
      <c r="D24" s="26">
        <v>70156026</v>
      </c>
      <c r="E24" s="26">
        <v>617800863</v>
      </c>
      <c r="F24" s="26">
        <v>617800863</v>
      </c>
      <c r="G24" s="26" t="s">
        <v>141</v>
      </c>
      <c r="H24" s="26" t="s">
        <v>25</v>
      </c>
      <c r="I24" s="26" t="s">
        <v>70</v>
      </c>
      <c r="J24" s="26" t="s">
        <v>70</v>
      </c>
      <c r="K24" s="28" t="s">
        <v>142</v>
      </c>
      <c r="L24" s="27">
        <v>250000</v>
      </c>
      <c r="M24" s="27">
        <f t="shared" ref="M24:M29" si="5">L24/100*85</f>
        <v>212500</v>
      </c>
      <c r="N24" s="26">
        <v>2023</v>
      </c>
      <c r="O24" s="26">
        <v>2024</v>
      </c>
      <c r="P24" s="26"/>
      <c r="Q24" s="26"/>
      <c r="R24" s="53" t="s">
        <v>77</v>
      </c>
      <c r="S24" s="26" t="s">
        <v>139</v>
      </c>
    </row>
    <row r="25" spans="1:19" s="23" customFormat="1" ht="55" customHeight="1" x14ac:dyDescent="0.35">
      <c r="A25" s="107">
        <v>22</v>
      </c>
      <c r="B25" s="52" t="s">
        <v>135</v>
      </c>
      <c r="C25" s="26" t="s">
        <v>136</v>
      </c>
      <c r="D25" s="26">
        <v>70156026</v>
      </c>
      <c r="E25" s="26">
        <v>617800863</v>
      </c>
      <c r="F25" s="26">
        <v>617800863</v>
      </c>
      <c r="G25" s="26" t="s">
        <v>143</v>
      </c>
      <c r="H25" s="26" t="s">
        <v>25</v>
      </c>
      <c r="I25" s="26" t="s">
        <v>70</v>
      </c>
      <c r="J25" s="26" t="s">
        <v>70</v>
      </c>
      <c r="K25" s="26" t="s">
        <v>144</v>
      </c>
      <c r="L25" s="27">
        <v>350000</v>
      </c>
      <c r="M25" s="27">
        <f t="shared" si="5"/>
        <v>297500</v>
      </c>
      <c r="N25" s="26">
        <v>2024</v>
      </c>
      <c r="O25" s="28">
        <v>2025</v>
      </c>
      <c r="P25" s="26"/>
      <c r="Q25" s="26"/>
      <c r="R25" s="52" t="s">
        <v>140</v>
      </c>
      <c r="S25" s="26" t="s">
        <v>66</v>
      </c>
    </row>
    <row r="26" spans="1:19" s="23" customFormat="1" ht="55" customHeight="1" x14ac:dyDescent="0.35">
      <c r="A26" s="107">
        <v>23</v>
      </c>
      <c r="B26" s="26" t="s">
        <v>145</v>
      </c>
      <c r="C26" s="26" t="s">
        <v>146</v>
      </c>
      <c r="D26" s="26">
        <v>70156018</v>
      </c>
      <c r="E26" s="27">
        <v>117800937</v>
      </c>
      <c r="F26" s="27">
        <v>617800928</v>
      </c>
      <c r="G26" s="26" t="s">
        <v>147</v>
      </c>
      <c r="H26" s="26" t="s">
        <v>25</v>
      </c>
      <c r="I26" s="26" t="s">
        <v>70</v>
      </c>
      <c r="J26" s="26" t="s">
        <v>70</v>
      </c>
      <c r="K26" s="26" t="s">
        <v>148</v>
      </c>
      <c r="L26" s="27">
        <v>500000</v>
      </c>
      <c r="M26" s="27">
        <f t="shared" si="5"/>
        <v>425000</v>
      </c>
      <c r="N26" s="28">
        <v>2024</v>
      </c>
      <c r="O26" s="28">
        <v>2027</v>
      </c>
      <c r="P26" s="26"/>
      <c r="Q26" s="26"/>
      <c r="R26" s="26" t="s">
        <v>72</v>
      </c>
      <c r="S26" s="26" t="s">
        <v>139</v>
      </c>
    </row>
    <row r="27" spans="1:19" s="23" customFormat="1" ht="55" customHeight="1" x14ac:dyDescent="0.35">
      <c r="A27" s="107">
        <v>24</v>
      </c>
      <c r="B27" s="26" t="s">
        <v>145</v>
      </c>
      <c r="C27" s="26" t="s">
        <v>146</v>
      </c>
      <c r="D27" s="26">
        <v>70156018</v>
      </c>
      <c r="E27" s="27">
        <v>117800937</v>
      </c>
      <c r="F27" s="27">
        <v>617800928</v>
      </c>
      <c r="G27" s="26" t="s">
        <v>149</v>
      </c>
      <c r="H27" s="26" t="s">
        <v>25</v>
      </c>
      <c r="I27" s="26" t="s">
        <v>70</v>
      </c>
      <c r="J27" s="26" t="s">
        <v>70</v>
      </c>
      <c r="K27" s="26" t="s">
        <v>150</v>
      </c>
      <c r="L27" s="27">
        <v>150000</v>
      </c>
      <c r="M27" s="27">
        <f t="shared" si="5"/>
        <v>127500</v>
      </c>
      <c r="N27" s="26">
        <v>2022</v>
      </c>
      <c r="O27" s="28">
        <v>2024</v>
      </c>
      <c r="P27" s="26"/>
      <c r="Q27" s="26"/>
      <c r="R27" s="28" t="s">
        <v>91</v>
      </c>
      <c r="S27" s="26" t="s">
        <v>139</v>
      </c>
    </row>
    <row r="28" spans="1:19" s="23" customFormat="1" ht="55" customHeight="1" x14ac:dyDescent="0.35">
      <c r="A28" s="107">
        <v>25</v>
      </c>
      <c r="B28" s="26" t="s">
        <v>145</v>
      </c>
      <c r="C28" s="26" t="s">
        <v>146</v>
      </c>
      <c r="D28" s="26">
        <v>70156018</v>
      </c>
      <c r="E28" s="27">
        <v>117800937</v>
      </c>
      <c r="F28" s="27">
        <v>617800928</v>
      </c>
      <c r="G28" s="26" t="s">
        <v>151</v>
      </c>
      <c r="H28" s="26" t="s">
        <v>25</v>
      </c>
      <c r="I28" s="26" t="s">
        <v>70</v>
      </c>
      <c r="J28" s="26" t="s">
        <v>70</v>
      </c>
      <c r="K28" s="26" t="s">
        <v>152</v>
      </c>
      <c r="L28" s="27">
        <v>300000</v>
      </c>
      <c r="M28" s="27">
        <f t="shared" si="5"/>
        <v>255000</v>
      </c>
      <c r="N28" s="28">
        <v>2024</v>
      </c>
      <c r="O28" s="28">
        <v>2027</v>
      </c>
      <c r="P28" s="26"/>
      <c r="Q28" s="26"/>
      <c r="R28" s="26" t="s">
        <v>72</v>
      </c>
      <c r="S28" s="26" t="s">
        <v>139</v>
      </c>
    </row>
    <row r="29" spans="1:19" s="23" customFormat="1" ht="55" customHeight="1" x14ac:dyDescent="0.35">
      <c r="A29" s="107">
        <v>26</v>
      </c>
      <c r="B29" s="26" t="s">
        <v>145</v>
      </c>
      <c r="C29" s="26" t="s">
        <v>146</v>
      </c>
      <c r="D29" s="26">
        <v>70156018</v>
      </c>
      <c r="E29" s="27">
        <v>117800937</v>
      </c>
      <c r="F29" s="27">
        <v>617800928</v>
      </c>
      <c r="G29" s="26" t="s">
        <v>153</v>
      </c>
      <c r="H29" s="26" t="s">
        <v>25</v>
      </c>
      <c r="I29" s="26" t="s">
        <v>70</v>
      </c>
      <c r="J29" s="26" t="s">
        <v>70</v>
      </c>
      <c r="K29" s="26" t="s">
        <v>154</v>
      </c>
      <c r="L29" s="27">
        <v>1000000</v>
      </c>
      <c r="M29" s="27">
        <f t="shared" si="5"/>
        <v>850000</v>
      </c>
      <c r="N29" s="28">
        <v>2024</v>
      </c>
      <c r="O29" s="28">
        <v>2027</v>
      </c>
      <c r="P29" s="26"/>
      <c r="Q29" s="26"/>
      <c r="R29" s="26" t="s">
        <v>72</v>
      </c>
      <c r="S29" s="26" t="s">
        <v>139</v>
      </c>
    </row>
    <row r="30" spans="1:19" s="23" customFormat="1" ht="55" customHeight="1" x14ac:dyDescent="0.35">
      <c r="A30" s="107">
        <v>27</v>
      </c>
      <c r="B30" s="26" t="s">
        <v>145</v>
      </c>
      <c r="C30" s="26" t="s">
        <v>146</v>
      </c>
      <c r="D30" s="26">
        <v>70156018</v>
      </c>
      <c r="E30" s="27">
        <v>117800937</v>
      </c>
      <c r="F30" s="27">
        <v>617800928</v>
      </c>
      <c r="G30" s="26" t="s">
        <v>155</v>
      </c>
      <c r="H30" s="26" t="s">
        <v>25</v>
      </c>
      <c r="I30" s="26" t="s">
        <v>70</v>
      </c>
      <c r="J30" s="26" t="s">
        <v>70</v>
      </c>
      <c r="K30" s="26" t="s">
        <v>155</v>
      </c>
      <c r="L30" s="27">
        <v>1000000</v>
      </c>
      <c r="M30" s="27">
        <v>850000</v>
      </c>
      <c r="N30" s="26">
        <v>2023</v>
      </c>
      <c r="O30" s="26">
        <v>2024</v>
      </c>
      <c r="P30" s="26"/>
      <c r="Q30" s="26"/>
      <c r="R30" s="28" t="s">
        <v>91</v>
      </c>
      <c r="S30" s="26" t="s">
        <v>66</v>
      </c>
    </row>
    <row r="31" spans="1:19" s="23" customFormat="1" ht="55" customHeight="1" x14ac:dyDescent="0.35">
      <c r="A31" s="107">
        <v>28</v>
      </c>
      <c r="B31" s="26" t="s">
        <v>145</v>
      </c>
      <c r="C31" s="26" t="s">
        <v>146</v>
      </c>
      <c r="D31" s="26">
        <v>70156018</v>
      </c>
      <c r="E31" s="27">
        <v>117800937</v>
      </c>
      <c r="F31" s="27">
        <v>617800928</v>
      </c>
      <c r="G31" s="26" t="s">
        <v>156</v>
      </c>
      <c r="H31" s="26" t="s">
        <v>25</v>
      </c>
      <c r="I31" s="26" t="s">
        <v>70</v>
      </c>
      <c r="J31" s="26" t="s">
        <v>70</v>
      </c>
      <c r="K31" s="26" t="s">
        <v>157</v>
      </c>
      <c r="L31" s="27">
        <v>2000000</v>
      </c>
      <c r="M31" s="27">
        <f t="shared" ref="M31:M33" si="6">L31/100*85</f>
        <v>1700000</v>
      </c>
      <c r="N31" s="28">
        <v>2024</v>
      </c>
      <c r="O31" s="28">
        <v>2027</v>
      </c>
      <c r="P31" s="26"/>
      <c r="Q31" s="26"/>
      <c r="R31" s="26" t="s">
        <v>72</v>
      </c>
      <c r="S31" s="26" t="s">
        <v>139</v>
      </c>
    </row>
    <row r="32" spans="1:19" s="23" customFormat="1" ht="55" customHeight="1" x14ac:dyDescent="0.35">
      <c r="A32" s="107">
        <v>29</v>
      </c>
      <c r="B32" s="26" t="s">
        <v>145</v>
      </c>
      <c r="C32" s="26" t="s">
        <v>146</v>
      </c>
      <c r="D32" s="26">
        <v>70156018</v>
      </c>
      <c r="E32" s="27">
        <v>117800937</v>
      </c>
      <c r="F32" s="27">
        <v>617800928</v>
      </c>
      <c r="G32" s="26" t="s">
        <v>158</v>
      </c>
      <c r="H32" s="26" t="s">
        <v>25</v>
      </c>
      <c r="I32" s="26" t="s">
        <v>70</v>
      </c>
      <c r="J32" s="26" t="s">
        <v>70</v>
      </c>
      <c r="K32" s="26" t="s">
        <v>159</v>
      </c>
      <c r="L32" s="27">
        <v>3000000</v>
      </c>
      <c r="M32" s="27">
        <f t="shared" si="6"/>
        <v>2550000</v>
      </c>
      <c r="N32" s="28">
        <v>2024</v>
      </c>
      <c r="O32" s="28">
        <v>2027</v>
      </c>
      <c r="P32" s="26"/>
      <c r="Q32" s="26"/>
      <c r="R32" s="26" t="s">
        <v>160</v>
      </c>
      <c r="S32" s="26" t="s">
        <v>139</v>
      </c>
    </row>
    <row r="33" spans="1:19" s="23" customFormat="1" ht="55" customHeight="1" x14ac:dyDescent="0.35">
      <c r="A33" s="107">
        <v>30</v>
      </c>
      <c r="B33" s="26" t="s">
        <v>145</v>
      </c>
      <c r="C33" s="26" t="s">
        <v>146</v>
      </c>
      <c r="D33" s="26">
        <v>70156018</v>
      </c>
      <c r="E33" s="27">
        <v>117800937</v>
      </c>
      <c r="F33" s="27">
        <v>617800928</v>
      </c>
      <c r="G33" s="26" t="s">
        <v>161</v>
      </c>
      <c r="H33" s="26" t="s">
        <v>25</v>
      </c>
      <c r="I33" s="26" t="s">
        <v>70</v>
      </c>
      <c r="J33" s="26" t="s">
        <v>70</v>
      </c>
      <c r="K33" s="26" t="s">
        <v>162</v>
      </c>
      <c r="L33" s="27">
        <v>700000</v>
      </c>
      <c r="M33" s="27">
        <f t="shared" si="6"/>
        <v>595000</v>
      </c>
      <c r="N33" s="28">
        <v>2023</v>
      </c>
      <c r="O33" s="28">
        <v>2023</v>
      </c>
      <c r="P33" s="26"/>
      <c r="Q33" s="26"/>
      <c r="R33" s="28" t="s">
        <v>91</v>
      </c>
      <c r="S33" s="26" t="s">
        <v>139</v>
      </c>
    </row>
    <row r="34" spans="1:19" s="23" customFormat="1" ht="76.5" customHeight="1" x14ac:dyDescent="0.35">
      <c r="A34" s="107">
        <v>31</v>
      </c>
      <c r="B34" s="26" t="s">
        <v>163</v>
      </c>
      <c r="C34" s="26" t="s">
        <v>164</v>
      </c>
      <c r="D34" s="26">
        <v>71006079</v>
      </c>
      <c r="E34" s="26" t="str">
        <f>"007587511"</f>
        <v>007587511</v>
      </c>
      <c r="F34" s="26">
        <v>650053672</v>
      </c>
      <c r="G34" s="26" t="s">
        <v>165</v>
      </c>
      <c r="H34" s="26" t="s">
        <v>25</v>
      </c>
      <c r="I34" s="26" t="s">
        <v>70</v>
      </c>
      <c r="J34" s="26" t="s">
        <v>166</v>
      </c>
      <c r="K34" s="26" t="s">
        <v>167</v>
      </c>
      <c r="L34" s="27">
        <v>450000</v>
      </c>
      <c r="M34" s="27">
        <f>L34/100*85</f>
        <v>382500</v>
      </c>
      <c r="N34" s="28">
        <v>2024</v>
      </c>
      <c r="O34" s="28">
        <v>2027</v>
      </c>
      <c r="P34" s="26"/>
      <c r="Q34" s="26"/>
      <c r="R34" s="26" t="s">
        <v>72</v>
      </c>
      <c r="S34" s="26" t="s">
        <v>66</v>
      </c>
    </row>
    <row r="35" spans="1:19" s="23" customFormat="1" ht="55" customHeight="1" x14ac:dyDescent="0.35">
      <c r="A35" s="107">
        <v>32</v>
      </c>
      <c r="B35" s="54" t="s">
        <v>163</v>
      </c>
      <c r="C35" s="54" t="s">
        <v>164</v>
      </c>
      <c r="D35" s="54">
        <v>71006079</v>
      </c>
      <c r="E35" s="26" t="str">
        <f t="shared" ref="E35:E41" si="7">"007587511"</f>
        <v>007587511</v>
      </c>
      <c r="F35" s="54">
        <v>650053672</v>
      </c>
      <c r="G35" s="54" t="s">
        <v>168</v>
      </c>
      <c r="H35" s="54" t="s">
        <v>25</v>
      </c>
      <c r="I35" s="54" t="s">
        <v>70</v>
      </c>
      <c r="J35" s="54" t="s">
        <v>166</v>
      </c>
      <c r="K35" s="54" t="s">
        <v>169</v>
      </c>
      <c r="L35" s="55">
        <v>150000</v>
      </c>
      <c r="M35" s="55">
        <f t="shared" ref="M35:M41" si="8">L35/100*85</f>
        <v>127500</v>
      </c>
      <c r="N35" s="28">
        <v>2024</v>
      </c>
      <c r="O35" s="28">
        <v>2027</v>
      </c>
      <c r="P35" s="54"/>
      <c r="Q35" s="54"/>
      <c r="R35" s="54" t="s">
        <v>72</v>
      </c>
      <c r="S35" s="54" t="s">
        <v>66</v>
      </c>
    </row>
    <row r="36" spans="1:19" s="23" customFormat="1" ht="55" customHeight="1" x14ac:dyDescent="0.35">
      <c r="A36" s="107">
        <v>33</v>
      </c>
      <c r="B36" s="54" t="s">
        <v>163</v>
      </c>
      <c r="C36" s="54" t="s">
        <v>164</v>
      </c>
      <c r="D36" s="54">
        <v>71006079</v>
      </c>
      <c r="E36" s="26" t="str">
        <f t="shared" si="7"/>
        <v>007587511</v>
      </c>
      <c r="F36" s="54">
        <v>650053672</v>
      </c>
      <c r="G36" s="54" t="s">
        <v>170</v>
      </c>
      <c r="H36" s="54" t="s">
        <v>25</v>
      </c>
      <c r="I36" s="54" t="s">
        <v>70</v>
      </c>
      <c r="J36" s="54" t="s">
        <v>166</v>
      </c>
      <c r="K36" s="54" t="s">
        <v>171</v>
      </c>
      <c r="L36" s="55">
        <v>200000</v>
      </c>
      <c r="M36" s="55">
        <f t="shared" si="8"/>
        <v>170000</v>
      </c>
      <c r="N36" s="28">
        <v>2024</v>
      </c>
      <c r="O36" s="28">
        <v>2027</v>
      </c>
      <c r="P36" s="54"/>
      <c r="Q36" s="54"/>
      <c r="R36" s="54" t="s">
        <v>72</v>
      </c>
      <c r="S36" s="54" t="s">
        <v>66</v>
      </c>
    </row>
    <row r="37" spans="1:19" s="23" customFormat="1" ht="55" customHeight="1" x14ac:dyDescent="0.35">
      <c r="A37" s="107">
        <v>34</v>
      </c>
      <c r="B37" s="54" t="s">
        <v>163</v>
      </c>
      <c r="C37" s="54" t="s">
        <v>164</v>
      </c>
      <c r="D37" s="54">
        <v>71006079</v>
      </c>
      <c r="E37" s="26" t="str">
        <f t="shared" si="7"/>
        <v>007587511</v>
      </c>
      <c r="F37" s="54">
        <v>650053672</v>
      </c>
      <c r="G37" s="54" t="s">
        <v>172</v>
      </c>
      <c r="H37" s="54" t="s">
        <v>25</v>
      </c>
      <c r="I37" s="54" t="s">
        <v>70</v>
      </c>
      <c r="J37" s="54" t="s">
        <v>166</v>
      </c>
      <c r="K37" s="54" t="s">
        <v>173</v>
      </c>
      <c r="L37" s="55">
        <v>4500000</v>
      </c>
      <c r="M37" s="55">
        <f t="shared" si="8"/>
        <v>3825000</v>
      </c>
      <c r="N37" s="28">
        <v>2024</v>
      </c>
      <c r="O37" s="28">
        <v>2027</v>
      </c>
      <c r="P37" s="54"/>
      <c r="Q37" s="54"/>
      <c r="R37" s="54" t="s">
        <v>174</v>
      </c>
      <c r="S37" s="54" t="s">
        <v>66</v>
      </c>
    </row>
    <row r="38" spans="1:19" s="23" customFormat="1" ht="55" customHeight="1" x14ac:dyDescent="0.35">
      <c r="A38" s="107">
        <v>35</v>
      </c>
      <c r="B38" s="54" t="s">
        <v>163</v>
      </c>
      <c r="C38" s="54" t="s">
        <v>164</v>
      </c>
      <c r="D38" s="54">
        <v>71006079</v>
      </c>
      <c r="E38" s="26" t="str">
        <f t="shared" si="7"/>
        <v>007587511</v>
      </c>
      <c r="F38" s="54">
        <v>650053672</v>
      </c>
      <c r="G38" s="54" t="s">
        <v>175</v>
      </c>
      <c r="H38" s="54" t="s">
        <v>25</v>
      </c>
      <c r="I38" s="54" t="s">
        <v>70</v>
      </c>
      <c r="J38" s="54" t="s">
        <v>166</v>
      </c>
      <c r="K38" s="54" t="s">
        <v>176</v>
      </c>
      <c r="L38" s="55">
        <v>3500000</v>
      </c>
      <c r="M38" s="55">
        <f t="shared" si="8"/>
        <v>2975000</v>
      </c>
      <c r="N38" s="28">
        <v>2024</v>
      </c>
      <c r="O38" s="28">
        <v>2027</v>
      </c>
      <c r="P38" s="54"/>
      <c r="Q38" s="54"/>
      <c r="R38" s="54" t="s">
        <v>174</v>
      </c>
      <c r="S38" s="54" t="s">
        <v>66</v>
      </c>
    </row>
    <row r="39" spans="1:19" s="23" customFormat="1" ht="55" customHeight="1" x14ac:dyDescent="0.35">
      <c r="A39" s="107">
        <v>36</v>
      </c>
      <c r="B39" s="54" t="s">
        <v>163</v>
      </c>
      <c r="C39" s="54" t="s">
        <v>164</v>
      </c>
      <c r="D39" s="54">
        <v>71006079</v>
      </c>
      <c r="E39" s="26" t="str">
        <f t="shared" si="7"/>
        <v>007587511</v>
      </c>
      <c r="F39" s="54">
        <v>650053672</v>
      </c>
      <c r="G39" s="54" t="s">
        <v>177</v>
      </c>
      <c r="H39" s="54" t="s">
        <v>25</v>
      </c>
      <c r="I39" s="54" t="s">
        <v>70</v>
      </c>
      <c r="J39" s="54" t="s">
        <v>166</v>
      </c>
      <c r="K39" s="54" t="s">
        <v>178</v>
      </c>
      <c r="L39" s="55">
        <v>1000000</v>
      </c>
      <c r="M39" s="55">
        <f t="shared" si="8"/>
        <v>850000</v>
      </c>
      <c r="N39" s="28">
        <v>2024</v>
      </c>
      <c r="O39" s="28">
        <v>2027</v>
      </c>
      <c r="P39" s="54"/>
      <c r="Q39" s="54"/>
      <c r="R39" s="54" t="s">
        <v>174</v>
      </c>
      <c r="S39" s="54" t="s">
        <v>66</v>
      </c>
    </row>
    <row r="40" spans="1:19" s="23" customFormat="1" ht="55" customHeight="1" x14ac:dyDescent="0.35">
      <c r="A40" s="107">
        <v>37</v>
      </c>
      <c r="B40" s="54" t="s">
        <v>163</v>
      </c>
      <c r="C40" s="54" t="s">
        <v>164</v>
      </c>
      <c r="D40" s="54">
        <v>71006079</v>
      </c>
      <c r="E40" s="26" t="str">
        <f t="shared" si="7"/>
        <v>007587511</v>
      </c>
      <c r="F40" s="54">
        <v>650053672</v>
      </c>
      <c r="G40" s="54" t="s">
        <v>179</v>
      </c>
      <c r="H40" s="54" t="s">
        <v>25</v>
      </c>
      <c r="I40" s="54" t="s">
        <v>70</v>
      </c>
      <c r="J40" s="54" t="s">
        <v>166</v>
      </c>
      <c r="K40" s="54" t="s">
        <v>180</v>
      </c>
      <c r="L40" s="55">
        <v>2500000</v>
      </c>
      <c r="M40" s="55">
        <f t="shared" si="8"/>
        <v>2125000</v>
      </c>
      <c r="N40" s="28">
        <v>2024</v>
      </c>
      <c r="O40" s="28">
        <v>2027</v>
      </c>
      <c r="P40" s="54"/>
      <c r="Q40" s="54"/>
      <c r="R40" s="54" t="s">
        <v>174</v>
      </c>
      <c r="S40" s="54" t="s">
        <v>66</v>
      </c>
    </row>
    <row r="41" spans="1:19" s="23" customFormat="1" ht="55" customHeight="1" x14ac:dyDescent="0.35">
      <c r="A41" s="107">
        <v>38</v>
      </c>
      <c r="B41" s="54" t="s">
        <v>163</v>
      </c>
      <c r="C41" s="54" t="s">
        <v>164</v>
      </c>
      <c r="D41" s="54">
        <v>71006079</v>
      </c>
      <c r="E41" s="26" t="str">
        <f t="shared" si="7"/>
        <v>007587511</v>
      </c>
      <c r="F41" s="54">
        <v>650053672</v>
      </c>
      <c r="G41" s="54" t="s">
        <v>181</v>
      </c>
      <c r="H41" s="54" t="s">
        <v>25</v>
      </c>
      <c r="I41" s="54" t="s">
        <v>70</v>
      </c>
      <c r="J41" s="54" t="s">
        <v>166</v>
      </c>
      <c r="K41" s="54" t="s">
        <v>182</v>
      </c>
      <c r="L41" s="55">
        <v>300000</v>
      </c>
      <c r="M41" s="55">
        <f t="shared" si="8"/>
        <v>255000</v>
      </c>
      <c r="N41" s="28">
        <v>2024</v>
      </c>
      <c r="O41" s="28">
        <v>2027</v>
      </c>
      <c r="P41" s="54"/>
      <c r="Q41" s="54"/>
      <c r="R41" s="54" t="s">
        <v>174</v>
      </c>
      <c r="S41" s="54" t="s">
        <v>66</v>
      </c>
    </row>
    <row r="42" spans="1:19" s="23" customFormat="1" ht="55" customHeight="1" x14ac:dyDescent="0.35">
      <c r="A42" s="107">
        <v>39</v>
      </c>
      <c r="B42" s="26" t="s">
        <v>183</v>
      </c>
      <c r="C42" s="26" t="s">
        <v>184</v>
      </c>
      <c r="D42" s="26">
        <v>70995150</v>
      </c>
      <c r="E42" s="26" t="s">
        <v>185</v>
      </c>
      <c r="F42" s="26">
        <v>600100731</v>
      </c>
      <c r="G42" s="26" t="s">
        <v>186</v>
      </c>
      <c r="H42" s="26" t="s">
        <v>25</v>
      </c>
      <c r="I42" s="26" t="s">
        <v>70</v>
      </c>
      <c r="J42" s="26" t="s">
        <v>187</v>
      </c>
      <c r="K42" s="26" t="s">
        <v>188</v>
      </c>
      <c r="L42" s="27">
        <v>500000</v>
      </c>
      <c r="M42" s="27">
        <v>425000</v>
      </c>
      <c r="N42" s="56" t="s">
        <v>189</v>
      </c>
      <c r="O42" s="56" t="s">
        <v>190</v>
      </c>
      <c r="P42" s="26"/>
      <c r="Q42" s="26"/>
      <c r="R42" s="26" t="s">
        <v>91</v>
      </c>
      <c r="S42" s="26" t="s">
        <v>139</v>
      </c>
    </row>
    <row r="43" spans="1:19" s="23" customFormat="1" ht="55" customHeight="1" x14ac:dyDescent="0.35">
      <c r="A43" s="107">
        <v>40</v>
      </c>
      <c r="B43" s="26" t="s">
        <v>191</v>
      </c>
      <c r="C43" s="26" t="s">
        <v>192</v>
      </c>
      <c r="D43" s="26">
        <v>70157359</v>
      </c>
      <c r="E43" s="26">
        <v>7587520</v>
      </c>
      <c r="F43" s="26">
        <v>600100014</v>
      </c>
      <c r="G43" s="26" t="s">
        <v>170</v>
      </c>
      <c r="H43" s="26" t="s">
        <v>69</v>
      </c>
      <c r="I43" s="26" t="s">
        <v>70</v>
      </c>
      <c r="J43" s="26" t="s">
        <v>192</v>
      </c>
      <c r="K43" s="26" t="s">
        <v>193</v>
      </c>
      <c r="L43" s="27">
        <v>150000</v>
      </c>
      <c r="M43" s="27">
        <v>127500</v>
      </c>
      <c r="N43" s="26">
        <v>2024</v>
      </c>
      <c r="O43" s="26">
        <v>2025</v>
      </c>
      <c r="P43" s="26"/>
      <c r="Q43" s="26"/>
      <c r="R43" s="26" t="s">
        <v>194</v>
      </c>
      <c r="S43" s="26" t="s">
        <v>66</v>
      </c>
    </row>
    <row r="44" spans="1:19" s="23" customFormat="1" ht="55" customHeight="1" x14ac:dyDescent="0.35">
      <c r="A44" s="107">
        <v>41</v>
      </c>
      <c r="B44" s="26" t="s">
        <v>191</v>
      </c>
      <c r="C44" s="26" t="s">
        <v>192</v>
      </c>
      <c r="D44" s="26">
        <v>70157359</v>
      </c>
      <c r="E44" s="26">
        <v>7587520</v>
      </c>
      <c r="F44" s="26">
        <v>600100014</v>
      </c>
      <c r="G44" s="26" t="s">
        <v>195</v>
      </c>
      <c r="H44" s="26" t="s">
        <v>69</v>
      </c>
      <c r="I44" s="26" t="s">
        <v>70</v>
      </c>
      <c r="J44" s="26" t="s">
        <v>192</v>
      </c>
      <c r="K44" s="26" t="s">
        <v>196</v>
      </c>
      <c r="L44" s="30">
        <v>1500000</v>
      </c>
      <c r="M44" s="30">
        <f>L44*0.85</f>
        <v>1275000</v>
      </c>
      <c r="N44" s="29">
        <v>2024</v>
      </c>
      <c r="O44" s="29">
        <v>2026</v>
      </c>
      <c r="P44" s="29"/>
      <c r="Q44" s="29"/>
      <c r="R44" s="37" t="s">
        <v>197</v>
      </c>
      <c r="S44" s="29" t="s">
        <v>66</v>
      </c>
    </row>
    <row r="45" spans="1:19" s="23" customFormat="1" ht="55" customHeight="1" x14ac:dyDescent="0.35">
      <c r="A45" s="107">
        <v>42</v>
      </c>
      <c r="B45" s="26" t="s">
        <v>191</v>
      </c>
      <c r="C45" s="26" t="s">
        <v>192</v>
      </c>
      <c r="D45" s="26">
        <v>70157359</v>
      </c>
      <c r="E45" s="26">
        <v>7587520</v>
      </c>
      <c r="F45" s="26">
        <v>600100014</v>
      </c>
      <c r="G45" s="26" t="s">
        <v>198</v>
      </c>
      <c r="H45" s="26" t="s">
        <v>69</v>
      </c>
      <c r="I45" s="26" t="s">
        <v>70</v>
      </c>
      <c r="J45" s="26" t="s">
        <v>192</v>
      </c>
      <c r="K45" s="26" t="s">
        <v>199</v>
      </c>
      <c r="L45" s="30">
        <v>14500000</v>
      </c>
      <c r="M45" s="30">
        <f t="shared" ref="M45:M48" si="9">L45*0.85</f>
        <v>12325000</v>
      </c>
      <c r="N45" s="29">
        <v>2024</v>
      </c>
      <c r="O45" s="50">
        <v>2025</v>
      </c>
      <c r="P45" s="29"/>
      <c r="Q45" s="29"/>
      <c r="R45" s="37" t="s">
        <v>200</v>
      </c>
      <c r="S45" s="29" t="s">
        <v>121</v>
      </c>
    </row>
    <row r="46" spans="1:19" s="23" customFormat="1" ht="55" customHeight="1" x14ac:dyDescent="0.35">
      <c r="A46" s="107">
        <v>43</v>
      </c>
      <c r="B46" s="26" t="s">
        <v>191</v>
      </c>
      <c r="C46" s="26" t="s">
        <v>192</v>
      </c>
      <c r="D46" s="26">
        <v>70157359</v>
      </c>
      <c r="E46" s="26">
        <v>7587520</v>
      </c>
      <c r="F46" s="26">
        <v>600100014</v>
      </c>
      <c r="G46" s="26" t="s">
        <v>201</v>
      </c>
      <c r="H46" s="26" t="s">
        <v>69</v>
      </c>
      <c r="I46" s="26" t="s">
        <v>70</v>
      </c>
      <c r="J46" s="26" t="s">
        <v>192</v>
      </c>
      <c r="K46" s="26" t="s">
        <v>202</v>
      </c>
      <c r="L46" s="30">
        <v>9500000</v>
      </c>
      <c r="M46" s="30">
        <f t="shared" si="9"/>
        <v>8075000</v>
      </c>
      <c r="N46" s="29">
        <v>2024</v>
      </c>
      <c r="O46" s="29">
        <v>2027</v>
      </c>
      <c r="P46" s="29"/>
      <c r="Q46" s="29"/>
      <c r="R46" s="26" t="s">
        <v>203</v>
      </c>
      <c r="S46" s="29" t="s">
        <v>66</v>
      </c>
    </row>
    <row r="47" spans="1:19" s="23" customFormat="1" ht="55" customHeight="1" x14ac:dyDescent="0.35">
      <c r="A47" s="107">
        <v>44</v>
      </c>
      <c r="B47" s="26" t="s">
        <v>191</v>
      </c>
      <c r="C47" s="26" t="s">
        <v>192</v>
      </c>
      <c r="D47" s="26">
        <v>70157359</v>
      </c>
      <c r="E47" s="26">
        <v>7587520</v>
      </c>
      <c r="F47" s="26">
        <v>600100014</v>
      </c>
      <c r="G47" s="26" t="s">
        <v>204</v>
      </c>
      <c r="H47" s="26" t="s">
        <v>69</v>
      </c>
      <c r="I47" s="26" t="s">
        <v>70</v>
      </c>
      <c r="J47" s="26" t="s">
        <v>192</v>
      </c>
      <c r="K47" s="26" t="s">
        <v>205</v>
      </c>
      <c r="L47" s="30">
        <v>11600000</v>
      </c>
      <c r="M47" s="30">
        <f t="shared" si="9"/>
        <v>9860000</v>
      </c>
      <c r="N47" s="29">
        <v>2024</v>
      </c>
      <c r="O47" s="29">
        <v>2027</v>
      </c>
      <c r="P47" s="29"/>
      <c r="Q47" s="29"/>
      <c r="R47" s="26" t="s">
        <v>203</v>
      </c>
      <c r="S47" s="29" t="s">
        <v>66</v>
      </c>
    </row>
    <row r="48" spans="1:19" s="23" customFormat="1" ht="55" customHeight="1" x14ac:dyDescent="0.35">
      <c r="A48" s="107">
        <v>45</v>
      </c>
      <c r="B48" s="26" t="s">
        <v>191</v>
      </c>
      <c r="C48" s="26" t="s">
        <v>192</v>
      </c>
      <c r="D48" s="26">
        <v>70157359</v>
      </c>
      <c r="E48" s="26">
        <v>7587520</v>
      </c>
      <c r="F48" s="26">
        <v>600100014</v>
      </c>
      <c r="G48" s="26" t="s">
        <v>206</v>
      </c>
      <c r="H48" s="26" t="s">
        <v>69</v>
      </c>
      <c r="I48" s="26" t="s">
        <v>70</v>
      </c>
      <c r="J48" s="26" t="s">
        <v>192</v>
      </c>
      <c r="K48" s="26" t="s">
        <v>207</v>
      </c>
      <c r="L48" s="30">
        <v>350000</v>
      </c>
      <c r="M48" s="30">
        <f t="shared" si="9"/>
        <v>297500</v>
      </c>
      <c r="N48" s="29">
        <v>2024</v>
      </c>
      <c r="O48" s="29">
        <v>2027</v>
      </c>
      <c r="P48" s="29"/>
      <c r="Q48" s="29"/>
      <c r="R48" s="26" t="s">
        <v>203</v>
      </c>
      <c r="S48" s="29" t="s">
        <v>66</v>
      </c>
    </row>
    <row r="49" spans="1:19" s="23" customFormat="1" ht="55" customHeight="1" x14ac:dyDescent="0.35">
      <c r="A49" s="107">
        <v>46</v>
      </c>
      <c r="B49" s="26" t="s">
        <v>208</v>
      </c>
      <c r="C49" s="26" t="s">
        <v>209</v>
      </c>
      <c r="D49" s="26">
        <v>70989982</v>
      </c>
      <c r="E49" s="26">
        <v>7587147</v>
      </c>
      <c r="F49" s="26">
        <v>600099784</v>
      </c>
      <c r="G49" s="26" t="s">
        <v>210</v>
      </c>
      <c r="H49" s="26" t="s">
        <v>69</v>
      </c>
      <c r="I49" s="26" t="s">
        <v>64</v>
      </c>
      <c r="J49" s="26" t="s">
        <v>211</v>
      </c>
      <c r="K49" s="28" t="s">
        <v>212</v>
      </c>
      <c r="L49" s="47">
        <v>25000000</v>
      </c>
      <c r="M49" s="47">
        <f>L49/100*85</f>
        <v>21250000</v>
      </c>
      <c r="N49" s="28">
        <v>2024</v>
      </c>
      <c r="O49" s="28">
        <v>2027</v>
      </c>
      <c r="P49" s="28" t="s">
        <v>65</v>
      </c>
      <c r="Q49" s="28" t="s">
        <v>65</v>
      </c>
      <c r="R49" s="28" t="s">
        <v>213</v>
      </c>
      <c r="S49" s="28" t="s">
        <v>66</v>
      </c>
    </row>
    <row r="50" spans="1:19" s="23" customFormat="1" ht="55" customHeight="1" x14ac:dyDescent="0.35">
      <c r="A50" s="107">
        <v>47</v>
      </c>
      <c r="B50" s="26" t="s">
        <v>214</v>
      </c>
      <c r="C50" s="26" t="s">
        <v>215</v>
      </c>
      <c r="D50" s="29">
        <v>70990018</v>
      </c>
      <c r="E50" s="29" t="str">
        <f t="shared" ref="E50:E53" si="10">"007587228"</f>
        <v>007587228</v>
      </c>
      <c r="F50" s="29">
        <v>600099831</v>
      </c>
      <c r="G50" s="26" t="s">
        <v>217</v>
      </c>
      <c r="H50" s="29" t="s">
        <v>25</v>
      </c>
      <c r="I50" s="29" t="s">
        <v>70</v>
      </c>
      <c r="J50" s="29" t="s">
        <v>216</v>
      </c>
      <c r="K50" s="26" t="s">
        <v>218</v>
      </c>
      <c r="L50" s="30">
        <v>1500000</v>
      </c>
      <c r="M50" s="30">
        <f t="shared" ref="M50:M53" si="11">L50/100*85</f>
        <v>1275000</v>
      </c>
      <c r="N50" s="29">
        <v>2025</v>
      </c>
      <c r="O50" s="29">
        <v>2025</v>
      </c>
      <c r="P50" s="29"/>
      <c r="Q50" s="29"/>
      <c r="R50" s="29" t="s">
        <v>72</v>
      </c>
      <c r="S50" s="29" t="s">
        <v>66</v>
      </c>
    </row>
    <row r="51" spans="1:19" s="23" customFormat="1" ht="55" customHeight="1" x14ac:dyDescent="0.35">
      <c r="A51" s="107">
        <v>48</v>
      </c>
      <c r="B51" s="26" t="s">
        <v>214</v>
      </c>
      <c r="C51" s="26" t="s">
        <v>215</v>
      </c>
      <c r="D51" s="29">
        <v>70990018</v>
      </c>
      <c r="E51" s="29" t="str">
        <f t="shared" si="10"/>
        <v>007587228</v>
      </c>
      <c r="F51" s="29">
        <v>600099831</v>
      </c>
      <c r="G51" s="29" t="s">
        <v>219</v>
      </c>
      <c r="H51" s="29" t="s">
        <v>25</v>
      </c>
      <c r="I51" s="29" t="s">
        <v>70</v>
      </c>
      <c r="J51" s="29" t="s">
        <v>216</v>
      </c>
      <c r="K51" s="26" t="s">
        <v>220</v>
      </c>
      <c r="L51" s="30">
        <v>1000000</v>
      </c>
      <c r="M51" s="30">
        <f t="shared" si="11"/>
        <v>850000</v>
      </c>
      <c r="N51" s="50">
        <v>2026</v>
      </c>
      <c r="O51" s="50">
        <v>2026</v>
      </c>
      <c r="P51" s="29"/>
      <c r="Q51" s="29"/>
      <c r="R51" s="29" t="s">
        <v>174</v>
      </c>
      <c r="S51" s="29" t="s">
        <v>66</v>
      </c>
    </row>
    <row r="52" spans="1:19" s="44" customFormat="1" ht="55" customHeight="1" x14ac:dyDescent="0.35">
      <c r="A52" s="107">
        <v>49</v>
      </c>
      <c r="B52" s="28" t="s">
        <v>214</v>
      </c>
      <c r="C52" s="28" t="s">
        <v>215</v>
      </c>
      <c r="D52" s="50">
        <v>70990018</v>
      </c>
      <c r="E52" s="50" t="str">
        <f t="shared" si="10"/>
        <v>007587228</v>
      </c>
      <c r="F52" s="50">
        <v>600099831</v>
      </c>
      <c r="G52" s="28" t="s">
        <v>221</v>
      </c>
      <c r="H52" s="50" t="s">
        <v>25</v>
      </c>
      <c r="I52" s="50" t="s">
        <v>70</v>
      </c>
      <c r="J52" s="50" t="s">
        <v>216</v>
      </c>
      <c r="K52" s="28" t="s">
        <v>222</v>
      </c>
      <c r="L52" s="51">
        <v>1500000</v>
      </c>
      <c r="M52" s="51">
        <f t="shared" si="11"/>
        <v>1275000</v>
      </c>
      <c r="N52" s="50">
        <v>2025</v>
      </c>
      <c r="O52" s="50">
        <v>2026</v>
      </c>
      <c r="P52" s="50" t="s">
        <v>65</v>
      </c>
      <c r="Q52" s="50"/>
      <c r="R52" s="50" t="s">
        <v>72</v>
      </c>
      <c r="S52" s="50" t="s">
        <v>66</v>
      </c>
    </row>
    <row r="53" spans="1:19" s="23" customFormat="1" ht="55" customHeight="1" x14ac:dyDescent="0.35">
      <c r="A53" s="107">
        <v>50</v>
      </c>
      <c r="B53" s="26" t="s">
        <v>214</v>
      </c>
      <c r="C53" s="26" t="s">
        <v>215</v>
      </c>
      <c r="D53" s="29">
        <v>70990018</v>
      </c>
      <c r="E53" s="29" t="str">
        <f t="shared" si="10"/>
        <v>007587228</v>
      </c>
      <c r="F53" s="29">
        <v>600099831</v>
      </c>
      <c r="G53" s="26" t="s">
        <v>223</v>
      </c>
      <c r="H53" s="29" t="s">
        <v>25</v>
      </c>
      <c r="I53" s="29" t="s">
        <v>70</v>
      </c>
      <c r="J53" s="29" t="s">
        <v>216</v>
      </c>
      <c r="K53" s="26" t="s">
        <v>224</v>
      </c>
      <c r="L53" s="30">
        <v>3000000</v>
      </c>
      <c r="M53" s="30">
        <f t="shared" si="11"/>
        <v>2550000</v>
      </c>
      <c r="N53" s="29">
        <v>2025</v>
      </c>
      <c r="O53" s="29">
        <v>2026</v>
      </c>
      <c r="P53" s="29"/>
      <c r="Q53" s="29"/>
      <c r="R53" s="29" t="s">
        <v>72</v>
      </c>
      <c r="S53" s="29" t="s">
        <v>66</v>
      </c>
    </row>
    <row r="54" spans="1:19" s="23" customFormat="1" ht="55" customHeight="1" x14ac:dyDescent="0.35">
      <c r="A54" s="107">
        <v>51</v>
      </c>
      <c r="B54" s="26" t="s">
        <v>225</v>
      </c>
      <c r="C54" s="26" t="s">
        <v>226</v>
      </c>
      <c r="D54" s="29">
        <v>75018373</v>
      </c>
      <c r="E54" s="29">
        <v>7587562</v>
      </c>
      <c r="F54" s="29">
        <v>600100057</v>
      </c>
      <c r="G54" s="29" t="s">
        <v>227</v>
      </c>
      <c r="H54" s="29" t="s">
        <v>25</v>
      </c>
      <c r="I54" s="29" t="s">
        <v>70</v>
      </c>
      <c r="J54" s="29" t="s">
        <v>228</v>
      </c>
      <c r="K54" s="26" t="s">
        <v>229</v>
      </c>
      <c r="L54" s="30">
        <v>2000000</v>
      </c>
      <c r="M54" s="30">
        <v>1700000</v>
      </c>
      <c r="N54" s="29">
        <v>2022</v>
      </c>
      <c r="O54" s="29">
        <v>2022</v>
      </c>
      <c r="P54" s="29"/>
      <c r="Q54" s="29"/>
      <c r="R54" s="29" t="s">
        <v>91</v>
      </c>
      <c r="S54" s="29" t="s">
        <v>66</v>
      </c>
    </row>
    <row r="55" spans="1:19" s="57" customFormat="1" ht="55" customHeight="1" x14ac:dyDescent="0.35">
      <c r="A55" s="107">
        <v>52</v>
      </c>
      <c r="B55" s="28" t="s">
        <v>230</v>
      </c>
      <c r="C55" s="28" t="s">
        <v>231</v>
      </c>
      <c r="D55" s="28">
        <v>70156620</v>
      </c>
      <c r="E55" s="28">
        <v>7587503</v>
      </c>
      <c r="F55" s="28">
        <v>600099997</v>
      </c>
      <c r="G55" s="28" t="s">
        <v>234</v>
      </c>
      <c r="H55" s="50" t="s">
        <v>25</v>
      </c>
      <c r="I55" s="50" t="s">
        <v>70</v>
      </c>
      <c r="J55" s="50" t="s">
        <v>232</v>
      </c>
      <c r="K55" s="28" t="s">
        <v>235</v>
      </c>
      <c r="L55" s="47">
        <v>1000000</v>
      </c>
      <c r="M55" s="47">
        <v>850000</v>
      </c>
      <c r="N55" s="48">
        <v>45383</v>
      </c>
      <c r="O55" s="48">
        <v>45717</v>
      </c>
      <c r="P55" s="28"/>
      <c r="Q55" s="28"/>
      <c r="R55" s="28" t="s">
        <v>233</v>
      </c>
      <c r="S55" s="28" t="s">
        <v>66</v>
      </c>
    </row>
    <row r="56" spans="1:19" s="57" customFormat="1" ht="55" customHeight="1" x14ac:dyDescent="0.35">
      <c r="A56" s="107">
        <v>53</v>
      </c>
      <c r="B56" s="26" t="s">
        <v>236</v>
      </c>
      <c r="C56" s="26" t="s">
        <v>237</v>
      </c>
      <c r="D56" s="26">
        <v>70986665</v>
      </c>
      <c r="E56" s="26">
        <v>107589320</v>
      </c>
      <c r="F56" s="26">
        <v>600103242</v>
      </c>
      <c r="G56" s="26" t="s">
        <v>238</v>
      </c>
      <c r="H56" s="26" t="s">
        <v>25</v>
      </c>
      <c r="I56" s="26" t="s">
        <v>70</v>
      </c>
      <c r="J56" s="26" t="s">
        <v>239</v>
      </c>
      <c r="K56" s="26" t="s">
        <v>240</v>
      </c>
      <c r="L56" s="27">
        <v>2000000</v>
      </c>
      <c r="M56" s="27">
        <v>1700000</v>
      </c>
      <c r="N56" s="58">
        <v>46113</v>
      </c>
      <c r="O56" s="58">
        <v>46204</v>
      </c>
      <c r="P56" s="26" t="s">
        <v>65</v>
      </c>
      <c r="Q56" s="26"/>
      <c r="R56" s="26" t="s">
        <v>241</v>
      </c>
      <c r="S56" s="26" t="s">
        <v>66</v>
      </c>
    </row>
    <row r="57" spans="1:19" s="57" customFormat="1" ht="73.5" customHeight="1" x14ac:dyDescent="0.35">
      <c r="A57" s="107">
        <v>54</v>
      </c>
      <c r="B57" s="26" t="s">
        <v>242</v>
      </c>
      <c r="C57" s="26" t="s">
        <v>243</v>
      </c>
      <c r="D57" s="29">
        <v>75016176</v>
      </c>
      <c r="E57" s="26">
        <v>7587422</v>
      </c>
      <c r="F57" s="29">
        <v>600100464</v>
      </c>
      <c r="G57" s="26" t="s">
        <v>244</v>
      </c>
      <c r="H57" s="26" t="s">
        <v>69</v>
      </c>
      <c r="I57" s="29" t="s">
        <v>70</v>
      </c>
      <c r="J57" s="29" t="s">
        <v>245</v>
      </c>
      <c r="K57" s="26" t="s">
        <v>246</v>
      </c>
      <c r="L57" s="30">
        <v>3500000</v>
      </c>
      <c r="M57" s="30">
        <f t="shared" ref="M57:M63" si="12">L57/100*85</f>
        <v>2975000</v>
      </c>
      <c r="N57" s="28">
        <v>2024</v>
      </c>
      <c r="O57" s="28">
        <v>2027</v>
      </c>
      <c r="P57" s="29"/>
      <c r="Q57" s="29"/>
      <c r="R57" s="26" t="s">
        <v>247</v>
      </c>
      <c r="S57" s="29" t="s">
        <v>66</v>
      </c>
    </row>
    <row r="58" spans="1:19" s="57" customFormat="1" ht="76" customHeight="1" x14ac:dyDescent="0.35">
      <c r="A58" s="107">
        <v>55</v>
      </c>
      <c r="B58" s="26" t="s">
        <v>242</v>
      </c>
      <c r="C58" s="26" t="s">
        <v>243</v>
      </c>
      <c r="D58" s="29">
        <v>75016176</v>
      </c>
      <c r="E58" s="26">
        <v>7587422</v>
      </c>
      <c r="F58" s="29">
        <v>600100464</v>
      </c>
      <c r="G58" s="26" t="s">
        <v>248</v>
      </c>
      <c r="H58" s="26" t="s">
        <v>69</v>
      </c>
      <c r="I58" s="29" t="s">
        <v>70</v>
      </c>
      <c r="J58" s="29" t="s">
        <v>245</v>
      </c>
      <c r="K58" s="26" t="s">
        <v>249</v>
      </c>
      <c r="L58" s="30">
        <v>1500000</v>
      </c>
      <c r="M58" s="30">
        <f t="shared" si="12"/>
        <v>1275000</v>
      </c>
      <c r="N58" s="28">
        <v>2024</v>
      </c>
      <c r="O58" s="28">
        <v>2027</v>
      </c>
      <c r="P58" s="29"/>
      <c r="Q58" s="29"/>
      <c r="R58" s="26" t="s">
        <v>247</v>
      </c>
      <c r="S58" s="29" t="s">
        <v>66</v>
      </c>
    </row>
    <row r="59" spans="1:19" s="57" customFormat="1" ht="55" customHeight="1" x14ac:dyDescent="0.35">
      <c r="A59" s="107">
        <v>56</v>
      </c>
      <c r="B59" s="26" t="s">
        <v>242</v>
      </c>
      <c r="C59" s="26" t="s">
        <v>243</v>
      </c>
      <c r="D59" s="29">
        <v>75016176</v>
      </c>
      <c r="E59" s="26">
        <v>7587422</v>
      </c>
      <c r="F59" s="29">
        <v>600100464</v>
      </c>
      <c r="G59" s="26" t="s">
        <v>250</v>
      </c>
      <c r="H59" s="26" t="s">
        <v>69</v>
      </c>
      <c r="I59" s="29" t="s">
        <v>70</v>
      </c>
      <c r="J59" s="29" t="s">
        <v>245</v>
      </c>
      <c r="K59" s="26" t="s">
        <v>251</v>
      </c>
      <c r="L59" s="30">
        <v>5000000</v>
      </c>
      <c r="M59" s="30">
        <f t="shared" si="12"/>
        <v>4250000</v>
      </c>
      <c r="N59" s="28">
        <v>2024</v>
      </c>
      <c r="O59" s="28">
        <v>2027</v>
      </c>
      <c r="P59" s="29" t="s">
        <v>65</v>
      </c>
      <c r="Q59" s="29"/>
      <c r="R59" s="26" t="s">
        <v>247</v>
      </c>
      <c r="S59" s="29" t="s">
        <v>66</v>
      </c>
    </row>
    <row r="60" spans="1:19" s="44" customFormat="1" ht="55" customHeight="1" x14ac:dyDescent="0.35">
      <c r="A60" s="107">
        <v>57</v>
      </c>
      <c r="B60" s="26" t="s">
        <v>242</v>
      </c>
      <c r="C60" s="26" t="s">
        <v>243</v>
      </c>
      <c r="D60" s="29">
        <v>75016176</v>
      </c>
      <c r="E60" s="26">
        <v>7587422</v>
      </c>
      <c r="F60" s="29">
        <v>600100464</v>
      </c>
      <c r="G60" s="26" t="s">
        <v>252</v>
      </c>
      <c r="H60" s="26" t="s">
        <v>69</v>
      </c>
      <c r="I60" s="29" t="s">
        <v>70</v>
      </c>
      <c r="J60" s="29" t="s">
        <v>245</v>
      </c>
      <c r="K60" s="26" t="s">
        <v>253</v>
      </c>
      <c r="L60" s="30">
        <v>800000</v>
      </c>
      <c r="M60" s="30">
        <f t="shared" si="12"/>
        <v>680000</v>
      </c>
      <c r="N60" s="28">
        <v>2024</v>
      </c>
      <c r="O60" s="28">
        <v>2027</v>
      </c>
      <c r="P60" s="29" t="s">
        <v>65</v>
      </c>
      <c r="Q60" s="29"/>
      <c r="R60" s="26" t="s">
        <v>247</v>
      </c>
      <c r="S60" s="29" t="s">
        <v>66</v>
      </c>
    </row>
    <row r="61" spans="1:19" s="44" customFormat="1" ht="55" customHeight="1" x14ac:dyDescent="0.35">
      <c r="A61" s="107">
        <v>58</v>
      </c>
      <c r="B61" s="26" t="s">
        <v>242</v>
      </c>
      <c r="C61" s="26" t="s">
        <v>243</v>
      </c>
      <c r="D61" s="29">
        <v>75016176</v>
      </c>
      <c r="E61" s="26">
        <v>7587422</v>
      </c>
      <c r="F61" s="29">
        <v>600100464</v>
      </c>
      <c r="G61" s="26" t="s">
        <v>254</v>
      </c>
      <c r="H61" s="26" t="s">
        <v>69</v>
      </c>
      <c r="I61" s="29" t="s">
        <v>70</v>
      </c>
      <c r="J61" s="29" t="s">
        <v>245</v>
      </c>
      <c r="K61" s="26" t="s">
        <v>255</v>
      </c>
      <c r="L61" s="51">
        <v>3000000</v>
      </c>
      <c r="M61" s="51">
        <f t="shared" si="12"/>
        <v>2550000</v>
      </c>
      <c r="N61" s="28">
        <v>2024</v>
      </c>
      <c r="O61" s="28">
        <v>2027</v>
      </c>
      <c r="P61" s="29"/>
      <c r="Q61" s="29"/>
      <c r="R61" s="26" t="s">
        <v>213</v>
      </c>
      <c r="S61" s="29" t="s">
        <v>121</v>
      </c>
    </row>
    <row r="62" spans="1:19" s="23" customFormat="1" ht="55" customHeight="1" x14ac:dyDescent="0.35">
      <c r="A62" s="107">
        <v>59</v>
      </c>
      <c r="B62" s="26" t="s">
        <v>242</v>
      </c>
      <c r="C62" s="26" t="s">
        <v>243</v>
      </c>
      <c r="D62" s="29">
        <v>75016176</v>
      </c>
      <c r="E62" s="26">
        <v>7587422</v>
      </c>
      <c r="F62" s="29">
        <v>600100464</v>
      </c>
      <c r="G62" s="26" t="s">
        <v>256</v>
      </c>
      <c r="H62" s="26" t="s">
        <v>69</v>
      </c>
      <c r="I62" s="29" t="s">
        <v>70</v>
      </c>
      <c r="J62" s="29" t="s">
        <v>245</v>
      </c>
      <c r="K62" s="26" t="s">
        <v>257</v>
      </c>
      <c r="L62" s="51">
        <v>1000000</v>
      </c>
      <c r="M62" s="51">
        <f t="shared" si="12"/>
        <v>850000</v>
      </c>
      <c r="N62" s="28">
        <v>2024</v>
      </c>
      <c r="O62" s="28">
        <v>2026</v>
      </c>
      <c r="P62" s="29"/>
      <c r="Q62" s="29"/>
      <c r="R62" s="26" t="s">
        <v>247</v>
      </c>
      <c r="S62" s="29" t="s">
        <v>66</v>
      </c>
    </row>
    <row r="63" spans="1:19" s="23" customFormat="1" ht="55" customHeight="1" x14ac:dyDescent="0.35">
      <c r="A63" s="107">
        <v>60</v>
      </c>
      <c r="B63" s="26" t="s">
        <v>242</v>
      </c>
      <c r="C63" s="26" t="s">
        <v>243</v>
      </c>
      <c r="D63" s="29">
        <v>75016176</v>
      </c>
      <c r="E63" s="26">
        <v>7587422</v>
      </c>
      <c r="F63" s="29">
        <v>600100464</v>
      </c>
      <c r="G63" s="26" t="s">
        <v>258</v>
      </c>
      <c r="H63" s="26" t="s">
        <v>69</v>
      </c>
      <c r="I63" s="29" t="s">
        <v>70</v>
      </c>
      <c r="J63" s="29" t="s">
        <v>245</v>
      </c>
      <c r="K63" s="26" t="s">
        <v>259</v>
      </c>
      <c r="L63" s="51">
        <v>300000</v>
      </c>
      <c r="M63" s="51">
        <f t="shared" si="12"/>
        <v>255000</v>
      </c>
      <c r="N63" s="28">
        <v>2024</v>
      </c>
      <c r="O63" s="28">
        <v>2026</v>
      </c>
      <c r="P63" s="29"/>
      <c r="Q63" s="29"/>
      <c r="R63" s="26" t="s">
        <v>247</v>
      </c>
      <c r="S63" s="29" t="s">
        <v>66</v>
      </c>
    </row>
    <row r="64" spans="1:19" ht="55" customHeight="1" x14ac:dyDescent="0.35"/>
    <row r="65" spans="1:10" ht="15" thickBot="1" x14ac:dyDescent="0.4">
      <c r="A65" s="59" t="s">
        <v>695</v>
      </c>
    </row>
    <row r="66" spans="1:10" x14ac:dyDescent="0.35">
      <c r="E66" s="61"/>
      <c r="F66" s="62"/>
      <c r="G66" s="62"/>
      <c r="H66" s="62"/>
      <c r="I66" s="62"/>
      <c r="J66" s="63"/>
    </row>
    <row r="67" spans="1:10" x14ac:dyDescent="0.35">
      <c r="E67" s="64"/>
      <c r="J67" s="65"/>
    </row>
    <row r="68" spans="1:10" x14ac:dyDescent="0.35">
      <c r="E68" s="64"/>
      <c r="J68" s="65"/>
    </row>
    <row r="69" spans="1:10" x14ac:dyDescent="0.35">
      <c r="E69" s="64"/>
      <c r="J69" s="65"/>
    </row>
    <row r="70" spans="1:10" ht="15" thickBot="1" x14ac:dyDescent="0.4">
      <c r="E70" s="66"/>
      <c r="F70" s="67"/>
      <c r="G70" s="67"/>
      <c r="H70" s="67"/>
      <c r="I70" s="67"/>
      <c r="J70" s="68"/>
    </row>
    <row r="78" spans="1:10" x14ac:dyDescent="0.35">
      <c r="A78" s="59" t="s">
        <v>260</v>
      </c>
    </row>
    <row r="79" spans="1:10" x14ac:dyDescent="0.35">
      <c r="A79" s="59" t="s">
        <v>261</v>
      </c>
    </row>
    <row r="80" spans="1:10" x14ac:dyDescent="0.35">
      <c r="A80" s="59" t="s">
        <v>262</v>
      </c>
    </row>
    <row r="81" spans="1:1" x14ac:dyDescent="0.35">
      <c r="A81" s="59" t="s">
        <v>263</v>
      </c>
    </row>
    <row r="83" spans="1:1" x14ac:dyDescent="0.35">
      <c r="A83" s="59" t="s">
        <v>264</v>
      </c>
    </row>
    <row r="85" spans="1:1" x14ac:dyDescent="0.35">
      <c r="A85" s="59" t="s">
        <v>265</v>
      </c>
    </row>
    <row r="87" spans="1:1" x14ac:dyDescent="0.35">
      <c r="A87" s="59" t="s">
        <v>266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E871-57AA-4008-8FAC-2F73F55D76E8}">
  <dimension ref="A1:Z210"/>
  <sheetViews>
    <sheetView zoomScale="60" zoomScaleNormal="60" workbookViewId="0">
      <selection activeCell="G6" sqref="G6"/>
    </sheetView>
  </sheetViews>
  <sheetFormatPr defaultColWidth="9.453125" defaultRowHeight="14.5" x14ac:dyDescent="0.35"/>
  <cols>
    <col min="1" max="1" width="6.54296875" style="69" customWidth="1"/>
    <col min="2" max="2" width="15.1796875" style="69" customWidth="1"/>
    <col min="3" max="3" width="9.453125" style="69"/>
    <col min="4" max="4" width="9.54296875" style="69" bestFit="1" customWidth="1"/>
    <col min="5" max="6" width="10" style="69" bestFit="1" customWidth="1"/>
    <col min="7" max="7" width="19.26953125" style="69" customWidth="1"/>
    <col min="8" max="9" width="14.453125" style="69" customWidth="1"/>
    <col min="10" max="10" width="14.54296875" style="69" customWidth="1"/>
    <col min="11" max="11" width="39.453125" style="69" customWidth="1"/>
    <col min="12" max="12" width="13.81640625" style="76" customWidth="1"/>
    <col min="13" max="13" width="15.453125" style="76" customWidth="1"/>
    <col min="14" max="15" width="9.54296875" style="69" bestFit="1" customWidth="1"/>
    <col min="16" max="16" width="8.453125" style="69" customWidth="1"/>
    <col min="17" max="19" width="10.453125" style="69" customWidth="1"/>
    <col min="20" max="21" width="13.453125" style="69" customWidth="1"/>
    <col min="22" max="23" width="14" style="69" customWidth="1"/>
    <col min="24" max="24" width="12.453125" style="69" customWidth="1"/>
    <col min="25" max="26" width="10.453125" style="69" customWidth="1"/>
    <col min="27" max="16384" width="9.453125" style="69"/>
  </cols>
  <sheetData>
    <row r="1" spans="1:26" ht="59" customHeight="1" thickBot="1" x14ac:dyDescent="0.4">
      <c r="A1" s="194" t="s">
        <v>267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6"/>
    </row>
    <row r="2" spans="1:26" ht="29.15" customHeight="1" x14ac:dyDescent="0.35">
      <c r="A2" s="197" t="s">
        <v>40</v>
      </c>
      <c r="B2" s="200" t="s">
        <v>41</v>
      </c>
      <c r="C2" s="200"/>
      <c r="D2" s="200"/>
      <c r="E2" s="200"/>
      <c r="F2" s="200"/>
      <c r="G2" s="200" t="s">
        <v>42</v>
      </c>
      <c r="H2" s="200" t="s">
        <v>268</v>
      </c>
      <c r="I2" s="200" t="s">
        <v>44</v>
      </c>
      <c r="J2" s="200" t="s">
        <v>45</v>
      </c>
      <c r="K2" s="200" t="s">
        <v>46</v>
      </c>
      <c r="L2" s="203" t="s">
        <v>269</v>
      </c>
      <c r="M2" s="203"/>
      <c r="N2" s="200" t="s">
        <v>270</v>
      </c>
      <c r="O2" s="200"/>
      <c r="P2" s="200" t="s">
        <v>271</v>
      </c>
      <c r="Q2" s="200"/>
      <c r="R2" s="200"/>
      <c r="S2" s="200"/>
      <c r="T2" s="200"/>
      <c r="U2" s="200"/>
      <c r="V2" s="200"/>
      <c r="W2" s="200"/>
      <c r="X2" s="200"/>
      <c r="Y2" s="200" t="s">
        <v>50</v>
      </c>
      <c r="Z2" s="204"/>
    </row>
    <row r="3" spans="1:26" ht="14.9" customHeight="1" x14ac:dyDescent="0.35">
      <c r="A3" s="198"/>
      <c r="B3" s="201" t="s">
        <v>51</v>
      </c>
      <c r="C3" s="201" t="s">
        <v>52</v>
      </c>
      <c r="D3" s="201" t="s">
        <v>53</v>
      </c>
      <c r="E3" s="201" t="s">
        <v>54</v>
      </c>
      <c r="F3" s="201" t="s">
        <v>55</v>
      </c>
      <c r="G3" s="201"/>
      <c r="H3" s="201"/>
      <c r="I3" s="201"/>
      <c r="J3" s="201"/>
      <c r="K3" s="201"/>
      <c r="L3" s="205" t="s">
        <v>56</v>
      </c>
      <c r="M3" s="205" t="s">
        <v>57</v>
      </c>
      <c r="N3" s="207" t="s">
        <v>58</v>
      </c>
      <c r="O3" s="207" t="s">
        <v>59</v>
      </c>
      <c r="P3" s="201" t="s">
        <v>272</v>
      </c>
      <c r="Q3" s="201"/>
      <c r="R3" s="201"/>
      <c r="S3" s="201"/>
      <c r="T3" s="207" t="s">
        <v>273</v>
      </c>
      <c r="U3" s="207" t="s">
        <v>274</v>
      </c>
      <c r="V3" s="207" t="s">
        <v>275</v>
      </c>
      <c r="W3" s="207" t="s">
        <v>276</v>
      </c>
      <c r="X3" s="207" t="s">
        <v>277</v>
      </c>
      <c r="Y3" s="207" t="s">
        <v>62</v>
      </c>
      <c r="Z3" s="209" t="s">
        <v>63</v>
      </c>
    </row>
    <row r="4" spans="1:26" ht="102.65" customHeight="1" thickBot="1" x14ac:dyDescent="0.4">
      <c r="A4" s="199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6"/>
      <c r="M4" s="206"/>
      <c r="N4" s="208"/>
      <c r="O4" s="208"/>
      <c r="P4" s="166" t="s">
        <v>278</v>
      </c>
      <c r="Q4" s="166" t="s">
        <v>279</v>
      </c>
      <c r="R4" s="166" t="s">
        <v>280</v>
      </c>
      <c r="S4" s="166" t="s">
        <v>281</v>
      </c>
      <c r="T4" s="208"/>
      <c r="U4" s="208"/>
      <c r="V4" s="208"/>
      <c r="W4" s="208"/>
      <c r="X4" s="208"/>
      <c r="Y4" s="208"/>
      <c r="Z4" s="210"/>
    </row>
    <row r="5" spans="1:26" s="70" customFormat="1" ht="55" customHeight="1" x14ac:dyDescent="0.35">
      <c r="A5" s="160">
        <v>1</v>
      </c>
      <c r="B5" s="161" t="s">
        <v>67</v>
      </c>
      <c r="C5" s="161" t="s">
        <v>68</v>
      </c>
      <c r="D5" s="161">
        <v>75015200</v>
      </c>
      <c r="E5" s="161">
        <v>108040208</v>
      </c>
      <c r="F5" s="161">
        <v>600100758</v>
      </c>
      <c r="G5" s="162" t="s">
        <v>283</v>
      </c>
      <c r="H5" s="161" t="s">
        <v>69</v>
      </c>
      <c r="I5" s="161" t="s">
        <v>70</v>
      </c>
      <c r="J5" s="161" t="s">
        <v>71</v>
      </c>
      <c r="K5" s="161" t="s">
        <v>284</v>
      </c>
      <c r="L5" s="163">
        <v>250000</v>
      </c>
      <c r="M5" s="164">
        <f t="shared" ref="M5" si="0">L5/100*85</f>
        <v>212500</v>
      </c>
      <c r="N5" s="165" t="s">
        <v>285</v>
      </c>
      <c r="O5" s="165" t="s">
        <v>286</v>
      </c>
      <c r="P5" s="161" t="s">
        <v>65</v>
      </c>
      <c r="Q5" s="161" t="s">
        <v>65</v>
      </c>
      <c r="R5" s="161" t="s">
        <v>65</v>
      </c>
      <c r="S5" s="161"/>
      <c r="T5" s="161"/>
      <c r="U5" s="161"/>
      <c r="V5" s="161" t="s">
        <v>65</v>
      </c>
      <c r="W5" s="161" t="s">
        <v>65</v>
      </c>
      <c r="X5" s="161"/>
      <c r="Y5" s="161" t="s">
        <v>72</v>
      </c>
      <c r="Z5" s="161" t="s">
        <v>66</v>
      </c>
    </row>
    <row r="6" spans="1:26" s="70" customFormat="1" ht="55" customHeight="1" x14ac:dyDescent="0.35">
      <c r="A6" s="160">
        <v>2</v>
      </c>
      <c r="B6" s="114" t="s">
        <v>78</v>
      </c>
      <c r="C6" s="114" t="s">
        <v>79</v>
      </c>
      <c r="D6" s="114">
        <v>70985642</v>
      </c>
      <c r="E6" s="114">
        <v>650052595</v>
      </c>
      <c r="F6" s="116">
        <v>70985642</v>
      </c>
      <c r="G6" s="114" t="s">
        <v>287</v>
      </c>
      <c r="H6" s="114" t="s">
        <v>25</v>
      </c>
      <c r="I6" s="114" t="s">
        <v>70</v>
      </c>
      <c r="J6" s="114" t="s">
        <v>81</v>
      </c>
      <c r="K6" s="114" t="s">
        <v>288</v>
      </c>
      <c r="L6" s="116">
        <v>30000000</v>
      </c>
      <c r="M6" s="116">
        <f>L6/100*85</f>
        <v>25500000</v>
      </c>
      <c r="N6" s="114">
        <v>2022</v>
      </c>
      <c r="O6" s="114">
        <v>2025</v>
      </c>
      <c r="P6" s="114" t="s">
        <v>65</v>
      </c>
      <c r="Q6" s="114" t="s">
        <v>65</v>
      </c>
      <c r="R6" s="114" t="s">
        <v>65</v>
      </c>
      <c r="S6" s="114"/>
      <c r="T6" s="114" t="s">
        <v>65</v>
      </c>
      <c r="U6" s="114"/>
      <c r="V6" s="114"/>
      <c r="W6" s="114"/>
      <c r="X6" s="114"/>
      <c r="Y6" s="114" t="s">
        <v>213</v>
      </c>
      <c r="Z6" s="114" t="s">
        <v>289</v>
      </c>
    </row>
    <row r="7" spans="1:26" s="70" customFormat="1" ht="55" customHeight="1" x14ac:dyDescent="0.35">
      <c r="A7" s="160">
        <v>3</v>
      </c>
      <c r="B7" s="114" t="s">
        <v>78</v>
      </c>
      <c r="C7" s="114" t="s">
        <v>79</v>
      </c>
      <c r="D7" s="114">
        <v>70985642</v>
      </c>
      <c r="E7" s="114">
        <v>650052595</v>
      </c>
      <c r="F7" s="116">
        <v>70985642</v>
      </c>
      <c r="G7" s="114" t="s">
        <v>290</v>
      </c>
      <c r="H7" s="114" t="s">
        <v>25</v>
      </c>
      <c r="I7" s="114" t="s">
        <v>70</v>
      </c>
      <c r="J7" s="114" t="s">
        <v>81</v>
      </c>
      <c r="K7" s="114" t="s">
        <v>291</v>
      </c>
      <c r="L7" s="116">
        <v>500000</v>
      </c>
      <c r="M7" s="116">
        <f>L7/100*85</f>
        <v>425000</v>
      </c>
      <c r="N7" s="114">
        <v>2022</v>
      </c>
      <c r="O7" s="114">
        <v>2025</v>
      </c>
      <c r="P7" s="114" t="s">
        <v>65</v>
      </c>
      <c r="Q7" s="114" t="s">
        <v>65</v>
      </c>
      <c r="R7" s="114"/>
      <c r="S7" s="114" t="s">
        <v>65</v>
      </c>
      <c r="T7" s="114" t="s">
        <v>65</v>
      </c>
      <c r="U7" s="114"/>
      <c r="V7" s="114"/>
      <c r="W7" s="114"/>
      <c r="X7" s="114" t="s">
        <v>65</v>
      </c>
      <c r="Y7" s="114" t="s">
        <v>72</v>
      </c>
      <c r="Z7" s="114" t="s">
        <v>66</v>
      </c>
    </row>
    <row r="8" spans="1:26" s="70" customFormat="1" ht="55" customHeight="1" x14ac:dyDescent="0.35">
      <c r="A8" s="160">
        <v>4</v>
      </c>
      <c r="B8" s="114" t="s">
        <v>78</v>
      </c>
      <c r="C8" s="114" t="s">
        <v>79</v>
      </c>
      <c r="D8" s="114">
        <v>70985642</v>
      </c>
      <c r="E8" s="114">
        <v>650052595</v>
      </c>
      <c r="F8" s="116">
        <v>70985642</v>
      </c>
      <c r="G8" s="114" t="s">
        <v>292</v>
      </c>
      <c r="H8" s="114" t="s">
        <v>25</v>
      </c>
      <c r="I8" s="114" t="s">
        <v>70</v>
      </c>
      <c r="J8" s="114" t="s">
        <v>81</v>
      </c>
      <c r="K8" s="114" t="s">
        <v>293</v>
      </c>
      <c r="L8" s="116">
        <v>3000000</v>
      </c>
      <c r="M8" s="116">
        <f>L8/100*85</f>
        <v>2550000</v>
      </c>
      <c r="N8" s="114">
        <v>2022</v>
      </c>
      <c r="O8" s="114">
        <v>2025</v>
      </c>
      <c r="P8" s="114"/>
      <c r="Q8" s="114"/>
      <c r="R8" s="114"/>
      <c r="S8" s="114"/>
      <c r="T8" s="114" t="s">
        <v>65</v>
      </c>
      <c r="U8" s="114"/>
      <c r="V8" s="114" t="s">
        <v>65</v>
      </c>
      <c r="W8" s="114" t="s">
        <v>65</v>
      </c>
      <c r="X8" s="114"/>
      <c r="Y8" s="114" t="s">
        <v>213</v>
      </c>
      <c r="Z8" s="114" t="s">
        <v>121</v>
      </c>
    </row>
    <row r="9" spans="1:26" s="70" customFormat="1" ht="55" customHeight="1" x14ac:dyDescent="0.35">
      <c r="A9" s="160">
        <v>5</v>
      </c>
      <c r="B9" s="115" t="s">
        <v>100</v>
      </c>
      <c r="C9" s="115" t="s">
        <v>101</v>
      </c>
      <c r="D9" s="115" t="s">
        <v>102</v>
      </c>
      <c r="E9" s="115">
        <v>2506816</v>
      </c>
      <c r="F9" s="115">
        <v>600100529</v>
      </c>
      <c r="G9" s="115" t="s">
        <v>294</v>
      </c>
      <c r="H9" s="115" t="s">
        <v>25</v>
      </c>
      <c r="I9" s="115" t="s">
        <v>70</v>
      </c>
      <c r="J9" s="115" t="s">
        <v>104</v>
      </c>
      <c r="K9" s="115" t="s">
        <v>295</v>
      </c>
      <c r="L9" s="117">
        <v>20000000</v>
      </c>
      <c r="M9" s="117">
        <f>L9/100*85</f>
        <v>17000000</v>
      </c>
      <c r="N9" s="118" t="s">
        <v>296</v>
      </c>
      <c r="O9" s="118" t="s">
        <v>297</v>
      </c>
      <c r="P9" s="115" t="s">
        <v>65</v>
      </c>
      <c r="Q9" s="115" t="s">
        <v>65</v>
      </c>
      <c r="R9" s="115" t="s">
        <v>65</v>
      </c>
      <c r="S9" s="115" t="s">
        <v>65</v>
      </c>
      <c r="T9" s="115"/>
      <c r="U9" s="115"/>
      <c r="V9" s="115" t="s">
        <v>65</v>
      </c>
      <c r="W9" s="115"/>
      <c r="X9" s="115" t="s">
        <v>65</v>
      </c>
      <c r="Y9" s="115" t="s">
        <v>298</v>
      </c>
      <c r="Z9" s="115" t="s">
        <v>66</v>
      </c>
    </row>
    <row r="10" spans="1:26" s="23" customFormat="1" ht="55" customHeight="1" x14ac:dyDescent="0.35">
      <c r="A10" s="160">
        <v>6</v>
      </c>
      <c r="B10" s="87" t="s">
        <v>100</v>
      </c>
      <c r="C10" s="87" t="s">
        <v>101</v>
      </c>
      <c r="D10" s="87" t="s">
        <v>102</v>
      </c>
      <c r="E10" s="87">
        <v>2506816</v>
      </c>
      <c r="F10" s="87">
        <v>600100529</v>
      </c>
      <c r="G10" s="87" t="s">
        <v>299</v>
      </c>
      <c r="H10" s="87" t="s">
        <v>25</v>
      </c>
      <c r="I10" s="87" t="s">
        <v>70</v>
      </c>
      <c r="J10" s="87" t="s">
        <v>104</v>
      </c>
      <c r="K10" s="87" t="s">
        <v>300</v>
      </c>
      <c r="L10" s="119">
        <v>500000</v>
      </c>
      <c r="M10" s="119">
        <f t="shared" ref="M10:M20" si="1">L10/100*85</f>
        <v>425000</v>
      </c>
      <c r="N10" s="87">
        <v>2024</v>
      </c>
      <c r="O10" s="87">
        <v>2027</v>
      </c>
      <c r="P10" s="120"/>
      <c r="Q10" s="120"/>
      <c r="R10" s="120"/>
      <c r="S10" s="120"/>
      <c r="T10" s="120"/>
      <c r="U10" s="120"/>
      <c r="V10" s="120"/>
      <c r="W10" s="120"/>
      <c r="X10" s="120"/>
      <c r="Y10" s="87" t="s">
        <v>301</v>
      </c>
      <c r="Z10" s="87" t="s">
        <v>66</v>
      </c>
    </row>
    <row r="11" spans="1:26" s="23" customFormat="1" ht="55" customHeight="1" x14ac:dyDescent="0.35">
      <c r="A11" s="160">
        <v>7</v>
      </c>
      <c r="B11" s="87" t="s">
        <v>100</v>
      </c>
      <c r="C11" s="87" t="s">
        <v>101</v>
      </c>
      <c r="D11" s="87" t="s">
        <v>102</v>
      </c>
      <c r="E11" s="87">
        <v>2506816</v>
      </c>
      <c r="F11" s="87">
        <v>600100529</v>
      </c>
      <c r="G11" s="120" t="s">
        <v>302</v>
      </c>
      <c r="H11" s="87" t="s">
        <v>25</v>
      </c>
      <c r="I11" s="87" t="s">
        <v>70</v>
      </c>
      <c r="J11" s="87" t="s">
        <v>104</v>
      </c>
      <c r="K11" s="87" t="s">
        <v>303</v>
      </c>
      <c r="L11" s="119">
        <v>4000000</v>
      </c>
      <c r="M11" s="119">
        <f t="shared" si="1"/>
        <v>3400000</v>
      </c>
      <c r="N11" s="87">
        <v>2024</v>
      </c>
      <c r="O11" s="87">
        <v>2027</v>
      </c>
      <c r="P11" s="120"/>
      <c r="Q11" s="120" t="s">
        <v>65</v>
      </c>
      <c r="R11" s="120" t="s">
        <v>65</v>
      </c>
      <c r="S11" s="120" t="s">
        <v>65</v>
      </c>
      <c r="T11" s="120"/>
      <c r="U11" s="120"/>
      <c r="V11" s="120"/>
      <c r="W11" s="120"/>
      <c r="X11" s="120"/>
      <c r="Y11" s="87" t="s">
        <v>304</v>
      </c>
      <c r="Z11" s="87" t="s">
        <v>66</v>
      </c>
    </row>
    <row r="12" spans="1:26" s="23" customFormat="1" ht="55" customHeight="1" x14ac:dyDescent="0.35">
      <c r="A12" s="160">
        <v>8</v>
      </c>
      <c r="B12" s="87" t="s">
        <v>100</v>
      </c>
      <c r="C12" s="87" t="s">
        <v>101</v>
      </c>
      <c r="D12" s="87" t="s">
        <v>102</v>
      </c>
      <c r="E12" s="87">
        <v>2506816</v>
      </c>
      <c r="F12" s="87">
        <v>600100529</v>
      </c>
      <c r="G12" s="120" t="s">
        <v>305</v>
      </c>
      <c r="H12" s="87" t="s">
        <v>25</v>
      </c>
      <c r="I12" s="87" t="s">
        <v>70</v>
      </c>
      <c r="J12" s="87" t="s">
        <v>104</v>
      </c>
      <c r="K12" s="87" t="s">
        <v>306</v>
      </c>
      <c r="L12" s="119">
        <v>1000000</v>
      </c>
      <c r="M12" s="119">
        <f t="shared" si="1"/>
        <v>850000</v>
      </c>
      <c r="N12" s="87">
        <v>2024</v>
      </c>
      <c r="O12" s="87">
        <v>2027</v>
      </c>
      <c r="P12" s="120"/>
      <c r="Q12" s="120"/>
      <c r="R12" s="120"/>
      <c r="S12" s="120"/>
      <c r="T12" s="120"/>
      <c r="U12" s="120"/>
      <c r="V12" s="120"/>
      <c r="W12" s="120"/>
      <c r="X12" s="120"/>
      <c r="Y12" s="87" t="s">
        <v>301</v>
      </c>
      <c r="Z12" s="87" t="s">
        <v>66</v>
      </c>
    </row>
    <row r="13" spans="1:26" s="23" customFormat="1" ht="55" customHeight="1" x14ac:dyDescent="0.35">
      <c r="A13" s="160">
        <v>9</v>
      </c>
      <c r="B13" s="87" t="s">
        <v>100</v>
      </c>
      <c r="C13" s="87" t="s">
        <v>101</v>
      </c>
      <c r="D13" s="87" t="s">
        <v>102</v>
      </c>
      <c r="E13" s="87">
        <v>2506816</v>
      </c>
      <c r="F13" s="87">
        <v>600100529</v>
      </c>
      <c r="G13" s="120" t="s">
        <v>307</v>
      </c>
      <c r="H13" s="87" t="s">
        <v>25</v>
      </c>
      <c r="I13" s="87" t="s">
        <v>70</v>
      </c>
      <c r="J13" s="87" t="s">
        <v>104</v>
      </c>
      <c r="K13" s="87" t="s">
        <v>308</v>
      </c>
      <c r="L13" s="121">
        <v>1500000</v>
      </c>
      <c r="M13" s="119">
        <f t="shared" si="1"/>
        <v>1275000</v>
      </c>
      <c r="N13" s="87">
        <v>2024</v>
      </c>
      <c r="O13" s="87">
        <v>2027</v>
      </c>
      <c r="P13" s="120"/>
      <c r="Q13" s="120"/>
      <c r="R13" s="120"/>
      <c r="S13" s="120"/>
      <c r="T13" s="120"/>
      <c r="U13" s="120"/>
      <c r="V13" s="120"/>
      <c r="W13" s="120"/>
      <c r="X13" s="120"/>
      <c r="Y13" s="87" t="s">
        <v>72</v>
      </c>
      <c r="Z13" s="87" t="s">
        <v>66</v>
      </c>
    </row>
    <row r="14" spans="1:26" s="23" customFormat="1" ht="55" customHeight="1" x14ac:dyDescent="0.35">
      <c r="A14" s="160">
        <v>10</v>
      </c>
      <c r="B14" s="87" t="s">
        <v>100</v>
      </c>
      <c r="C14" s="87" t="s">
        <v>101</v>
      </c>
      <c r="D14" s="87" t="s">
        <v>102</v>
      </c>
      <c r="E14" s="87">
        <v>2506816</v>
      </c>
      <c r="F14" s="87">
        <v>600100529</v>
      </c>
      <c r="G14" s="120" t="s">
        <v>309</v>
      </c>
      <c r="H14" s="87" t="s">
        <v>25</v>
      </c>
      <c r="I14" s="87" t="s">
        <v>70</v>
      </c>
      <c r="J14" s="87" t="s">
        <v>104</v>
      </c>
      <c r="K14" s="87" t="s">
        <v>310</v>
      </c>
      <c r="L14" s="119">
        <v>1200000</v>
      </c>
      <c r="M14" s="119">
        <f t="shared" si="1"/>
        <v>1020000</v>
      </c>
      <c r="N14" s="87">
        <v>2024</v>
      </c>
      <c r="O14" s="87">
        <v>2027</v>
      </c>
      <c r="P14" s="120"/>
      <c r="Q14" s="120"/>
      <c r="R14" s="120"/>
      <c r="S14" s="120"/>
      <c r="T14" s="120"/>
      <c r="U14" s="120"/>
      <c r="V14" s="120"/>
      <c r="W14" s="120"/>
      <c r="X14" s="120"/>
      <c r="Y14" s="87" t="s">
        <v>72</v>
      </c>
      <c r="Z14" s="87" t="s">
        <v>66</v>
      </c>
    </row>
    <row r="15" spans="1:26" s="23" customFormat="1" ht="55" customHeight="1" x14ac:dyDescent="0.35">
      <c r="A15" s="160">
        <v>11</v>
      </c>
      <c r="B15" s="87" t="s">
        <v>100</v>
      </c>
      <c r="C15" s="87" t="s">
        <v>101</v>
      </c>
      <c r="D15" s="87" t="s">
        <v>102</v>
      </c>
      <c r="E15" s="87">
        <v>2506816</v>
      </c>
      <c r="F15" s="87">
        <v>600100529</v>
      </c>
      <c r="G15" s="120" t="s">
        <v>311</v>
      </c>
      <c r="H15" s="87" t="s">
        <v>25</v>
      </c>
      <c r="I15" s="87" t="s">
        <v>70</v>
      </c>
      <c r="J15" s="87" t="s">
        <v>104</v>
      </c>
      <c r="K15" s="87" t="s">
        <v>312</v>
      </c>
      <c r="L15" s="119">
        <v>2000000</v>
      </c>
      <c r="M15" s="119">
        <f t="shared" si="1"/>
        <v>1700000</v>
      </c>
      <c r="N15" s="87">
        <v>2024</v>
      </c>
      <c r="O15" s="87">
        <v>2027</v>
      </c>
      <c r="P15" s="120"/>
      <c r="Q15" s="120"/>
      <c r="R15" s="120"/>
      <c r="S15" s="120"/>
      <c r="T15" s="120"/>
      <c r="U15" s="120"/>
      <c r="V15" s="120"/>
      <c r="W15" s="120"/>
      <c r="X15" s="120"/>
      <c r="Y15" s="87" t="s">
        <v>313</v>
      </c>
      <c r="Z15" s="87" t="s">
        <v>66</v>
      </c>
    </row>
    <row r="16" spans="1:26" s="23" customFormat="1" ht="55" customHeight="1" x14ac:dyDescent="0.35">
      <c r="A16" s="160">
        <v>12</v>
      </c>
      <c r="B16" s="87" t="s">
        <v>100</v>
      </c>
      <c r="C16" s="87" t="s">
        <v>101</v>
      </c>
      <c r="D16" s="87" t="s">
        <v>102</v>
      </c>
      <c r="E16" s="87">
        <v>2506816</v>
      </c>
      <c r="F16" s="87">
        <v>600100529</v>
      </c>
      <c r="G16" s="120" t="s">
        <v>314</v>
      </c>
      <c r="H16" s="87" t="s">
        <v>25</v>
      </c>
      <c r="I16" s="87" t="s">
        <v>70</v>
      </c>
      <c r="J16" s="87" t="s">
        <v>104</v>
      </c>
      <c r="K16" s="87" t="s">
        <v>315</v>
      </c>
      <c r="L16" s="119">
        <v>6000000</v>
      </c>
      <c r="M16" s="119">
        <f t="shared" si="1"/>
        <v>5100000</v>
      </c>
      <c r="N16" s="87">
        <v>2024</v>
      </c>
      <c r="O16" s="87">
        <v>2027</v>
      </c>
      <c r="P16" s="120"/>
      <c r="Q16" s="120"/>
      <c r="R16" s="120"/>
      <c r="S16" s="120"/>
      <c r="T16" s="120"/>
      <c r="U16" s="120"/>
      <c r="V16" s="120"/>
      <c r="W16" s="120"/>
      <c r="X16" s="120"/>
      <c r="Y16" s="87" t="s">
        <v>72</v>
      </c>
      <c r="Z16" s="87" t="s">
        <v>66</v>
      </c>
    </row>
    <row r="17" spans="1:26" s="23" customFormat="1" ht="55" customHeight="1" x14ac:dyDescent="0.35">
      <c r="A17" s="160">
        <v>13</v>
      </c>
      <c r="B17" s="87" t="s">
        <v>100</v>
      </c>
      <c r="C17" s="87" t="s">
        <v>101</v>
      </c>
      <c r="D17" s="87" t="s">
        <v>102</v>
      </c>
      <c r="E17" s="87">
        <v>2506816</v>
      </c>
      <c r="F17" s="87">
        <v>600100529</v>
      </c>
      <c r="G17" s="120" t="s">
        <v>316</v>
      </c>
      <c r="H17" s="87" t="s">
        <v>25</v>
      </c>
      <c r="I17" s="87" t="s">
        <v>70</v>
      </c>
      <c r="J17" s="87" t="s">
        <v>104</v>
      </c>
      <c r="K17" s="87" t="s">
        <v>317</v>
      </c>
      <c r="L17" s="119">
        <v>2500000</v>
      </c>
      <c r="M17" s="119">
        <f t="shared" si="1"/>
        <v>2125000</v>
      </c>
      <c r="N17" s="87">
        <v>2024</v>
      </c>
      <c r="O17" s="87">
        <v>2027</v>
      </c>
      <c r="P17" s="120"/>
      <c r="Q17" s="120" t="s">
        <v>65</v>
      </c>
      <c r="R17" s="120" t="s">
        <v>65</v>
      </c>
      <c r="S17" s="120"/>
      <c r="T17" s="120"/>
      <c r="U17" s="120"/>
      <c r="V17" s="120" t="s">
        <v>65</v>
      </c>
      <c r="W17" s="120"/>
      <c r="X17" s="120"/>
      <c r="Y17" s="87" t="s">
        <v>123</v>
      </c>
      <c r="Z17" s="87" t="s">
        <v>66</v>
      </c>
    </row>
    <row r="18" spans="1:26" s="23" customFormat="1" ht="55" customHeight="1" x14ac:dyDescent="0.35">
      <c r="A18" s="160">
        <v>14</v>
      </c>
      <c r="B18" s="87" t="s">
        <v>100</v>
      </c>
      <c r="C18" s="87" t="s">
        <v>101</v>
      </c>
      <c r="D18" s="87" t="s">
        <v>102</v>
      </c>
      <c r="E18" s="87">
        <v>2506816</v>
      </c>
      <c r="F18" s="87">
        <v>600100529</v>
      </c>
      <c r="G18" s="120" t="s">
        <v>318</v>
      </c>
      <c r="H18" s="87" t="s">
        <v>25</v>
      </c>
      <c r="I18" s="87" t="s">
        <v>70</v>
      </c>
      <c r="J18" s="87" t="s">
        <v>104</v>
      </c>
      <c r="K18" s="87" t="s">
        <v>319</v>
      </c>
      <c r="L18" s="119">
        <v>5000000</v>
      </c>
      <c r="M18" s="119">
        <f t="shared" si="1"/>
        <v>4250000</v>
      </c>
      <c r="N18" s="87">
        <v>2024</v>
      </c>
      <c r="O18" s="87">
        <v>2027</v>
      </c>
      <c r="P18" s="120"/>
      <c r="Q18" s="120"/>
      <c r="R18" s="120"/>
      <c r="S18" s="120"/>
      <c r="T18" s="120"/>
      <c r="U18" s="120"/>
      <c r="V18" s="120"/>
      <c r="W18" s="120"/>
      <c r="X18" s="120"/>
      <c r="Y18" s="87" t="s">
        <v>282</v>
      </c>
      <c r="Z18" s="87" t="s">
        <v>66</v>
      </c>
    </row>
    <row r="19" spans="1:26" s="23" customFormat="1" ht="55" customHeight="1" x14ac:dyDescent="0.35">
      <c r="A19" s="160">
        <v>15</v>
      </c>
      <c r="B19" s="87" t="s">
        <v>100</v>
      </c>
      <c r="C19" s="87" t="s">
        <v>101</v>
      </c>
      <c r="D19" s="87" t="s">
        <v>102</v>
      </c>
      <c r="E19" s="87">
        <v>2506816</v>
      </c>
      <c r="F19" s="87">
        <v>600100529</v>
      </c>
      <c r="G19" s="120" t="s">
        <v>320</v>
      </c>
      <c r="H19" s="87" t="s">
        <v>25</v>
      </c>
      <c r="I19" s="87" t="s">
        <v>70</v>
      </c>
      <c r="J19" s="87" t="s">
        <v>104</v>
      </c>
      <c r="K19" s="87" t="s">
        <v>321</v>
      </c>
      <c r="L19" s="119">
        <v>35000000</v>
      </c>
      <c r="M19" s="119">
        <f t="shared" si="1"/>
        <v>29750000</v>
      </c>
      <c r="N19" s="87">
        <v>2024</v>
      </c>
      <c r="O19" s="87">
        <v>2027</v>
      </c>
      <c r="P19" s="120"/>
      <c r="Q19" s="120"/>
      <c r="R19" s="120"/>
      <c r="S19" s="120"/>
      <c r="T19" s="120"/>
      <c r="U19" s="120"/>
      <c r="V19" s="120"/>
      <c r="W19" s="120"/>
      <c r="X19" s="120"/>
      <c r="Y19" s="87" t="s">
        <v>72</v>
      </c>
      <c r="Z19" s="87" t="s">
        <v>66</v>
      </c>
    </row>
    <row r="20" spans="1:26" s="23" customFormat="1" ht="55" customHeight="1" x14ac:dyDescent="0.35">
      <c r="A20" s="160">
        <v>16</v>
      </c>
      <c r="B20" s="87" t="s">
        <v>100</v>
      </c>
      <c r="C20" s="87" t="s">
        <v>101</v>
      </c>
      <c r="D20" s="87" t="s">
        <v>102</v>
      </c>
      <c r="E20" s="87">
        <v>2506816</v>
      </c>
      <c r="F20" s="87">
        <v>600100529</v>
      </c>
      <c r="G20" s="120" t="s">
        <v>107</v>
      </c>
      <c r="H20" s="87" t="s">
        <v>25</v>
      </c>
      <c r="I20" s="87" t="s">
        <v>70</v>
      </c>
      <c r="J20" s="87" t="s">
        <v>104</v>
      </c>
      <c r="K20" s="87" t="s">
        <v>322</v>
      </c>
      <c r="L20" s="119">
        <v>1000000</v>
      </c>
      <c r="M20" s="119">
        <f t="shared" si="1"/>
        <v>850000</v>
      </c>
      <c r="N20" s="87">
        <v>2024</v>
      </c>
      <c r="O20" s="87">
        <v>2027</v>
      </c>
      <c r="P20" s="120" t="s">
        <v>65</v>
      </c>
      <c r="Q20" s="120" t="s">
        <v>65</v>
      </c>
      <c r="R20" s="120" t="s">
        <v>65</v>
      </c>
      <c r="S20" s="120" t="s">
        <v>65</v>
      </c>
      <c r="T20" s="120"/>
      <c r="U20" s="120"/>
      <c r="V20" s="120"/>
      <c r="W20" s="120"/>
      <c r="X20" s="120"/>
      <c r="Y20" s="87" t="s">
        <v>323</v>
      </c>
      <c r="Z20" s="87" t="s">
        <v>66</v>
      </c>
    </row>
    <row r="21" spans="1:26" s="23" customFormat="1" ht="55" customHeight="1" x14ac:dyDescent="0.35">
      <c r="A21" s="160">
        <v>17</v>
      </c>
      <c r="B21" s="87" t="s">
        <v>100</v>
      </c>
      <c r="C21" s="87" t="s">
        <v>101</v>
      </c>
      <c r="D21" s="87" t="s">
        <v>109</v>
      </c>
      <c r="E21" s="87">
        <v>2506816</v>
      </c>
      <c r="F21" s="87">
        <v>600100529</v>
      </c>
      <c r="G21" s="120" t="s">
        <v>324</v>
      </c>
      <c r="H21" s="87" t="s">
        <v>25</v>
      </c>
      <c r="I21" s="87" t="s">
        <v>70</v>
      </c>
      <c r="J21" s="87" t="s">
        <v>104</v>
      </c>
      <c r="K21" s="92" t="s">
        <v>325</v>
      </c>
      <c r="L21" s="122">
        <v>2000000</v>
      </c>
      <c r="M21" s="122">
        <v>1700000</v>
      </c>
      <c r="N21" s="92">
        <v>2023</v>
      </c>
      <c r="O21" s="92">
        <v>2024</v>
      </c>
      <c r="P21" s="120"/>
      <c r="Q21" s="120" t="s">
        <v>65</v>
      </c>
      <c r="R21" s="120" t="s">
        <v>65</v>
      </c>
      <c r="S21" s="120" t="s">
        <v>65</v>
      </c>
      <c r="T21" s="120"/>
      <c r="U21" s="120"/>
      <c r="V21" s="120"/>
      <c r="W21" s="120"/>
      <c r="X21" s="120" t="s">
        <v>65</v>
      </c>
      <c r="Y21" s="87" t="s">
        <v>72</v>
      </c>
      <c r="Z21" s="87" t="s">
        <v>66</v>
      </c>
    </row>
    <row r="22" spans="1:26" s="44" customFormat="1" ht="55" customHeight="1" x14ac:dyDescent="0.35">
      <c r="A22" s="160">
        <v>18</v>
      </c>
      <c r="B22" s="123" t="s">
        <v>100</v>
      </c>
      <c r="C22" s="123" t="s">
        <v>101</v>
      </c>
      <c r="D22" s="123" t="s">
        <v>102</v>
      </c>
      <c r="E22" s="123">
        <v>2506816</v>
      </c>
      <c r="F22" s="123">
        <v>600100529</v>
      </c>
      <c r="G22" s="124" t="s">
        <v>326</v>
      </c>
      <c r="H22" s="123" t="s">
        <v>25</v>
      </c>
      <c r="I22" s="123" t="s">
        <v>70</v>
      </c>
      <c r="J22" s="123" t="s">
        <v>104</v>
      </c>
      <c r="K22" s="125" t="s">
        <v>327</v>
      </c>
      <c r="L22" s="126">
        <v>3000000</v>
      </c>
      <c r="M22" s="126">
        <v>2550000</v>
      </c>
      <c r="N22" s="125">
        <v>2024</v>
      </c>
      <c r="O22" s="125">
        <v>2027</v>
      </c>
      <c r="P22" s="125"/>
      <c r="Q22" s="125"/>
      <c r="R22" s="125" t="s">
        <v>65</v>
      </c>
      <c r="S22" s="125" t="s">
        <v>65</v>
      </c>
      <c r="T22" s="125"/>
      <c r="U22" s="125"/>
      <c r="V22" s="125"/>
      <c r="W22" s="125"/>
      <c r="X22" s="125" t="s">
        <v>65</v>
      </c>
      <c r="Y22" s="125" t="s">
        <v>72</v>
      </c>
      <c r="Z22" s="125" t="s">
        <v>66</v>
      </c>
    </row>
    <row r="23" spans="1:26" s="44" customFormat="1" ht="55" customHeight="1" x14ac:dyDescent="0.35">
      <c r="A23" s="160">
        <v>19</v>
      </c>
      <c r="B23" s="123" t="s">
        <v>100</v>
      </c>
      <c r="C23" s="123" t="s">
        <v>101</v>
      </c>
      <c r="D23" s="123" t="s">
        <v>102</v>
      </c>
      <c r="E23" s="123">
        <v>2506816</v>
      </c>
      <c r="F23" s="123">
        <v>600100529</v>
      </c>
      <c r="G23" s="124" t="s">
        <v>328</v>
      </c>
      <c r="H23" s="123" t="s">
        <v>25</v>
      </c>
      <c r="I23" s="123" t="s">
        <v>70</v>
      </c>
      <c r="J23" s="123" t="s">
        <v>104</v>
      </c>
      <c r="K23" s="125" t="s">
        <v>329</v>
      </c>
      <c r="L23" s="126">
        <v>2000000</v>
      </c>
      <c r="M23" s="126">
        <v>1700000</v>
      </c>
      <c r="N23" s="125">
        <v>2024</v>
      </c>
      <c r="O23" s="125">
        <v>2027</v>
      </c>
      <c r="P23" s="125" t="s">
        <v>65</v>
      </c>
      <c r="Q23" s="125"/>
      <c r="R23" s="125"/>
      <c r="S23" s="125" t="s">
        <v>65</v>
      </c>
      <c r="T23" s="125"/>
      <c r="U23" s="125"/>
      <c r="V23" s="125"/>
      <c r="W23" s="125"/>
      <c r="X23" s="125" t="s">
        <v>65</v>
      </c>
      <c r="Y23" s="125" t="s">
        <v>72</v>
      </c>
      <c r="Z23" s="125" t="s">
        <v>66</v>
      </c>
    </row>
    <row r="24" spans="1:26" s="44" customFormat="1" ht="55" customHeight="1" x14ac:dyDescent="0.35">
      <c r="A24" s="160">
        <v>20</v>
      </c>
      <c r="B24" s="123" t="s">
        <v>100</v>
      </c>
      <c r="C24" s="123" t="s">
        <v>101</v>
      </c>
      <c r="D24" s="123" t="s">
        <v>102</v>
      </c>
      <c r="E24" s="123">
        <v>2506816</v>
      </c>
      <c r="F24" s="123">
        <v>600100529</v>
      </c>
      <c r="G24" s="124" t="s">
        <v>330</v>
      </c>
      <c r="H24" s="123" t="s">
        <v>25</v>
      </c>
      <c r="I24" s="123" t="s">
        <v>70</v>
      </c>
      <c r="J24" s="123" t="s">
        <v>104</v>
      </c>
      <c r="K24" s="125" t="s">
        <v>331</v>
      </c>
      <c r="L24" s="126">
        <v>2000000</v>
      </c>
      <c r="M24" s="126">
        <v>1700000</v>
      </c>
      <c r="N24" s="125">
        <v>2024</v>
      </c>
      <c r="O24" s="125">
        <v>2027</v>
      </c>
      <c r="P24" s="125"/>
      <c r="Q24" s="125"/>
      <c r="R24" s="125"/>
      <c r="S24" s="125" t="s">
        <v>65</v>
      </c>
      <c r="T24" s="125"/>
      <c r="U24" s="125"/>
      <c r="V24" s="125"/>
      <c r="W24" s="125"/>
      <c r="X24" s="125" t="s">
        <v>65</v>
      </c>
      <c r="Y24" s="125" t="s">
        <v>72</v>
      </c>
      <c r="Z24" s="125" t="s">
        <v>66</v>
      </c>
    </row>
    <row r="25" spans="1:26" s="44" customFormat="1" ht="55" customHeight="1" x14ac:dyDescent="0.35">
      <c r="A25" s="160">
        <v>21</v>
      </c>
      <c r="B25" s="123" t="s">
        <v>100</v>
      </c>
      <c r="C25" s="123" t="s">
        <v>101</v>
      </c>
      <c r="D25" s="123" t="s">
        <v>102</v>
      </c>
      <c r="E25" s="123">
        <v>2506816</v>
      </c>
      <c r="F25" s="123">
        <v>600100529</v>
      </c>
      <c r="G25" s="124" t="s">
        <v>332</v>
      </c>
      <c r="H25" s="123" t="s">
        <v>25</v>
      </c>
      <c r="I25" s="123" t="s">
        <v>70</v>
      </c>
      <c r="J25" s="123" t="s">
        <v>104</v>
      </c>
      <c r="K25" s="125" t="s">
        <v>333</v>
      </c>
      <c r="L25" s="126">
        <v>2000000</v>
      </c>
      <c r="M25" s="126">
        <v>1700000</v>
      </c>
      <c r="N25" s="125">
        <v>2024</v>
      </c>
      <c r="O25" s="125">
        <v>2027</v>
      </c>
      <c r="P25" s="125"/>
      <c r="Q25" s="125" t="s">
        <v>65</v>
      </c>
      <c r="R25" s="125" t="s">
        <v>65</v>
      </c>
      <c r="S25" s="125" t="s">
        <v>65</v>
      </c>
      <c r="T25" s="125"/>
      <c r="U25" s="125"/>
      <c r="V25" s="125"/>
      <c r="W25" s="125"/>
      <c r="X25" s="125" t="s">
        <v>65</v>
      </c>
      <c r="Y25" s="125" t="s">
        <v>72</v>
      </c>
      <c r="Z25" s="125" t="s">
        <v>66</v>
      </c>
    </row>
    <row r="26" spans="1:26" s="70" customFormat="1" ht="77.5" customHeight="1" x14ac:dyDescent="0.35">
      <c r="A26" s="160">
        <v>22</v>
      </c>
      <c r="B26" s="114" t="s">
        <v>334</v>
      </c>
      <c r="C26" s="114" t="s">
        <v>335</v>
      </c>
      <c r="D26" s="114">
        <v>75015765</v>
      </c>
      <c r="E26" s="114" t="str">
        <f>"002506319"</f>
        <v>002506319</v>
      </c>
      <c r="F26" s="114">
        <v>600100332</v>
      </c>
      <c r="G26" s="114" t="s">
        <v>336</v>
      </c>
      <c r="H26" s="114" t="s">
        <v>25</v>
      </c>
      <c r="I26" s="114" t="s">
        <v>70</v>
      </c>
      <c r="J26" s="114" t="s">
        <v>119</v>
      </c>
      <c r="K26" s="127" t="s">
        <v>337</v>
      </c>
      <c r="L26" s="128">
        <v>8000000</v>
      </c>
      <c r="M26" s="128">
        <f>L26/100*85</f>
        <v>6800000</v>
      </c>
      <c r="N26" s="129" t="s">
        <v>296</v>
      </c>
      <c r="O26" s="129" t="s">
        <v>297</v>
      </c>
      <c r="P26" s="114"/>
      <c r="Q26" s="114" t="s">
        <v>65</v>
      </c>
      <c r="R26" s="114" t="s">
        <v>65</v>
      </c>
      <c r="S26" s="114" t="s">
        <v>65</v>
      </c>
      <c r="T26" s="114" t="s">
        <v>65</v>
      </c>
      <c r="U26" s="114"/>
      <c r="V26" s="114" t="s">
        <v>65</v>
      </c>
      <c r="W26" s="114" t="s">
        <v>65</v>
      </c>
      <c r="X26" s="114" t="s">
        <v>65</v>
      </c>
      <c r="Y26" s="114" t="s">
        <v>338</v>
      </c>
      <c r="Z26" s="114" t="s">
        <v>66</v>
      </c>
    </row>
    <row r="27" spans="1:26" s="70" customFormat="1" ht="55" customHeight="1" x14ac:dyDescent="0.35">
      <c r="A27" s="160">
        <v>23</v>
      </c>
      <c r="B27" s="114" t="s">
        <v>334</v>
      </c>
      <c r="C27" s="114" t="s">
        <v>335</v>
      </c>
      <c r="D27" s="114">
        <v>75015765</v>
      </c>
      <c r="E27" s="114" t="str">
        <f t="shared" ref="E27:E30" si="2">"002506319"</f>
        <v>002506319</v>
      </c>
      <c r="F27" s="114">
        <v>600100332</v>
      </c>
      <c r="G27" s="114" t="s">
        <v>339</v>
      </c>
      <c r="H27" s="114" t="s">
        <v>25</v>
      </c>
      <c r="I27" s="114" t="s">
        <v>70</v>
      </c>
      <c r="J27" s="114" t="s">
        <v>119</v>
      </c>
      <c r="K27" s="114" t="s">
        <v>340</v>
      </c>
      <c r="L27" s="116">
        <v>2550000</v>
      </c>
      <c r="M27" s="116">
        <f t="shared" ref="M27:M29" si="3">L27/100*85</f>
        <v>2167500</v>
      </c>
      <c r="N27" s="130">
        <v>2022</v>
      </c>
      <c r="O27" s="130">
        <v>2023</v>
      </c>
      <c r="P27" s="114"/>
      <c r="Q27" s="114"/>
      <c r="R27" s="114"/>
      <c r="S27" s="114"/>
      <c r="T27" s="114"/>
      <c r="U27" s="114"/>
      <c r="V27" s="114"/>
      <c r="W27" s="114"/>
      <c r="X27" s="114"/>
      <c r="Y27" s="131" t="s">
        <v>91</v>
      </c>
      <c r="Z27" s="114" t="s">
        <v>66</v>
      </c>
    </row>
    <row r="28" spans="1:26" s="70" customFormat="1" ht="55" customHeight="1" x14ac:dyDescent="0.35">
      <c r="A28" s="160">
        <v>24</v>
      </c>
      <c r="B28" s="114" t="s">
        <v>334</v>
      </c>
      <c r="C28" s="114" t="s">
        <v>335</v>
      </c>
      <c r="D28" s="114">
        <v>75015765</v>
      </c>
      <c r="E28" s="114" t="str">
        <f t="shared" si="2"/>
        <v>002506319</v>
      </c>
      <c r="F28" s="114">
        <v>600100332</v>
      </c>
      <c r="G28" s="114" t="s">
        <v>341</v>
      </c>
      <c r="H28" s="114" t="s">
        <v>25</v>
      </c>
      <c r="I28" s="114" t="s">
        <v>70</v>
      </c>
      <c r="J28" s="114" t="s">
        <v>119</v>
      </c>
      <c r="K28" s="114" t="s">
        <v>342</v>
      </c>
      <c r="L28" s="128">
        <v>400000</v>
      </c>
      <c r="M28" s="128">
        <f t="shared" si="3"/>
        <v>340000</v>
      </c>
      <c r="N28" s="129" t="s">
        <v>296</v>
      </c>
      <c r="O28" s="129" t="s">
        <v>343</v>
      </c>
      <c r="P28" s="114"/>
      <c r="Q28" s="114"/>
      <c r="R28" s="114"/>
      <c r="S28" s="114"/>
      <c r="T28" s="114"/>
      <c r="U28" s="114"/>
      <c r="V28" s="114"/>
      <c r="W28" s="114"/>
      <c r="X28" s="114"/>
      <c r="Y28" s="114" t="s">
        <v>174</v>
      </c>
      <c r="Z28" s="114" t="s">
        <v>66</v>
      </c>
    </row>
    <row r="29" spans="1:26" s="70" customFormat="1" ht="55" customHeight="1" x14ac:dyDescent="0.35">
      <c r="A29" s="160">
        <v>25</v>
      </c>
      <c r="B29" s="114" t="s">
        <v>344</v>
      </c>
      <c r="C29" s="114" t="s">
        <v>335</v>
      </c>
      <c r="D29" s="114">
        <v>75015765</v>
      </c>
      <c r="E29" s="114" t="str">
        <f t="shared" si="2"/>
        <v>002506319</v>
      </c>
      <c r="F29" s="114">
        <v>600100332</v>
      </c>
      <c r="G29" s="114" t="s">
        <v>345</v>
      </c>
      <c r="H29" s="114" t="s">
        <v>25</v>
      </c>
      <c r="I29" s="114" t="s">
        <v>70</v>
      </c>
      <c r="J29" s="114" t="s">
        <v>119</v>
      </c>
      <c r="K29" s="114" t="s">
        <v>346</v>
      </c>
      <c r="L29" s="128">
        <v>2000000</v>
      </c>
      <c r="M29" s="128">
        <f t="shared" si="3"/>
        <v>1700000</v>
      </c>
      <c r="N29" s="129" t="s">
        <v>296</v>
      </c>
      <c r="O29" s="129" t="s">
        <v>347</v>
      </c>
      <c r="P29" s="114"/>
      <c r="Q29" s="114" t="s">
        <v>65</v>
      </c>
      <c r="R29" s="114"/>
      <c r="S29" s="114"/>
      <c r="T29" s="114"/>
      <c r="U29" s="114"/>
      <c r="V29" s="114" t="s">
        <v>65</v>
      </c>
      <c r="W29" s="114" t="s">
        <v>65</v>
      </c>
      <c r="X29" s="114"/>
      <c r="Y29" s="114" t="s">
        <v>338</v>
      </c>
      <c r="Z29" s="114" t="s">
        <v>66</v>
      </c>
    </row>
    <row r="30" spans="1:26" s="70" customFormat="1" ht="55" customHeight="1" x14ac:dyDescent="0.35">
      <c r="A30" s="160">
        <v>26</v>
      </c>
      <c r="B30" s="114" t="s">
        <v>334</v>
      </c>
      <c r="C30" s="114" t="s">
        <v>335</v>
      </c>
      <c r="D30" s="114">
        <v>75015765</v>
      </c>
      <c r="E30" s="114" t="str">
        <f t="shared" si="2"/>
        <v>002506319</v>
      </c>
      <c r="F30" s="114">
        <v>600100332</v>
      </c>
      <c r="G30" s="114" t="s">
        <v>348</v>
      </c>
      <c r="H30" s="114" t="s">
        <v>25</v>
      </c>
      <c r="I30" s="114" t="s">
        <v>70</v>
      </c>
      <c r="J30" s="114" t="s">
        <v>119</v>
      </c>
      <c r="K30" s="114" t="s">
        <v>349</v>
      </c>
      <c r="L30" s="116">
        <v>800000</v>
      </c>
      <c r="M30" s="116">
        <v>680000</v>
      </c>
      <c r="N30" s="129" t="s">
        <v>350</v>
      </c>
      <c r="O30" s="129" t="s">
        <v>343</v>
      </c>
      <c r="P30" s="114"/>
      <c r="Q30" s="114"/>
      <c r="R30" s="114"/>
      <c r="S30" s="114" t="s">
        <v>65</v>
      </c>
      <c r="T30" s="114"/>
      <c r="U30" s="114"/>
      <c r="V30" s="114"/>
      <c r="W30" s="114"/>
      <c r="X30" s="114" t="s">
        <v>65</v>
      </c>
      <c r="Y30" s="114" t="s">
        <v>338</v>
      </c>
      <c r="Z30" s="114" t="s">
        <v>66</v>
      </c>
    </row>
    <row r="31" spans="1:26" s="70" customFormat="1" ht="55" customHeight="1" x14ac:dyDescent="0.35">
      <c r="A31" s="160">
        <v>27</v>
      </c>
      <c r="B31" s="114" t="s">
        <v>351</v>
      </c>
      <c r="C31" s="114" t="s">
        <v>136</v>
      </c>
      <c r="D31" s="114">
        <v>47487275</v>
      </c>
      <c r="E31" s="114">
        <v>47487275</v>
      </c>
      <c r="F31" s="114">
        <v>600100791</v>
      </c>
      <c r="G31" s="114" t="s">
        <v>352</v>
      </c>
      <c r="H31" s="114" t="s">
        <v>25</v>
      </c>
      <c r="I31" s="114" t="s">
        <v>70</v>
      </c>
      <c r="J31" s="114" t="s">
        <v>70</v>
      </c>
      <c r="K31" s="114" t="s">
        <v>353</v>
      </c>
      <c r="L31" s="116">
        <v>1750000</v>
      </c>
      <c r="M31" s="116">
        <f>L31/100*85</f>
        <v>1487500</v>
      </c>
      <c r="N31" s="132" t="s">
        <v>354</v>
      </c>
      <c r="O31" s="132" t="s">
        <v>355</v>
      </c>
      <c r="P31" s="114"/>
      <c r="Q31" s="114"/>
      <c r="R31" s="114"/>
      <c r="S31" s="114"/>
      <c r="T31" s="114"/>
      <c r="U31" s="114"/>
      <c r="V31" s="114"/>
      <c r="W31" s="114" t="s">
        <v>65</v>
      </c>
      <c r="X31" s="114"/>
      <c r="Y31" s="120" t="s">
        <v>91</v>
      </c>
      <c r="Z31" s="114" t="s">
        <v>356</v>
      </c>
    </row>
    <row r="32" spans="1:26" s="70" customFormat="1" ht="55" customHeight="1" x14ac:dyDescent="0.35">
      <c r="A32" s="160">
        <v>28</v>
      </c>
      <c r="B32" s="114" t="s">
        <v>351</v>
      </c>
      <c r="C32" s="114" t="s">
        <v>136</v>
      </c>
      <c r="D32" s="114">
        <v>47487275</v>
      </c>
      <c r="E32" s="114">
        <v>47487275</v>
      </c>
      <c r="F32" s="114">
        <v>600100791</v>
      </c>
      <c r="G32" s="114" t="s">
        <v>357</v>
      </c>
      <c r="H32" s="114" t="s">
        <v>25</v>
      </c>
      <c r="I32" s="114" t="s">
        <v>70</v>
      </c>
      <c r="J32" s="114" t="s">
        <v>70</v>
      </c>
      <c r="K32" s="114" t="s">
        <v>358</v>
      </c>
      <c r="L32" s="116">
        <v>300000</v>
      </c>
      <c r="M32" s="116">
        <f t="shared" ref="M32:M34" si="4">L32/100*85</f>
        <v>255000</v>
      </c>
      <c r="N32" s="132" t="s">
        <v>359</v>
      </c>
      <c r="O32" s="132" t="s">
        <v>360</v>
      </c>
      <c r="P32" s="114" t="s">
        <v>65</v>
      </c>
      <c r="Q32" s="114" t="s">
        <v>65</v>
      </c>
      <c r="R32" s="114" t="s">
        <v>65</v>
      </c>
      <c r="S32" s="114" t="s">
        <v>65</v>
      </c>
      <c r="T32" s="114"/>
      <c r="U32" s="114"/>
      <c r="V32" s="114"/>
      <c r="W32" s="114"/>
      <c r="X32" s="114"/>
      <c r="Y32" s="114" t="s">
        <v>361</v>
      </c>
      <c r="Z32" s="114" t="s">
        <v>66</v>
      </c>
    </row>
    <row r="33" spans="1:26" s="70" customFormat="1" ht="55" customHeight="1" x14ac:dyDescent="0.35">
      <c r="A33" s="160">
        <v>29</v>
      </c>
      <c r="B33" s="114" t="s">
        <v>351</v>
      </c>
      <c r="C33" s="114" t="s">
        <v>136</v>
      </c>
      <c r="D33" s="114">
        <v>47487275</v>
      </c>
      <c r="E33" s="114">
        <v>47487275</v>
      </c>
      <c r="F33" s="114">
        <v>600100791</v>
      </c>
      <c r="G33" s="114" t="s">
        <v>362</v>
      </c>
      <c r="H33" s="114" t="s">
        <v>25</v>
      </c>
      <c r="I33" s="114" t="s">
        <v>70</v>
      </c>
      <c r="J33" s="114" t="s">
        <v>70</v>
      </c>
      <c r="K33" s="114" t="s">
        <v>363</v>
      </c>
      <c r="L33" s="116">
        <v>2000000</v>
      </c>
      <c r="M33" s="116">
        <f t="shared" si="4"/>
        <v>1700000</v>
      </c>
      <c r="N33" s="132" t="s">
        <v>364</v>
      </c>
      <c r="O33" s="132" t="s">
        <v>365</v>
      </c>
      <c r="P33" s="114"/>
      <c r="Q33" s="114" t="s">
        <v>65</v>
      </c>
      <c r="R33" s="114"/>
      <c r="S33" s="114" t="s">
        <v>65</v>
      </c>
      <c r="T33" s="114"/>
      <c r="U33" s="114"/>
      <c r="V33" s="114"/>
      <c r="W33" s="114"/>
      <c r="X33" s="114"/>
      <c r="Y33" s="114" t="s">
        <v>366</v>
      </c>
      <c r="Z33" s="114" t="s">
        <v>66</v>
      </c>
    </row>
    <row r="34" spans="1:26" s="70" customFormat="1" ht="55" customHeight="1" x14ac:dyDescent="0.35">
      <c r="A34" s="160">
        <v>30</v>
      </c>
      <c r="B34" s="114" t="s">
        <v>351</v>
      </c>
      <c r="C34" s="114" t="s">
        <v>136</v>
      </c>
      <c r="D34" s="114">
        <v>47487275</v>
      </c>
      <c r="E34" s="114">
        <v>47487275</v>
      </c>
      <c r="F34" s="114">
        <v>600100791</v>
      </c>
      <c r="G34" s="114" t="s">
        <v>367</v>
      </c>
      <c r="H34" s="114" t="s">
        <v>25</v>
      </c>
      <c r="I34" s="114" t="s">
        <v>70</v>
      </c>
      <c r="J34" s="114" t="s">
        <v>70</v>
      </c>
      <c r="K34" s="114" t="s">
        <v>368</v>
      </c>
      <c r="L34" s="116">
        <v>3500000</v>
      </c>
      <c r="M34" s="116">
        <f t="shared" si="4"/>
        <v>2975000</v>
      </c>
      <c r="N34" s="132" t="s">
        <v>369</v>
      </c>
      <c r="O34" s="132" t="s">
        <v>365</v>
      </c>
      <c r="P34" s="114"/>
      <c r="Q34" s="114"/>
      <c r="R34" s="114"/>
      <c r="S34" s="114"/>
      <c r="T34" s="114"/>
      <c r="U34" s="114"/>
      <c r="V34" s="114"/>
      <c r="W34" s="114" t="s">
        <v>65</v>
      </c>
      <c r="X34" s="114"/>
      <c r="Y34" s="114" t="s">
        <v>370</v>
      </c>
      <c r="Z34" s="114" t="s">
        <v>66</v>
      </c>
    </row>
    <row r="35" spans="1:26" s="70" customFormat="1" ht="55" customHeight="1" x14ac:dyDescent="0.35">
      <c r="A35" s="160">
        <v>31</v>
      </c>
      <c r="B35" s="133" t="s">
        <v>351</v>
      </c>
      <c r="C35" s="133" t="s">
        <v>136</v>
      </c>
      <c r="D35" s="133">
        <v>47487275</v>
      </c>
      <c r="E35" s="133">
        <v>47487275</v>
      </c>
      <c r="F35" s="133">
        <v>600100791</v>
      </c>
      <c r="G35" s="115" t="s">
        <v>372</v>
      </c>
      <c r="H35" s="115" t="s">
        <v>25</v>
      </c>
      <c r="I35" s="115" t="s">
        <v>70</v>
      </c>
      <c r="J35" s="115" t="s">
        <v>70</v>
      </c>
      <c r="K35" s="115" t="s">
        <v>373</v>
      </c>
      <c r="L35" s="134">
        <v>200000</v>
      </c>
      <c r="M35" s="134">
        <v>170000</v>
      </c>
      <c r="N35" s="135">
        <v>45474</v>
      </c>
      <c r="O35" s="135">
        <v>45505</v>
      </c>
      <c r="P35" s="136"/>
      <c r="Q35" s="136"/>
      <c r="R35" s="136"/>
      <c r="S35" s="136"/>
      <c r="T35" s="136"/>
      <c r="U35" s="136"/>
      <c r="V35" s="136"/>
      <c r="W35" s="136"/>
      <c r="X35" s="136"/>
      <c r="Y35" s="115" t="s">
        <v>91</v>
      </c>
      <c r="Z35" s="115" t="s">
        <v>356</v>
      </c>
    </row>
    <row r="36" spans="1:26" s="23" customFormat="1" ht="118" customHeight="1" x14ac:dyDescent="0.35">
      <c r="A36" s="160">
        <v>32</v>
      </c>
      <c r="B36" s="89" t="s">
        <v>351</v>
      </c>
      <c r="C36" s="89" t="s">
        <v>136</v>
      </c>
      <c r="D36" s="89">
        <v>47487275</v>
      </c>
      <c r="E36" s="89">
        <v>47487275</v>
      </c>
      <c r="F36" s="89">
        <v>600100791</v>
      </c>
      <c r="G36" s="87" t="s">
        <v>374</v>
      </c>
      <c r="H36" s="115" t="s">
        <v>25</v>
      </c>
      <c r="I36" s="115" t="s">
        <v>70</v>
      </c>
      <c r="J36" s="115" t="s">
        <v>70</v>
      </c>
      <c r="K36" s="123" t="s">
        <v>375</v>
      </c>
      <c r="L36" s="137">
        <v>2400000</v>
      </c>
      <c r="M36" s="137">
        <v>2040000</v>
      </c>
      <c r="N36" s="138">
        <v>45383</v>
      </c>
      <c r="O36" s="138">
        <v>45900</v>
      </c>
      <c r="P36" s="136"/>
      <c r="Q36" s="136" t="s">
        <v>65</v>
      </c>
      <c r="R36" s="136" t="s">
        <v>65</v>
      </c>
      <c r="S36" s="136"/>
      <c r="T36" s="136"/>
      <c r="U36" s="136"/>
      <c r="V36" s="136" t="s">
        <v>65</v>
      </c>
      <c r="W36" s="136" t="s">
        <v>65</v>
      </c>
      <c r="X36" s="136"/>
      <c r="Y36" s="133" t="s">
        <v>376</v>
      </c>
      <c r="Z36" s="115" t="s">
        <v>356</v>
      </c>
    </row>
    <row r="37" spans="1:26" s="23" customFormat="1" ht="86" customHeight="1" x14ac:dyDescent="0.35">
      <c r="A37" s="160">
        <v>33</v>
      </c>
      <c r="B37" s="139" t="s">
        <v>351</v>
      </c>
      <c r="C37" s="139" t="s">
        <v>136</v>
      </c>
      <c r="D37" s="139">
        <v>47487275</v>
      </c>
      <c r="E37" s="139">
        <v>47487275</v>
      </c>
      <c r="F37" s="139">
        <v>600100791</v>
      </c>
      <c r="G37" s="123" t="s">
        <v>377</v>
      </c>
      <c r="H37" s="123" t="s">
        <v>25</v>
      </c>
      <c r="I37" s="123" t="s">
        <v>70</v>
      </c>
      <c r="J37" s="123" t="s">
        <v>70</v>
      </c>
      <c r="K37" s="123" t="s">
        <v>378</v>
      </c>
      <c r="L37" s="137">
        <v>600000</v>
      </c>
      <c r="M37" s="137">
        <v>510000</v>
      </c>
      <c r="N37" s="138">
        <v>45474</v>
      </c>
      <c r="O37" s="138">
        <v>45657</v>
      </c>
      <c r="P37" s="140" t="s">
        <v>65</v>
      </c>
      <c r="Q37" s="140" t="s">
        <v>65</v>
      </c>
      <c r="R37" s="140" t="s">
        <v>65</v>
      </c>
      <c r="S37" s="140" t="s">
        <v>65</v>
      </c>
      <c r="T37" s="140" t="s">
        <v>65</v>
      </c>
      <c r="U37" s="140" t="s">
        <v>65</v>
      </c>
      <c r="V37" s="140" t="s">
        <v>65</v>
      </c>
      <c r="W37" s="140" t="s">
        <v>65</v>
      </c>
      <c r="X37" s="140" t="s">
        <v>65</v>
      </c>
      <c r="Y37" s="123" t="s">
        <v>379</v>
      </c>
      <c r="Z37" s="123" t="s">
        <v>356</v>
      </c>
    </row>
    <row r="38" spans="1:26" s="23" customFormat="1" ht="55" customHeight="1" x14ac:dyDescent="0.35">
      <c r="A38" s="160">
        <v>34</v>
      </c>
      <c r="B38" s="89" t="s">
        <v>351</v>
      </c>
      <c r="C38" s="89" t="s">
        <v>136</v>
      </c>
      <c r="D38" s="89">
        <v>47487275</v>
      </c>
      <c r="E38" s="89">
        <v>47487275</v>
      </c>
      <c r="F38" s="89">
        <v>600100791</v>
      </c>
      <c r="G38" s="87" t="s">
        <v>380</v>
      </c>
      <c r="H38" s="115" t="s">
        <v>25</v>
      </c>
      <c r="I38" s="115" t="s">
        <v>70</v>
      </c>
      <c r="J38" s="115" t="s">
        <v>70</v>
      </c>
      <c r="K38" s="115" t="s">
        <v>381</v>
      </c>
      <c r="L38" s="134">
        <v>800000</v>
      </c>
      <c r="M38" s="134">
        <v>680000</v>
      </c>
      <c r="N38" s="135">
        <v>45474</v>
      </c>
      <c r="O38" s="135">
        <v>45900</v>
      </c>
      <c r="P38" s="136" t="s">
        <v>65</v>
      </c>
      <c r="Q38" s="136" t="s">
        <v>65</v>
      </c>
      <c r="R38" s="136" t="s">
        <v>65</v>
      </c>
      <c r="S38" s="136" t="s">
        <v>65</v>
      </c>
      <c r="T38" s="136"/>
      <c r="U38" s="136" t="s">
        <v>65</v>
      </c>
      <c r="V38" s="136"/>
      <c r="W38" s="136"/>
      <c r="X38" s="136"/>
      <c r="Y38" s="133" t="s">
        <v>382</v>
      </c>
      <c r="Z38" s="115" t="s">
        <v>356</v>
      </c>
    </row>
    <row r="39" spans="1:26" ht="93.5" customHeight="1" x14ac:dyDescent="0.35">
      <c r="A39" s="160">
        <v>35</v>
      </c>
      <c r="B39" s="114" t="s">
        <v>383</v>
      </c>
      <c r="C39" s="114" t="s">
        <v>136</v>
      </c>
      <c r="D39" s="141">
        <v>47487267</v>
      </c>
      <c r="E39" s="141" t="str">
        <f>"047487267"</f>
        <v>047487267</v>
      </c>
      <c r="F39" s="141">
        <v>600100782</v>
      </c>
      <c r="G39" s="114" t="s">
        <v>384</v>
      </c>
      <c r="H39" s="141" t="s">
        <v>25</v>
      </c>
      <c r="I39" s="141" t="s">
        <v>70</v>
      </c>
      <c r="J39" s="141" t="s">
        <v>70</v>
      </c>
      <c r="K39" s="114" t="s">
        <v>385</v>
      </c>
      <c r="L39" s="142">
        <v>5000000</v>
      </c>
      <c r="M39" s="142">
        <f>L39/100*85</f>
        <v>4250000</v>
      </c>
      <c r="N39" s="113">
        <v>2024</v>
      </c>
      <c r="O39" s="113">
        <v>2024</v>
      </c>
      <c r="P39" s="141"/>
      <c r="Q39" s="141"/>
      <c r="R39" s="141"/>
      <c r="S39" s="141"/>
      <c r="T39" s="141"/>
      <c r="U39" s="141"/>
      <c r="V39" s="141" t="s">
        <v>65</v>
      </c>
      <c r="W39" s="141" t="s">
        <v>65</v>
      </c>
      <c r="X39" s="141"/>
      <c r="Y39" s="114" t="s">
        <v>386</v>
      </c>
      <c r="Z39" s="141" t="s">
        <v>66</v>
      </c>
    </row>
    <row r="40" spans="1:26" ht="112.5" customHeight="1" x14ac:dyDescent="0.35">
      <c r="A40" s="160">
        <v>36</v>
      </c>
      <c r="B40" s="114" t="s">
        <v>383</v>
      </c>
      <c r="C40" s="114" t="s">
        <v>136</v>
      </c>
      <c r="D40" s="141">
        <v>47487267</v>
      </c>
      <c r="E40" s="141" t="str">
        <f t="shared" ref="E40:E45" si="5">"047487267"</f>
        <v>047487267</v>
      </c>
      <c r="F40" s="141">
        <v>600100782</v>
      </c>
      <c r="G40" s="114" t="s">
        <v>387</v>
      </c>
      <c r="H40" s="141" t="s">
        <v>25</v>
      </c>
      <c r="I40" s="141" t="s">
        <v>70</v>
      </c>
      <c r="J40" s="141" t="s">
        <v>70</v>
      </c>
      <c r="K40" s="114" t="s">
        <v>388</v>
      </c>
      <c r="L40" s="142">
        <v>2000000</v>
      </c>
      <c r="M40" s="142">
        <f t="shared" ref="M40:M43" si="6">L40/100*85</f>
        <v>1700000</v>
      </c>
      <c r="N40" s="113">
        <v>2024</v>
      </c>
      <c r="O40" s="113">
        <v>2027</v>
      </c>
      <c r="P40" s="141"/>
      <c r="Q40" s="141" t="s">
        <v>65</v>
      </c>
      <c r="R40" s="141"/>
      <c r="S40" s="141"/>
      <c r="T40" s="141"/>
      <c r="U40" s="141"/>
      <c r="V40" s="141"/>
      <c r="W40" s="141"/>
      <c r="X40" s="141"/>
      <c r="Y40" s="139" t="s">
        <v>389</v>
      </c>
      <c r="Z40" s="141" t="s">
        <v>66</v>
      </c>
    </row>
    <row r="41" spans="1:26" ht="118.5" customHeight="1" x14ac:dyDescent="0.35">
      <c r="A41" s="160">
        <v>37</v>
      </c>
      <c r="B41" s="114" t="s">
        <v>383</v>
      </c>
      <c r="C41" s="114" t="s">
        <v>136</v>
      </c>
      <c r="D41" s="141">
        <v>47487267</v>
      </c>
      <c r="E41" s="141" t="str">
        <f t="shared" si="5"/>
        <v>047487267</v>
      </c>
      <c r="F41" s="141">
        <v>600100782</v>
      </c>
      <c r="G41" s="133" t="s">
        <v>390</v>
      </c>
      <c r="H41" s="143" t="s">
        <v>25</v>
      </c>
      <c r="I41" s="143" t="s">
        <v>70</v>
      </c>
      <c r="J41" s="143" t="s">
        <v>70</v>
      </c>
      <c r="K41" s="133" t="s">
        <v>391</v>
      </c>
      <c r="L41" s="144">
        <v>600000</v>
      </c>
      <c r="M41" s="144">
        <f t="shared" si="6"/>
        <v>510000</v>
      </c>
      <c r="N41" s="145">
        <v>2024</v>
      </c>
      <c r="O41" s="145">
        <v>2027</v>
      </c>
      <c r="P41" s="143"/>
      <c r="Q41" s="143" t="s">
        <v>65</v>
      </c>
      <c r="R41" s="143"/>
      <c r="S41" s="143"/>
      <c r="T41" s="143"/>
      <c r="U41" s="143"/>
      <c r="V41" s="143"/>
      <c r="W41" s="143"/>
      <c r="X41" s="143"/>
      <c r="Y41" s="139" t="s">
        <v>392</v>
      </c>
      <c r="Z41" s="143" t="s">
        <v>66</v>
      </c>
    </row>
    <row r="42" spans="1:26" ht="92.5" customHeight="1" x14ac:dyDescent="0.35">
      <c r="A42" s="160">
        <v>38</v>
      </c>
      <c r="B42" s="114" t="s">
        <v>383</v>
      </c>
      <c r="C42" s="114" t="s">
        <v>136</v>
      </c>
      <c r="D42" s="141">
        <v>47487267</v>
      </c>
      <c r="E42" s="141" t="str">
        <f t="shared" si="5"/>
        <v>047487267</v>
      </c>
      <c r="F42" s="141">
        <v>600100782</v>
      </c>
      <c r="G42" s="114" t="s">
        <v>393</v>
      </c>
      <c r="H42" s="141" t="s">
        <v>25</v>
      </c>
      <c r="I42" s="141" t="s">
        <v>70</v>
      </c>
      <c r="J42" s="141" t="s">
        <v>70</v>
      </c>
      <c r="K42" s="114" t="s">
        <v>394</v>
      </c>
      <c r="L42" s="144">
        <v>550000</v>
      </c>
      <c r="M42" s="144">
        <f t="shared" si="6"/>
        <v>467500</v>
      </c>
      <c r="N42" s="145">
        <v>2024</v>
      </c>
      <c r="O42" s="145">
        <v>2026</v>
      </c>
      <c r="P42" s="141" t="s">
        <v>65</v>
      </c>
      <c r="Q42" s="141" t="s">
        <v>65</v>
      </c>
      <c r="R42" s="141" t="s">
        <v>65</v>
      </c>
      <c r="S42" s="141" t="s">
        <v>65</v>
      </c>
      <c r="T42" s="141"/>
      <c r="U42" s="141"/>
      <c r="V42" s="141"/>
      <c r="W42" s="141"/>
      <c r="X42" s="141"/>
      <c r="Y42" s="131" t="s">
        <v>91</v>
      </c>
      <c r="Z42" s="141" t="s">
        <v>66</v>
      </c>
    </row>
    <row r="43" spans="1:26" ht="55" customHeight="1" x14ac:dyDescent="0.35">
      <c r="A43" s="160">
        <v>39</v>
      </c>
      <c r="B43" s="139" t="s">
        <v>383</v>
      </c>
      <c r="C43" s="139" t="s">
        <v>136</v>
      </c>
      <c r="D43" s="145">
        <v>47487267</v>
      </c>
      <c r="E43" s="145" t="str">
        <f t="shared" si="5"/>
        <v>047487267</v>
      </c>
      <c r="F43" s="145">
        <v>600100782</v>
      </c>
      <c r="G43" s="139" t="s">
        <v>395</v>
      </c>
      <c r="H43" s="145" t="s">
        <v>25</v>
      </c>
      <c r="I43" s="145" t="s">
        <v>70</v>
      </c>
      <c r="J43" s="145" t="s">
        <v>70</v>
      </c>
      <c r="K43" s="139" t="s">
        <v>396</v>
      </c>
      <c r="L43" s="144">
        <v>500000</v>
      </c>
      <c r="M43" s="144">
        <f t="shared" si="6"/>
        <v>425000</v>
      </c>
      <c r="N43" s="145">
        <v>2022</v>
      </c>
      <c r="O43" s="145">
        <v>2023</v>
      </c>
      <c r="P43" s="145"/>
      <c r="Q43" s="145"/>
      <c r="R43" s="145"/>
      <c r="S43" s="145"/>
      <c r="T43" s="145"/>
      <c r="U43" s="145"/>
      <c r="V43" s="145"/>
      <c r="W43" s="145"/>
      <c r="X43" s="145"/>
      <c r="Y43" s="139" t="s">
        <v>72</v>
      </c>
      <c r="Z43" s="145" t="s">
        <v>91</v>
      </c>
    </row>
    <row r="44" spans="1:26" ht="55" customHeight="1" x14ac:dyDescent="0.35">
      <c r="A44" s="160">
        <v>40</v>
      </c>
      <c r="B44" s="114" t="s">
        <v>383</v>
      </c>
      <c r="C44" s="114" t="s">
        <v>136</v>
      </c>
      <c r="D44" s="141">
        <v>47487267</v>
      </c>
      <c r="E44" s="141" t="str">
        <f t="shared" si="5"/>
        <v>047487267</v>
      </c>
      <c r="F44" s="141">
        <v>600100782</v>
      </c>
      <c r="G44" s="114" t="s">
        <v>397</v>
      </c>
      <c r="H44" s="141" t="s">
        <v>25</v>
      </c>
      <c r="I44" s="141" t="s">
        <v>70</v>
      </c>
      <c r="J44" s="141" t="s">
        <v>70</v>
      </c>
      <c r="K44" s="114" t="s">
        <v>398</v>
      </c>
      <c r="L44" s="142">
        <v>3000000</v>
      </c>
      <c r="M44" s="146">
        <f>L44/100*85</f>
        <v>2550000</v>
      </c>
      <c r="N44" s="113">
        <v>2025</v>
      </c>
      <c r="O44" s="141">
        <v>2025</v>
      </c>
      <c r="P44" s="141"/>
      <c r="Q44" s="141"/>
      <c r="R44" s="141"/>
      <c r="S44" s="141"/>
      <c r="T44" s="141"/>
      <c r="U44" s="141"/>
      <c r="V44" s="141"/>
      <c r="W44" s="141"/>
      <c r="X44" s="141"/>
      <c r="Y44" s="131" t="s">
        <v>72</v>
      </c>
      <c r="Z44" s="141" t="s">
        <v>66</v>
      </c>
    </row>
    <row r="45" spans="1:26" s="71" customFormat="1" ht="208.5" customHeight="1" x14ac:dyDescent="0.35">
      <c r="A45" s="160">
        <v>41</v>
      </c>
      <c r="B45" s="114" t="s">
        <v>383</v>
      </c>
      <c r="C45" s="114" t="s">
        <v>136</v>
      </c>
      <c r="D45" s="141">
        <v>47487267</v>
      </c>
      <c r="E45" s="141" t="str">
        <f t="shared" si="5"/>
        <v>047487267</v>
      </c>
      <c r="F45" s="141">
        <v>600100782</v>
      </c>
      <c r="G45" s="133" t="s">
        <v>399</v>
      </c>
      <c r="H45" s="143" t="s">
        <v>25</v>
      </c>
      <c r="I45" s="143" t="s">
        <v>70</v>
      </c>
      <c r="J45" s="143" t="s">
        <v>70</v>
      </c>
      <c r="K45" s="139" t="s">
        <v>400</v>
      </c>
      <c r="L45" s="144">
        <v>15000000</v>
      </c>
      <c r="M45" s="142">
        <f>L45/100*85</f>
        <v>12750000</v>
      </c>
      <c r="N45" s="143">
        <v>2023</v>
      </c>
      <c r="O45" s="145">
        <v>2027</v>
      </c>
      <c r="P45" s="143" t="s">
        <v>65</v>
      </c>
      <c r="Q45" s="143" t="s">
        <v>65</v>
      </c>
      <c r="R45" s="143" t="s">
        <v>65</v>
      </c>
      <c r="S45" s="143" t="s">
        <v>65</v>
      </c>
      <c r="T45" s="143"/>
      <c r="U45" s="143" t="s">
        <v>65</v>
      </c>
      <c r="V45" s="143" t="s">
        <v>65</v>
      </c>
      <c r="W45" s="143" t="s">
        <v>65</v>
      </c>
      <c r="X45" s="143" t="s">
        <v>65</v>
      </c>
      <c r="Y45" s="139" t="s">
        <v>213</v>
      </c>
      <c r="Z45" s="143" t="s">
        <v>66</v>
      </c>
    </row>
    <row r="46" spans="1:26" s="70" customFormat="1" ht="55" customHeight="1" x14ac:dyDescent="0.35">
      <c r="A46" s="160">
        <v>42</v>
      </c>
      <c r="B46" s="114" t="s">
        <v>401</v>
      </c>
      <c r="C46" s="114" t="s">
        <v>402</v>
      </c>
      <c r="D46" s="114">
        <v>47487283</v>
      </c>
      <c r="E46" s="114">
        <v>47487283</v>
      </c>
      <c r="F46" s="114">
        <v>600100804</v>
      </c>
      <c r="G46" s="114" t="s">
        <v>403</v>
      </c>
      <c r="H46" s="114" t="s">
        <v>25</v>
      </c>
      <c r="I46" s="114" t="s">
        <v>70</v>
      </c>
      <c r="J46" s="114" t="s">
        <v>70</v>
      </c>
      <c r="K46" s="114" t="s">
        <v>404</v>
      </c>
      <c r="L46" s="116">
        <v>2000000</v>
      </c>
      <c r="M46" s="116">
        <v>1700000</v>
      </c>
      <c r="N46" s="114">
        <v>2022</v>
      </c>
      <c r="O46" s="114">
        <v>2025</v>
      </c>
      <c r="P46" s="114"/>
      <c r="Q46" s="114"/>
      <c r="R46" s="114"/>
      <c r="S46" s="114"/>
      <c r="T46" s="114"/>
      <c r="U46" s="114"/>
      <c r="V46" s="114" t="s">
        <v>65</v>
      </c>
      <c r="W46" s="114" t="s">
        <v>371</v>
      </c>
      <c r="X46" s="114"/>
      <c r="Y46" s="114" t="s">
        <v>91</v>
      </c>
      <c r="Z46" s="114" t="s">
        <v>66</v>
      </c>
    </row>
    <row r="47" spans="1:26" s="70" customFormat="1" ht="55" customHeight="1" x14ac:dyDescent="0.35">
      <c r="A47" s="160">
        <v>43</v>
      </c>
      <c r="B47" s="114" t="s">
        <v>401</v>
      </c>
      <c r="C47" s="114" t="s">
        <v>402</v>
      </c>
      <c r="D47" s="114">
        <v>47487283</v>
      </c>
      <c r="E47" s="114">
        <v>47487283</v>
      </c>
      <c r="F47" s="114">
        <v>600100804</v>
      </c>
      <c r="G47" s="114" t="s">
        <v>405</v>
      </c>
      <c r="H47" s="114" t="s">
        <v>25</v>
      </c>
      <c r="I47" s="114" t="s">
        <v>70</v>
      </c>
      <c r="J47" s="114" t="s">
        <v>70</v>
      </c>
      <c r="K47" s="114" t="s">
        <v>406</v>
      </c>
      <c r="L47" s="116">
        <v>1000000</v>
      </c>
      <c r="M47" s="116">
        <v>850000</v>
      </c>
      <c r="N47" s="131">
        <v>2024</v>
      </c>
      <c r="O47" s="131">
        <v>2024</v>
      </c>
      <c r="P47" s="114"/>
      <c r="Q47" s="114"/>
      <c r="R47" s="114"/>
      <c r="S47" s="114"/>
      <c r="T47" s="114"/>
      <c r="U47" s="114"/>
      <c r="V47" s="114" t="s">
        <v>65</v>
      </c>
      <c r="W47" s="114" t="s">
        <v>371</v>
      </c>
      <c r="X47" s="114"/>
      <c r="Y47" s="114" t="s">
        <v>72</v>
      </c>
      <c r="Z47" s="114" t="s">
        <v>66</v>
      </c>
    </row>
    <row r="48" spans="1:26" s="70" customFormat="1" ht="55" customHeight="1" x14ac:dyDescent="0.35">
      <c r="A48" s="160">
        <v>44</v>
      </c>
      <c r="B48" s="114" t="s">
        <v>401</v>
      </c>
      <c r="C48" s="114" t="s">
        <v>402</v>
      </c>
      <c r="D48" s="114">
        <v>47487283</v>
      </c>
      <c r="E48" s="114">
        <v>47487283</v>
      </c>
      <c r="F48" s="114">
        <v>600100804</v>
      </c>
      <c r="G48" s="114" t="s">
        <v>407</v>
      </c>
      <c r="H48" s="114" t="s">
        <v>25</v>
      </c>
      <c r="I48" s="114" t="s">
        <v>70</v>
      </c>
      <c r="J48" s="114" t="s">
        <v>70</v>
      </c>
      <c r="K48" s="114" t="s">
        <v>408</v>
      </c>
      <c r="L48" s="116">
        <v>5000000</v>
      </c>
      <c r="M48" s="116">
        <v>4250000</v>
      </c>
      <c r="N48" s="114">
        <v>2024</v>
      </c>
      <c r="O48" s="114">
        <v>2026</v>
      </c>
      <c r="P48" s="114" t="s">
        <v>371</v>
      </c>
      <c r="Q48" s="114"/>
      <c r="R48" s="114"/>
      <c r="S48" s="114"/>
      <c r="T48" s="114"/>
      <c r="U48" s="114"/>
      <c r="V48" s="114"/>
      <c r="W48" s="114"/>
      <c r="X48" s="114"/>
      <c r="Y48" s="114" t="s">
        <v>72</v>
      </c>
      <c r="Z48" s="114" t="s">
        <v>66</v>
      </c>
    </row>
    <row r="49" spans="1:26" s="70" customFormat="1" ht="55" customHeight="1" x14ac:dyDescent="0.35">
      <c r="A49" s="160">
        <v>45</v>
      </c>
      <c r="B49" s="114" t="s">
        <v>401</v>
      </c>
      <c r="C49" s="114" t="s">
        <v>402</v>
      </c>
      <c r="D49" s="114">
        <v>47487283</v>
      </c>
      <c r="E49" s="114">
        <v>47487283</v>
      </c>
      <c r="F49" s="114">
        <v>600100804</v>
      </c>
      <c r="G49" s="114" t="s">
        <v>409</v>
      </c>
      <c r="H49" s="114" t="s">
        <v>25</v>
      </c>
      <c r="I49" s="114" t="s">
        <v>70</v>
      </c>
      <c r="J49" s="114" t="s">
        <v>70</v>
      </c>
      <c r="K49" s="114" t="s">
        <v>410</v>
      </c>
      <c r="L49" s="116">
        <v>200000</v>
      </c>
      <c r="M49" s="116">
        <v>170000</v>
      </c>
      <c r="N49" s="114">
        <v>2023</v>
      </c>
      <c r="O49" s="114">
        <v>2025</v>
      </c>
      <c r="P49" s="114"/>
      <c r="Q49" s="114"/>
      <c r="R49" s="114"/>
      <c r="S49" s="114"/>
      <c r="T49" s="114"/>
      <c r="U49" s="114"/>
      <c r="V49" s="114"/>
      <c r="W49" s="114"/>
      <c r="X49" s="114"/>
      <c r="Y49" s="114" t="s">
        <v>72</v>
      </c>
      <c r="Z49" s="114" t="s">
        <v>66</v>
      </c>
    </row>
    <row r="50" spans="1:26" s="70" customFormat="1" ht="55" customHeight="1" x14ac:dyDescent="0.35">
      <c r="A50" s="160">
        <v>46</v>
      </c>
      <c r="B50" s="114" t="s">
        <v>401</v>
      </c>
      <c r="C50" s="114" t="s">
        <v>402</v>
      </c>
      <c r="D50" s="114">
        <v>47487283</v>
      </c>
      <c r="E50" s="114">
        <v>47487283</v>
      </c>
      <c r="F50" s="114">
        <v>600100804</v>
      </c>
      <c r="G50" s="114" t="s">
        <v>411</v>
      </c>
      <c r="H50" s="114" t="s">
        <v>25</v>
      </c>
      <c r="I50" s="114" t="s">
        <v>70</v>
      </c>
      <c r="J50" s="114" t="s">
        <v>70</v>
      </c>
      <c r="K50" s="114" t="s">
        <v>412</v>
      </c>
      <c r="L50" s="116">
        <v>3000000</v>
      </c>
      <c r="M50" s="116">
        <v>2550000</v>
      </c>
      <c r="N50" s="114">
        <v>2022</v>
      </c>
      <c r="O50" s="114">
        <v>2025</v>
      </c>
      <c r="P50" s="114" t="s">
        <v>371</v>
      </c>
      <c r="Q50" s="114" t="s">
        <v>371</v>
      </c>
      <c r="R50" s="114" t="s">
        <v>371</v>
      </c>
      <c r="S50" s="114" t="s">
        <v>371</v>
      </c>
      <c r="T50" s="114"/>
      <c r="U50" s="114"/>
      <c r="V50" s="114"/>
      <c r="W50" s="114"/>
      <c r="X50" s="114"/>
      <c r="Y50" s="114" t="s">
        <v>72</v>
      </c>
      <c r="Z50" s="114" t="s">
        <v>66</v>
      </c>
    </row>
    <row r="51" spans="1:26" s="70" customFormat="1" ht="55" customHeight="1" x14ac:dyDescent="0.35">
      <c r="A51" s="160">
        <v>47</v>
      </c>
      <c r="B51" s="114" t="s">
        <v>401</v>
      </c>
      <c r="C51" s="114" t="s">
        <v>402</v>
      </c>
      <c r="D51" s="114">
        <v>47487283</v>
      </c>
      <c r="E51" s="114">
        <v>47487283</v>
      </c>
      <c r="F51" s="114">
        <v>600100804</v>
      </c>
      <c r="G51" s="114" t="s">
        <v>413</v>
      </c>
      <c r="H51" s="114" t="s">
        <v>25</v>
      </c>
      <c r="I51" s="114" t="s">
        <v>70</v>
      </c>
      <c r="J51" s="114" t="s">
        <v>70</v>
      </c>
      <c r="K51" s="114" t="s">
        <v>414</v>
      </c>
      <c r="L51" s="116">
        <v>750000</v>
      </c>
      <c r="M51" s="116">
        <v>637500</v>
      </c>
      <c r="N51" s="114">
        <v>2023</v>
      </c>
      <c r="O51" s="114">
        <v>2025</v>
      </c>
      <c r="P51" s="114" t="s">
        <v>371</v>
      </c>
      <c r="Q51" s="114" t="s">
        <v>371</v>
      </c>
      <c r="R51" s="114"/>
      <c r="S51" s="114"/>
      <c r="T51" s="114"/>
      <c r="U51" s="114"/>
      <c r="V51" s="114"/>
      <c r="W51" s="114"/>
      <c r="X51" s="114"/>
      <c r="Y51" s="114" t="s">
        <v>72</v>
      </c>
      <c r="Z51" s="114" t="s">
        <v>66</v>
      </c>
    </row>
    <row r="52" spans="1:26" s="70" customFormat="1" ht="55" customHeight="1" x14ac:dyDescent="0.35">
      <c r="A52" s="160">
        <v>48</v>
      </c>
      <c r="B52" s="114" t="s">
        <v>401</v>
      </c>
      <c r="C52" s="114" t="s">
        <v>402</v>
      </c>
      <c r="D52" s="114">
        <v>47487283</v>
      </c>
      <c r="E52" s="114">
        <v>47487283</v>
      </c>
      <c r="F52" s="114">
        <v>600100804</v>
      </c>
      <c r="G52" s="114" t="s">
        <v>415</v>
      </c>
      <c r="H52" s="114" t="s">
        <v>25</v>
      </c>
      <c r="I52" s="114" t="s">
        <v>70</v>
      </c>
      <c r="J52" s="114" t="s">
        <v>70</v>
      </c>
      <c r="K52" s="114" t="s">
        <v>416</v>
      </c>
      <c r="L52" s="116">
        <v>600000</v>
      </c>
      <c r="M52" s="116">
        <v>510000</v>
      </c>
      <c r="N52" s="114">
        <v>2022</v>
      </c>
      <c r="O52" s="114">
        <v>2025</v>
      </c>
      <c r="P52" s="114"/>
      <c r="Q52" s="114"/>
      <c r="R52" s="114" t="s">
        <v>371</v>
      </c>
      <c r="S52" s="114"/>
      <c r="T52" s="114"/>
      <c r="U52" s="114"/>
      <c r="V52" s="114"/>
      <c r="W52" s="114"/>
      <c r="X52" s="114"/>
      <c r="Y52" s="114" t="s">
        <v>72</v>
      </c>
      <c r="Z52" s="114" t="s">
        <v>66</v>
      </c>
    </row>
    <row r="53" spans="1:26" s="72" customFormat="1" ht="55" customHeight="1" x14ac:dyDescent="0.35">
      <c r="A53" s="160">
        <v>49</v>
      </c>
      <c r="B53" s="114" t="s">
        <v>401</v>
      </c>
      <c r="C53" s="114" t="s">
        <v>402</v>
      </c>
      <c r="D53" s="114">
        <v>47487283</v>
      </c>
      <c r="E53" s="114">
        <v>47487283</v>
      </c>
      <c r="F53" s="114">
        <v>600100804</v>
      </c>
      <c r="G53" s="114" t="s">
        <v>417</v>
      </c>
      <c r="H53" s="114" t="s">
        <v>25</v>
      </c>
      <c r="I53" s="114" t="s">
        <v>70</v>
      </c>
      <c r="J53" s="114" t="s">
        <v>70</v>
      </c>
      <c r="K53" s="114" t="s">
        <v>418</v>
      </c>
      <c r="L53" s="116">
        <v>1500000</v>
      </c>
      <c r="M53" s="116">
        <v>1275000</v>
      </c>
      <c r="N53" s="114">
        <v>2022</v>
      </c>
      <c r="O53" s="114">
        <v>2024</v>
      </c>
      <c r="P53" s="114"/>
      <c r="Q53" s="114"/>
      <c r="R53" s="114"/>
      <c r="S53" s="114" t="s">
        <v>371</v>
      </c>
      <c r="T53" s="114"/>
      <c r="U53" s="114"/>
      <c r="V53" s="114"/>
      <c r="W53" s="114"/>
      <c r="X53" s="114" t="s">
        <v>371</v>
      </c>
      <c r="Y53" s="114" t="s">
        <v>72</v>
      </c>
      <c r="Z53" s="114" t="s">
        <v>66</v>
      </c>
    </row>
    <row r="54" spans="1:26" s="70" customFormat="1" ht="55" customHeight="1" x14ac:dyDescent="0.35">
      <c r="A54" s="160">
        <v>50</v>
      </c>
      <c r="B54" s="114" t="s">
        <v>401</v>
      </c>
      <c r="C54" s="114" t="s">
        <v>402</v>
      </c>
      <c r="D54" s="114">
        <v>47487283</v>
      </c>
      <c r="E54" s="114">
        <v>47487283</v>
      </c>
      <c r="F54" s="114">
        <v>600100804</v>
      </c>
      <c r="G54" s="114" t="s">
        <v>419</v>
      </c>
      <c r="H54" s="114" t="s">
        <v>25</v>
      </c>
      <c r="I54" s="114" t="s">
        <v>70</v>
      </c>
      <c r="J54" s="114" t="s">
        <v>70</v>
      </c>
      <c r="K54" s="114" t="s">
        <v>420</v>
      </c>
      <c r="L54" s="116">
        <v>2035000</v>
      </c>
      <c r="M54" s="116">
        <v>1729750</v>
      </c>
      <c r="N54" s="114">
        <v>2022</v>
      </c>
      <c r="O54" s="114">
        <v>2024</v>
      </c>
      <c r="P54" s="114" t="s">
        <v>371</v>
      </c>
      <c r="Q54" s="114"/>
      <c r="R54" s="114"/>
      <c r="S54" s="114"/>
      <c r="T54" s="114"/>
      <c r="U54" s="114"/>
      <c r="V54" s="114"/>
      <c r="W54" s="114"/>
      <c r="X54" s="114"/>
      <c r="Y54" s="114" t="s">
        <v>72</v>
      </c>
      <c r="Z54" s="114" t="s">
        <v>66</v>
      </c>
    </row>
    <row r="55" spans="1:26" s="70" customFormat="1" ht="55" customHeight="1" x14ac:dyDescent="0.35">
      <c r="A55" s="160">
        <v>51</v>
      </c>
      <c r="B55" s="114" t="s">
        <v>401</v>
      </c>
      <c r="C55" s="114" t="s">
        <v>402</v>
      </c>
      <c r="D55" s="114">
        <v>47487283</v>
      </c>
      <c r="E55" s="114">
        <v>47487283</v>
      </c>
      <c r="F55" s="114">
        <v>600100804</v>
      </c>
      <c r="G55" s="114" t="s">
        <v>421</v>
      </c>
      <c r="H55" s="114" t="s">
        <v>25</v>
      </c>
      <c r="I55" s="114" t="s">
        <v>70</v>
      </c>
      <c r="J55" s="114" t="s">
        <v>70</v>
      </c>
      <c r="K55" s="114" t="s">
        <v>422</v>
      </c>
      <c r="L55" s="116">
        <v>170000</v>
      </c>
      <c r="M55" s="116">
        <f>L55*0.85</f>
        <v>144500</v>
      </c>
      <c r="N55" s="114">
        <v>2022</v>
      </c>
      <c r="O55" s="114">
        <v>2024</v>
      </c>
      <c r="P55" s="114"/>
      <c r="Q55" s="114"/>
      <c r="R55" s="114"/>
      <c r="S55" s="114"/>
      <c r="T55" s="114"/>
      <c r="U55" s="114"/>
      <c r="V55" s="114"/>
      <c r="W55" s="114"/>
      <c r="X55" s="114"/>
      <c r="Y55" s="114" t="s">
        <v>91</v>
      </c>
      <c r="Z55" s="114" t="s">
        <v>66</v>
      </c>
    </row>
    <row r="56" spans="1:26" s="70" customFormat="1" ht="55" customHeight="1" x14ac:dyDescent="0.35">
      <c r="A56" s="160">
        <v>52</v>
      </c>
      <c r="B56" s="114" t="s">
        <v>401</v>
      </c>
      <c r="C56" s="114" t="s">
        <v>402</v>
      </c>
      <c r="D56" s="114">
        <v>47487283</v>
      </c>
      <c r="E56" s="114">
        <v>47487283</v>
      </c>
      <c r="F56" s="114">
        <v>600100804</v>
      </c>
      <c r="G56" s="114" t="s">
        <v>423</v>
      </c>
      <c r="H56" s="114" t="s">
        <v>25</v>
      </c>
      <c r="I56" s="114" t="s">
        <v>70</v>
      </c>
      <c r="J56" s="114" t="s">
        <v>70</v>
      </c>
      <c r="K56" s="114" t="s">
        <v>424</v>
      </c>
      <c r="L56" s="116">
        <v>220000</v>
      </c>
      <c r="M56" s="116">
        <v>187000</v>
      </c>
      <c r="N56" s="114">
        <v>2022</v>
      </c>
      <c r="O56" s="114">
        <v>2024</v>
      </c>
      <c r="P56" s="114"/>
      <c r="Q56" s="114"/>
      <c r="R56" s="114"/>
      <c r="S56" s="114"/>
      <c r="T56" s="114"/>
      <c r="U56" s="114"/>
      <c r="V56" s="114"/>
      <c r="W56" s="114"/>
      <c r="X56" s="114"/>
      <c r="Y56" s="114" t="s">
        <v>91</v>
      </c>
      <c r="Z56" s="114" t="s">
        <v>66</v>
      </c>
    </row>
    <row r="57" spans="1:26" s="70" customFormat="1" ht="55" customHeight="1" x14ac:dyDescent="0.35">
      <c r="A57" s="160">
        <v>53</v>
      </c>
      <c r="B57" s="114" t="s">
        <v>401</v>
      </c>
      <c r="C57" s="114" t="s">
        <v>402</v>
      </c>
      <c r="D57" s="114">
        <v>47487283</v>
      </c>
      <c r="E57" s="114">
        <v>47487283</v>
      </c>
      <c r="F57" s="114">
        <v>600100804</v>
      </c>
      <c r="G57" s="114" t="s">
        <v>425</v>
      </c>
      <c r="H57" s="114" t="s">
        <v>25</v>
      </c>
      <c r="I57" s="114" t="s">
        <v>70</v>
      </c>
      <c r="J57" s="114" t="s">
        <v>70</v>
      </c>
      <c r="K57" s="114" t="s">
        <v>426</v>
      </c>
      <c r="L57" s="116">
        <v>180000</v>
      </c>
      <c r="M57" s="116">
        <v>153000</v>
      </c>
      <c r="N57" s="114">
        <v>2022</v>
      </c>
      <c r="O57" s="114">
        <v>2024</v>
      </c>
      <c r="P57" s="114"/>
      <c r="Q57" s="114"/>
      <c r="R57" s="114"/>
      <c r="S57" s="114"/>
      <c r="T57" s="114"/>
      <c r="U57" s="114"/>
      <c r="V57" s="114"/>
      <c r="W57" s="114"/>
      <c r="X57" s="114"/>
      <c r="Y57" s="114" t="s">
        <v>91</v>
      </c>
      <c r="Z57" s="114" t="s">
        <v>66</v>
      </c>
    </row>
    <row r="58" spans="1:26" s="70" customFormat="1" ht="55" customHeight="1" x14ac:dyDescent="0.35">
      <c r="A58" s="160">
        <v>54</v>
      </c>
      <c r="B58" s="114" t="s">
        <v>401</v>
      </c>
      <c r="C58" s="114" t="s">
        <v>402</v>
      </c>
      <c r="D58" s="114">
        <v>47487283</v>
      </c>
      <c r="E58" s="114">
        <v>47487283</v>
      </c>
      <c r="F58" s="114">
        <v>600100804</v>
      </c>
      <c r="G58" s="114" t="s">
        <v>427</v>
      </c>
      <c r="H58" s="114" t="s">
        <v>25</v>
      </c>
      <c r="I58" s="114" t="s">
        <v>70</v>
      </c>
      <c r="J58" s="114" t="s">
        <v>70</v>
      </c>
      <c r="K58" s="114" t="s">
        <v>427</v>
      </c>
      <c r="L58" s="116">
        <v>260000</v>
      </c>
      <c r="M58" s="116">
        <f>L58*0.85</f>
        <v>221000</v>
      </c>
      <c r="N58" s="114">
        <v>2022</v>
      </c>
      <c r="O58" s="114">
        <v>2024</v>
      </c>
      <c r="P58" s="114"/>
      <c r="Q58" s="114"/>
      <c r="R58" s="114"/>
      <c r="S58" s="114"/>
      <c r="T58" s="114"/>
      <c r="U58" s="114"/>
      <c r="V58" s="114"/>
      <c r="W58" s="114"/>
      <c r="X58" s="114"/>
      <c r="Y58" s="114" t="s">
        <v>91</v>
      </c>
      <c r="Z58" s="114" t="s">
        <v>66</v>
      </c>
    </row>
    <row r="59" spans="1:26" s="70" customFormat="1" ht="55" customHeight="1" x14ac:dyDescent="0.35">
      <c r="A59" s="160">
        <v>55</v>
      </c>
      <c r="B59" s="114" t="s">
        <v>401</v>
      </c>
      <c r="C59" s="114" t="s">
        <v>402</v>
      </c>
      <c r="D59" s="114">
        <v>47487283</v>
      </c>
      <c r="E59" s="114">
        <v>47487283</v>
      </c>
      <c r="F59" s="114">
        <v>600100804</v>
      </c>
      <c r="G59" s="114" t="s">
        <v>428</v>
      </c>
      <c r="H59" s="114" t="s">
        <v>25</v>
      </c>
      <c r="I59" s="114" t="s">
        <v>70</v>
      </c>
      <c r="J59" s="114" t="s">
        <v>70</v>
      </c>
      <c r="K59" s="114" t="s">
        <v>428</v>
      </c>
      <c r="L59" s="116">
        <v>270000</v>
      </c>
      <c r="M59" s="116">
        <v>229500</v>
      </c>
      <c r="N59" s="114">
        <v>2022</v>
      </c>
      <c r="O59" s="114">
        <v>2024</v>
      </c>
      <c r="P59" s="114"/>
      <c r="Q59" s="114"/>
      <c r="R59" s="114"/>
      <c r="S59" s="114"/>
      <c r="T59" s="114"/>
      <c r="U59" s="114"/>
      <c r="V59" s="114"/>
      <c r="W59" s="114"/>
      <c r="X59" s="114"/>
      <c r="Y59" s="114" t="s">
        <v>91</v>
      </c>
      <c r="Z59" s="114" t="s">
        <v>66</v>
      </c>
    </row>
    <row r="60" spans="1:26" s="70" customFormat="1" ht="55" customHeight="1" x14ac:dyDescent="0.35">
      <c r="A60" s="160">
        <v>56</v>
      </c>
      <c r="B60" s="114" t="s">
        <v>401</v>
      </c>
      <c r="C60" s="114" t="s">
        <v>402</v>
      </c>
      <c r="D60" s="114">
        <v>47487283</v>
      </c>
      <c r="E60" s="114">
        <v>47487283</v>
      </c>
      <c r="F60" s="114">
        <v>600100804</v>
      </c>
      <c r="G60" s="114" t="s">
        <v>429</v>
      </c>
      <c r="H60" s="114" t="s">
        <v>25</v>
      </c>
      <c r="I60" s="114" t="s">
        <v>70</v>
      </c>
      <c r="J60" s="114" t="s">
        <v>70</v>
      </c>
      <c r="K60" s="114" t="s">
        <v>429</v>
      </c>
      <c r="L60" s="116">
        <v>280000</v>
      </c>
      <c r="M60" s="116">
        <f>L60*0.85</f>
        <v>238000</v>
      </c>
      <c r="N60" s="114">
        <v>2022</v>
      </c>
      <c r="O60" s="114">
        <v>2024</v>
      </c>
      <c r="P60" s="114"/>
      <c r="Q60" s="114"/>
      <c r="R60" s="114"/>
      <c r="S60" s="114"/>
      <c r="T60" s="114"/>
      <c r="U60" s="114"/>
      <c r="V60" s="114"/>
      <c r="W60" s="114"/>
      <c r="X60" s="114"/>
      <c r="Y60" s="114" t="s">
        <v>91</v>
      </c>
      <c r="Z60" s="114" t="s">
        <v>66</v>
      </c>
    </row>
    <row r="61" spans="1:26" s="70" customFormat="1" ht="83.5" customHeight="1" x14ac:dyDescent="0.35">
      <c r="A61" s="160">
        <v>57</v>
      </c>
      <c r="B61" s="114" t="s">
        <v>401</v>
      </c>
      <c r="C61" s="114" t="s">
        <v>402</v>
      </c>
      <c r="D61" s="114">
        <v>47487283</v>
      </c>
      <c r="E61" s="114">
        <v>47487283</v>
      </c>
      <c r="F61" s="114">
        <v>600100804</v>
      </c>
      <c r="G61" s="114" t="s">
        <v>430</v>
      </c>
      <c r="H61" s="114" t="s">
        <v>25</v>
      </c>
      <c r="I61" s="114" t="s">
        <v>70</v>
      </c>
      <c r="J61" s="114" t="s">
        <v>70</v>
      </c>
      <c r="K61" s="114" t="s">
        <v>431</v>
      </c>
      <c r="L61" s="116">
        <v>25000000</v>
      </c>
      <c r="M61" s="116">
        <v>21250000</v>
      </c>
      <c r="N61" s="114">
        <v>2022</v>
      </c>
      <c r="O61" s="114">
        <v>2024</v>
      </c>
      <c r="P61" s="114" t="s">
        <v>65</v>
      </c>
      <c r="Q61" s="114" t="s">
        <v>65</v>
      </c>
      <c r="R61" s="114" t="s">
        <v>65</v>
      </c>
      <c r="S61" s="114" t="s">
        <v>65</v>
      </c>
      <c r="T61" s="114"/>
      <c r="U61" s="114"/>
      <c r="V61" s="114" t="s">
        <v>65</v>
      </c>
      <c r="W61" s="114" t="s">
        <v>65</v>
      </c>
      <c r="X61" s="114" t="s">
        <v>65</v>
      </c>
      <c r="Y61" s="114" t="s">
        <v>72</v>
      </c>
      <c r="Z61" s="114" t="s">
        <v>66</v>
      </c>
    </row>
    <row r="62" spans="1:26" s="70" customFormat="1" ht="55" customHeight="1" x14ac:dyDescent="0.35">
      <c r="A62" s="160">
        <v>58</v>
      </c>
      <c r="B62" s="87" t="s">
        <v>401</v>
      </c>
      <c r="C62" s="87" t="s">
        <v>402</v>
      </c>
      <c r="D62" s="87">
        <v>47487283</v>
      </c>
      <c r="E62" s="87">
        <v>47487283</v>
      </c>
      <c r="F62" s="87">
        <v>600100804</v>
      </c>
      <c r="G62" s="115" t="s">
        <v>432</v>
      </c>
      <c r="H62" s="115" t="s">
        <v>25</v>
      </c>
      <c r="I62" s="115" t="s">
        <v>70</v>
      </c>
      <c r="J62" s="115" t="s">
        <v>70</v>
      </c>
      <c r="K62" s="117" t="s">
        <v>433</v>
      </c>
      <c r="L62" s="117">
        <v>1323000</v>
      </c>
      <c r="M62" s="117">
        <f t="shared" ref="M62:M65" si="7">L62*0.85</f>
        <v>1124550</v>
      </c>
      <c r="N62" s="115">
        <v>2022</v>
      </c>
      <c r="O62" s="115">
        <v>2024</v>
      </c>
      <c r="P62" s="115" t="s">
        <v>65</v>
      </c>
      <c r="Q62" s="115" t="s">
        <v>65</v>
      </c>
      <c r="R62" s="115"/>
      <c r="S62" s="115" t="s">
        <v>65</v>
      </c>
      <c r="T62" s="115"/>
      <c r="U62" s="115"/>
      <c r="V62" s="115"/>
      <c r="W62" s="115"/>
      <c r="X62" s="115"/>
      <c r="Y62" s="115" t="s">
        <v>72</v>
      </c>
      <c r="Z62" s="115" t="s">
        <v>66</v>
      </c>
    </row>
    <row r="63" spans="1:26" s="70" customFormat="1" ht="55" customHeight="1" x14ac:dyDescent="0.35">
      <c r="A63" s="160">
        <v>59</v>
      </c>
      <c r="B63" s="87" t="s">
        <v>401</v>
      </c>
      <c r="C63" s="87" t="s">
        <v>402</v>
      </c>
      <c r="D63" s="87">
        <v>47487283</v>
      </c>
      <c r="E63" s="87">
        <v>47487283</v>
      </c>
      <c r="F63" s="87">
        <v>600100804</v>
      </c>
      <c r="G63" s="115" t="s">
        <v>434</v>
      </c>
      <c r="H63" s="115" t="s">
        <v>25</v>
      </c>
      <c r="I63" s="115" t="s">
        <v>70</v>
      </c>
      <c r="J63" s="115" t="s">
        <v>70</v>
      </c>
      <c r="K63" s="115" t="s">
        <v>435</v>
      </c>
      <c r="L63" s="117">
        <v>540000</v>
      </c>
      <c r="M63" s="117">
        <f t="shared" si="7"/>
        <v>459000</v>
      </c>
      <c r="N63" s="115">
        <v>2022</v>
      </c>
      <c r="O63" s="115">
        <v>2024</v>
      </c>
      <c r="P63" s="115" t="s">
        <v>65</v>
      </c>
      <c r="Q63" s="115" t="s">
        <v>65</v>
      </c>
      <c r="R63" s="115"/>
      <c r="S63" s="115"/>
      <c r="T63" s="115"/>
      <c r="U63" s="115"/>
      <c r="V63" s="115"/>
      <c r="W63" s="115"/>
      <c r="X63" s="115"/>
      <c r="Y63" s="115" t="s">
        <v>91</v>
      </c>
      <c r="Z63" s="115" t="s">
        <v>66</v>
      </c>
    </row>
    <row r="64" spans="1:26" s="70" customFormat="1" ht="55" customHeight="1" x14ac:dyDescent="0.35">
      <c r="A64" s="160">
        <v>60</v>
      </c>
      <c r="B64" s="87" t="s">
        <v>401</v>
      </c>
      <c r="C64" s="87" t="s">
        <v>402</v>
      </c>
      <c r="D64" s="87">
        <v>47487283</v>
      </c>
      <c r="E64" s="87">
        <v>47487283</v>
      </c>
      <c r="F64" s="87">
        <v>600100804</v>
      </c>
      <c r="G64" s="115" t="s">
        <v>436</v>
      </c>
      <c r="H64" s="115" t="s">
        <v>25</v>
      </c>
      <c r="I64" s="115" t="s">
        <v>70</v>
      </c>
      <c r="J64" s="115" t="s">
        <v>70</v>
      </c>
      <c r="K64" s="117" t="s">
        <v>437</v>
      </c>
      <c r="L64" s="117">
        <v>300000</v>
      </c>
      <c r="M64" s="117">
        <f t="shared" si="7"/>
        <v>255000</v>
      </c>
      <c r="N64" s="115">
        <v>2022</v>
      </c>
      <c r="O64" s="115">
        <v>2024</v>
      </c>
      <c r="P64" s="115" t="s">
        <v>65</v>
      </c>
      <c r="Q64" s="115" t="s">
        <v>65</v>
      </c>
      <c r="R64" s="115"/>
      <c r="S64" s="115"/>
      <c r="T64" s="115"/>
      <c r="U64" s="115"/>
      <c r="V64" s="115"/>
      <c r="W64" s="115"/>
      <c r="X64" s="115"/>
      <c r="Y64" s="115" t="s">
        <v>91</v>
      </c>
      <c r="Z64" s="115" t="s">
        <v>66</v>
      </c>
    </row>
    <row r="65" spans="1:26" s="70" customFormat="1" ht="55" customHeight="1" x14ac:dyDescent="0.35">
      <c r="A65" s="160">
        <v>61</v>
      </c>
      <c r="B65" s="87" t="s">
        <v>401</v>
      </c>
      <c r="C65" s="87" t="s">
        <v>402</v>
      </c>
      <c r="D65" s="87">
        <v>47487283</v>
      </c>
      <c r="E65" s="87">
        <v>47487283</v>
      </c>
      <c r="F65" s="87">
        <v>600100804</v>
      </c>
      <c r="G65" s="115" t="s">
        <v>438</v>
      </c>
      <c r="H65" s="115" t="s">
        <v>25</v>
      </c>
      <c r="I65" s="115" t="s">
        <v>70</v>
      </c>
      <c r="J65" s="115" t="s">
        <v>70</v>
      </c>
      <c r="K65" s="115" t="s">
        <v>438</v>
      </c>
      <c r="L65" s="117">
        <v>150000</v>
      </c>
      <c r="M65" s="117">
        <f t="shared" si="7"/>
        <v>127500</v>
      </c>
      <c r="N65" s="115">
        <v>2022</v>
      </c>
      <c r="O65" s="115">
        <v>2025</v>
      </c>
      <c r="P65" s="115" t="s">
        <v>65</v>
      </c>
      <c r="Q65" s="115" t="s">
        <v>65</v>
      </c>
      <c r="R65" s="115"/>
      <c r="S65" s="115"/>
      <c r="T65" s="115"/>
      <c r="U65" s="115"/>
      <c r="V65" s="115"/>
      <c r="W65" s="115"/>
      <c r="X65" s="115"/>
      <c r="Y65" s="123" t="s">
        <v>91</v>
      </c>
      <c r="Z65" s="115" t="s">
        <v>66</v>
      </c>
    </row>
    <row r="66" spans="1:26" s="70" customFormat="1" ht="55" customHeight="1" x14ac:dyDescent="0.35">
      <c r="A66" s="160">
        <v>62</v>
      </c>
      <c r="B66" s="87" t="s">
        <v>401</v>
      </c>
      <c r="C66" s="87" t="s">
        <v>402</v>
      </c>
      <c r="D66" s="87">
        <v>47487283</v>
      </c>
      <c r="E66" s="87">
        <v>47487283</v>
      </c>
      <c r="F66" s="87">
        <v>600100804</v>
      </c>
      <c r="G66" s="115" t="s">
        <v>439</v>
      </c>
      <c r="H66" s="115" t="s">
        <v>25</v>
      </c>
      <c r="I66" s="115" t="s">
        <v>70</v>
      </c>
      <c r="J66" s="115" t="s">
        <v>70</v>
      </c>
      <c r="K66" s="115" t="s">
        <v>440</v>
      </c>
      <c r="L66" s="117">
        <v>180000</v>
      </c>
      <c r="M66" s="117">
        <v>153000</v>
      </c>
      <c r="N66" s="115">
        <v>2023</v>
      </c>
      <c r="O66" s="115">
        <v>2024</v>
      </c>
      <c r="P66" s="115" t="s">
        <v>65</v>
      </c>
      <c r="Q66" s="115" t="s">
        <v>65</v>
      </c>
      <c r="R66" s="115"/>
      <c r="S66" s="115"/>
      <c r="T66" s="115"/>
      <c r="U66" s="115"/>
      <c r="V66" s="115"/>
      <c r="W66" s="115"/>
      <c r="X66" s="115"/>
      <c r="Y66" s="115" t="s">
        <v>72</v>
      </c>
      <c r="Z66" s="115" t="s">
        <v>66</v>
      </c>
    </row>
    <row r="67" spans="1:26" s="70" customFormat="1" ht="55" customHeight="1" x14ac:dyDescent="0.35">
      <c r="A67" s="160">
        <v>63</v>
      </c>
      <c r="B67" s="87" t="s">
        <v>401</v>
      </c>
      <c r="C67" s="87" t="s">
        <v>402</v>
      </c>
      <c r="D67" s="87">
        <v>47487283</v>
      </c>
      <c r="E67" s="87">
        <v>47487283</v>
      </c>
      <c r="F67" s="87">
        <v>600100804</v>
      </c>
      <c r="G67" s="115" t="s">
        <v>441</v>
      </c>
      <c r="H67" s="115" t="s">
        <v>25</v>
      </c>
      <c r="I67" s="115" t="s">
        <v>70</v>
      </c>
      <c r="J67" s="115" t="s">
        <v>70</v>
      </c>
      <c r="K67" s="115" t="s">
        <v>442</v>
      </c>
      <c r="L67" s="117">
        <v>150000</v>
      </c>
      <c r="M67" s="117">
        <v>127500</v>
      </c>
      <c r="N67" s="115">
        <v>2023</v>
      </c>
      <c r="O67" s="115">
        <v>2024</v>
      </c>
      <c r="P67" s="115" t="s">
        <v>65</v>
      </c>
      <c r="Q67" s="115" t="s">
        <v>65</v>
      </c>
      <c r="R67" s="115"/>
      <c r="S67" s="115"/>
      <c r="T67" s="115"/>
      <c r="U67" s="115"/>
      <c r="V67" s="115"/>
      <c r="W67" s="115"/>
      <c r="X67" s="115"/>
      <c r="Y67" s="115" t="s">
        <v>72</v>
      </c>
      <c r="Z67" s="115" t="s">
        <v>66</v>
      </c>
    </row>
    <row r="68" spans="1:26" s="70" customFormat="1" ht="55" customHeight="1" x14ac:dyDescent="0.35">
      <c r="A68" s="160">
        <v>64</v>
      </c>
      <c r="B68" s="147" t="s">
        <v>163</v>
      </c>
      <c r="C68" s="147" t="s">
        <v>164</v>
      </c>
      <c r="D68" s="147">
        <v>71006079</v>
      </c>
      <c r="E68" s="147" t="s">
        <v>443</v>
      </c>
      <c r="F68" s="147">
        <v>650053672</v>
      </c>
      <c r="G68" s="147" t="s">
        <v>444</v>
      </c>
      <c r="H68" s="147" t="s">
        <v>25</v>
      </c>
      <c r="I68" s="147" t="s">
        <v>70</v>
      </c>
      <c r="J68" s="147" t="s">
        <v>445</v>
      </c>
      <c r="K68" s="147" t="s">
        <v>446</v>
      </c>
      <c r="L68" s="148">
        <v>650000</v>
      </c>
      <c r="M68" s="148">
        <v>552500</v>
      </c>
      <c r="N68" s="149">
        <v>2024</v>
      </c>
      <c r="O68" s="149">
        <v>2024</v>
      </c>
      <c r="P68" s="147" t="s">
        <v>65</v>
      </c>
      <c r="Q68" s="147" t="s">
        <v>65</v>
      </c>
      <c r="R68" s="147" t="s">
        <v>65</v>
      </c>
      <c r="S68" s="147" t="s">
        <v>65</v>
      </c>
      <c r="T68" s="147"/>
      <c r="U68" s="147"/>
      <c r="V68" s="147"/>
      <c r="W68" s="147" t="s">
        <v>65</v>
      </c>
      <c r="X68" s="147" t="s">
        <v>65</v>
      </c>
      <c r="Y68" s="149" t="s">
        <v>91</v>
      </c>
      <c r="Z68" s="147" t="s">
        <v>66</v>
      </c>
    </row>
    <row r="69" spans="1:26" s="70" customFormat="1" ht="55" customHeight="1" x14ac:dyDescent="0.35">
      <c r="A69" s="160">
        <v>65</v>
      </c>
      <c r="B69" s="150" t="s">
        <v>163</v>
      </c>
      <c r="C69" s="150" t="s">
        <v>164</v>
      </c>
      <c r="D69" s="150">
        <v>71006079</v>
      </c>
      <c r="E69" s="150" t="s">
        <v>443</v>
      </c>
      <c r="F69" s="150">
        <v>650053672</v>
      </c>
      <c r="G69" s="151" t="s">
        <v>447</v>
      </c>
      <c r="H69" s="150" t="s">
        <v>25</v>
      </c>
      <c r="I69" s="150" t="s">
        <v>70</v>
      </c>
      <c r="J69" s="150" t="s">
        <v>228</v>
      </c>
      <c r="K69" s="150" t="s">
        <v>448</v>
      </c>
      <c r="L69" s="152">
        <v>500000</v>
      </c>
      <c r="M69" s="152">
        <v>425000</v>
      </c>
      <c r="N69" s="149">
        <v>2024</v>
      </c>
      <c r="O69" s="147">
        <v>2027</v>
      </c>
      <c r="P69" s="150" t="s">
        <v>65</v>
      </c>
      <c r="Q69" s="150" t="s">
        <v>65</v>
      </c>
      <c r="R69" s="150" t="s">
        <v>65</v>
      </c>
      <c r="S69" s="150" t="s">
        <v>65</v>
      </c>
      <c r="T69" s="150"/>
      <c r="U69" s="150"/>
      <c r="V69" s="150"/>
      <c r="W69" s="150" t="s">
        <v>65</v>
      </c>
      <c r="X69" s="150" t="s">
        <v>65</v>
      </c>
      <c r="Y69" s="150" t="s">
        <v>174</v>
      </c>
      <c r="Z69" s="150" t="s">
        <v>66</v>
      </c>
    </row>
    <row r="70" spans="1:26" s="70" customFormat="1" ht="55" customHeight="1" x14ac:dyDescent="0.35">
      <c r="A70" s="160">
        <v>66</v>
      </c>
      <c r="B70" s="150" t="s">
        <v>163</v>
      </c>
      <c r="C70" s="150" t="s">
        <v>164</v>
      </c>
      <c r="D70" s="150">
        <v>71006079</v>
      </c>
      <c r="E70" s="150" t="s">
        <v>443</v>
      </c>
      <c r="F70" s="150">
        <v>650053672</v>
      </c>
      <c r="G70" s="150" t="s">
        <v>449</v>
      </c>
      <c r="H70" s="150" t="s">
        <v>25</v>
      </c>
      <c r="I70" s="150" t="s">
        <v>70</v>
      </c>
      <c r="J70" s="150" t="s">
        <v>228</v>
      </c>
      <c r="K70" s="150" t="s">
        <v>450</v>
      </c>
      <c r="L70" s="152">
        <v>3500000</v>
      </c>
      <c r="M70" s="152">
        <v>2975000</v>
      </c>
      <c r="N70" s="149">
        <v>2024</v>
      </c>
      <c r="O70" s="147">
        <v>2027</v>
      </c>
      <c r="P70" s="150"/>
      <c r="Q70" s="150"/>
      <c r="R70" s="150" t="s">
        <v>65</v>
      </c>
      <c r="S70" s="150"/>
      <c r="T70" s="150"/>
      <c r="U70" s="150"/>
      <c r="V70" s="150" t="s">
        <v>65</v>
      </c>
      <c r="W70" s="150" t="s">
        <v>65</v>
      </c>
      <c r="X70" s="150"/>
      <c r="Y70" s="150" t="s">
        <v>72</v>
      </c>
      <c r="Z70" s="150" t="s">
        <v>66</v>
      </c>
    </row>
    <row r="71" spans="1:26" s="70" customFormat="1" ht="55" customHeight="1" x14ac:dyDescent="0.35">
      <c r="A71" s="160">
        <v>67</v>
      </c>
      <c r="B71" s="150" t="s">
        <v>163</v>
      </c>
      <c r="C71" s="150" t="s">
        <v>164</v>
      </c>
      <c r="D71" s="150">
        <v>71006079</v>
      </c>
      <c r="E71" s="150" t="s">
        <v>443</v>
      </c>
      <c r="F71" s="150">
        <v>650053672</v>
      </c>
      <c r="G71" s="150" t="s">
        <v>451</v>
      </c>
      <c r="H71" s="150" t="s">
        <v>25</v>
      </c>
      <c r="I71" s="150" t="s">
        <v>70</v>
      </c>
      <c r="J71" s="150" t="s">
        <v>166</v>
      </c>
      <c r="K71" s="150" t="s">
        <v>452</v>
      </c>
      <c r="L71" s="152">
        <v>700000</v>
      </c>
      <c r="M71" s="152">
        <v>595000</v>
      </c>
      <c r="N71" s="150">
        <v>2022</v>
      </c>
      <c r="O71" s="150">
        <v>2022</v>
      </c>
      <c r="P71" s="150" t="s">
        <v>65</v>
      </c>
      <c r="Q71" s="150" t="s">
        <v>65</v>
      </c>
      <c r="R71" s="150"/>
      <c r="S71" s="150" t="s">
        <v>65</v>
      </c>
      <c r="T71" s="150"/>
      <c r="U71" s="150"/>
      <c r="V71" s="150"/>
      <c r="W71" s="150"/>
      <c r="X71" s="150" t="s">
        <v>65</v>
      </c>
      <c r="Y71" s="150" t="s">
        <v>91</v>
      </c>
      <c r="Z71" s="150" t="s">
        <v>66</v>
      </c>
    </row>
    <row r="72" spans="1:26" s="70" customFormat="1" ht="55" customHeight="1" x14ac:dyDescent="0.35">
      <c r="A72" s="160">
        <v>68</v>
      </c>
      <c r="B72" s="150" t="s">
        <v>163</v>
      </c>
      <c r="C72" s="150" t="s">
        <v>164</v>
      </c>
      <c r="D72" s="150">
        <v>71006079</v>
      </c>
      <c r="E72" s="150" t="s">
        <v>443</v>
      </c>
      <c r="F72" s="150">
        <v>650053672</v>
      </c>
      <c r="G72" s="150" t="s">
        <v>453</v>
      </c>
      <c r="H72" s="150" t="s">
        <v>25</v>
      </c>
      <c r="I72" s="150" t="s">
        <v>70</v>
      </c>
      <c r="J72" s="150" t="s">
        <v>166</v>
      </c>
      <c r="K72" s="150" t="s">
        <v>454</v>
      </c>
      <c r="L72" s="152">
        <v>5000000</v>
      </c>
      <c r="M72" s="152">
        <v>4250000</v>
      </c>
      <c r="N72" s="149">
        <v>2024</v>
      </c>
      <c r="O72" s="147">
        <v>2027</v>
      </c>
      <c r="P72" s="150" t="s">
        <v>65</v>
      </c>
      <c r="Q72" s="150" t="s">
        <v>65</v>
      </c>
      <c r="R72" s="150"/>
      <c r="S72" s="150"/>
      <c r="T72" s="150"/>
      <c r="U72" s="150"/>
      <c r="V72" s="150"/>
      <c r="W72" s="150"/>
      <c r="X72" s="150"/>
      <c r="Y72" s="150" t="s">
        <v>174</v>
      </c>
      <c r="Z72" s="150" t="s">
        <v>66</v>
      </c>
    </row>
    <row r="73" spans="1:26" s="70" customFormat="1" ht="55" customHeight="1" x14ac:dyDescent="0.35">
      <c r="A73" s="160">
        <v>69</v>
      </c>
      <c r="B73" s="150" t="s">
        <v>163</v>
      </c>
      <c r="C73" s="150" t="s">
        <v>164</v>
      </c>
      <c r="D73" s="150">
        <v>71006079</v>
      </c>
      <c r="E73" s="150" t="s">
        <v>443</v>
      </c>
      <c r="F73" s="150">
        <v>650053672</v>
      </c>
      <c r="G73" s="150" t="s">
        <v>455</v>
      </c>
      <c r="H73" s="150" t="s">
        <v>25</v>
      </c>
      <c r="I73" s="150" t="s">
        <v>70</v>
      </c>
      <c r="J73" s="150" t="s">
        <v>166</v>
      </c>
      <c r="K73" s="150" t="s">
        <v>456</v>
      </c>
      <c r="L73" s="152">
        <v>10000000</v>
      </c>
      <c r="M73" s="152">
        <v>8500000</v>
      </c>
      <c r="N73" s="149">
        <v>2024</v>
      </c>
      <c r="O73" s="147">
        <v>2027</v>
      </c>
      <c r="P73" s="150" t="s">
        <v>65</v>
      </c>
      <c r="Q73" s="150" t="s">
        <v>65</v>
      </c>
      <c r="R73" s="150" t="s">
        <v>65</v>
      </c>
      <c r="S73" s="150" t="s">
        <v>65</v>
      </c>
      <c r="T73" s="150"/>
      <c r="U73" s="150"/>
      <c r="V73" s="150" t="s">
        <v>65</v>
      </c>
      <c r="W73" s="150"/>
      <c r="X73" s="150" t="s">
        <v>65</v>
      </c>
      <c r="Y73" s="150" t="s">
        <v>72</v>
      </c>
      <c r="Z73" s="150" t="s">
        <v>66</v>
      </c>
    </row>
    <row r="74" spans="1:26" s="70" customFormat="1" ht="55" customHeight="1" x14ac:dyDescent="0.35">
      <c r="A74" s="160">
        <v>70</v>
      </c>
      <c r="B74" s="150" t="s">
        <v>163</v>
      </c>
      <c r="C74" s="150" t="s">
        <v>164</v>
      </c>
      <c r="D74" s="150">
        <v>71006079</v>
      </c>
      <c r="E74" s="150" t="s">
        <v>443</v>
      </c>
      <c r="F74" s="150">
        <v>650053672</v>
      </c>
      <c r="G74" s="150" t="s">
        <v>457</v>
      </c>
      <c r="H74" s="150" t="s">
        <v>25</v>
      </c>
      <c r="I74" s="150" t="s">
        <v>70</v>
      </c>
      <c r="J74" s="150" t="s">
        <v>228</v>
      </c>
      <c r="K74" s="150" t="s">
        <v>458</v>
      </c>
      <c r="L74" s="152">
        <v>1500000</v>
      </c>
      <c r="M74" s="152">
        <v>1275000</v>
      </c>
      <c r="N74" s="149">
        <v>2024</v>
      </c>
      <c r="O74" s="147">
        <v>2027</v>
      </c>
      <c r="P74" s="150"/>
      <c r="Q74" s="150"/>
      <c r="R74" s="150"/>
      <c r="S74" s="150"/>
      <c r="T74" s="150"/>
      <c r="U74" s="150"/>
      <c r="V74" s="150" t="s">
        <v>65</v>
      </c>
      <c r="W74" s="150"/>
      <c r="X74" s="150"/>
      <c r="Y74" s="150" t="s">
        <v>459</v>
      </c>
      <c r="Z74" s="150" t="s">
        <v>66</v>
      </c>
    </row>
    <row r="75" spans="1:26" s="70" customFormat="1" ht="55" customHeight="1" x14ac:dyDescent="0.35">
      <c r="A75" s="160">
        <v>71</v>
      </c>
      <c r="B75" s="150" t="s">
        <v>163</v>
      </c>
      <c r="C75" s="150" t="s">
        <v>164</v>
      </c>
      <c r="D75" s="150">
        <v>71006079</v>
      </c>
      <c r="E75" s="150" t="s">
        <v>443</v>
      </c>
      <c r="F75" s="150">
        <v>650053672</v>
      </c>
      <c r="G75" s="150" t="s">
        <v>460</v>
      </c>
      <c r="H75" s="150" t="s">
        <v>25</v>
      </c>
      <c r="I75" s="150" t="s">
        <v>70</v>
      </c>
      <c r="J75" s="150" t="s">
        <v>228</v>
      </c>
      <c r="K75" s="150" t="s">
        <v>461</v>
      </c>
      <c r="L75" s="152">
        <v>700000</v>
      </c>
      <c r="M75" s="152">
        <v>595000</v>
      </c>
      <c r="N75" s="149">
        <v>2024</v>
      </c>
      <c r="O75" s="147">
        <v>2027</v>
      </c>
      <c r="P75" s="150"/>
      <c r="Q75" s="150"/>
      <c r="R75" s="150"/>
      <c r="S75" s="150"/>
      <c r="T75" s="150"/>
      <c r="U75" s="150"/>
      <c r="V75" s="150"/>
      <c r="W75" s="150"/>
      <c r="X75" s="150"/>
      <c r="Y75" s="150" t="s">
        <v>72</v>
      </c>
      <c r="Z75" s="150" t="s">
        <v>66</v>
      </c>
    </row>
    <row r="76" spans="1:26" s="70" customFormat="1" ht="55" customHeight="1" x14ac:dyDescent="0.35">
      <c r="A76" s="160">
        <v>72</v>
      </c>
      <c r="B76" s="150" t="s">
        <v>163</v>
      </c>
      <c r="C76" s="150" t="s">
        <v>164</v>
      </c>
      <c r="D76" s="150">
        <v>71006079</v>
      </c>
      <c r="E76" s="150" t="s">
        <v>443</v>
      </c>
      <c r="F76" s="150">
        <v>650053672</v>
      </c>
      <c r="G76" s="150" t="s">
        <v>462</v>
      </c>
      <c r="H76" s="150" t="s">
        <v>25</v>
      </c>
      <c r="I76" s="150" t="s">
        <v>70</v>
      </c>
      <c r="J76" s="150" t="s">
        <v>228</v>
      </c>
      <c r="K76" s="150" t="s">
        <v>463</v>
      </c>
      <c r="L76" s="152">
        <v>500000</v>
      </c>
      <c r="M76" s="152">
        <v>425000</v>
      </c>
      <c r="N76" s="149">
        <v>2024</v>
      </c>
      <c r="O76" s="147">
        <v>2027</v>
      </c>
      <c r="P76" s="150"/>
      <c r="Q76" s="150" t="s">
        <v>65</v>
      </c>
      <c r="R76" s="150"/>
      <c r="S76" s="150"/>
      <c r="T76" s="150"/>
      <c r="U76" s="150"/>
      <c r="V76" s="150" t="s">
        <v>65</v>
      </c>
      <c r="W76" s="150"/>
      <c r="X76" s="150" t="s">
        <v>65</v>
      </c>
      <c r="Y76" s="150" t="s">
        <v>174</v>
      </c>
      <c r="Z76" s="150" t="s">
        <v>66</v>
      </c>
    </row>
    <row r="77" spans="1:26" s="70" customFormat="1" ht="55" customHeight="1" x14ac:dyDescent="0.35">
      <c r="A77" s="160">
        <v>73</v>
      </c>
      <c r="B77" s="150" t="s">
        <v>163</v>
      </c>
      <c r="C77" s="150" t="s">
        <v>164</v>
      </c>
      <c r="D77" s="150">
        <v>71006079</v>
      </c>
      <c r="E77" s="150" t="s">
        <v>443</v>
      </c>
      <c r="F77" s="150">
        <v>650053672</v>
      </c>
      <c r="G77" s="150" t="s">
        <v>464</v>
      </c>
      <c r="H77" s="150" t="s">
        <v>25</v>
      </c>
      <c r="I77" s="150" t="s">
        <v>70</v>
      </c>
      <c r="J77" s="150" t="s">
        <v>228</v>
      </c>
      <c r="K77" s="150" t="s">
        <v>465</v>
      </c>
      <c r="L77" s="152">
        <v>6000000</v>
      </c>
      <c r="M77" s="152">
        <v>5100000</v>
      </c>
      <c r="N77" s="149">
        <v>2024</v>
      </c>
      <c r="O77" s="147">
        <v>2027</v>
      </c>
      <c r="P77" s="150"/>
      <c r="Q77" s="150"/>
      <c r="R77" s="150"/>
      <c r="S77" s="150"/>
      <c r="T77" s="150"/>
      <c r="U77" s="150"/>
      <c r="V77" s="150" t="s">
        <v>65</v>
      </c>
      <c r="W77" s="150"/>
      <c r="X77" s="150"/>
      <c r="Y77" s="150" t="s">
        <v>459</v>
      </c>
      <c r="Z77" s="150" t="s">
        <v>66</v>
      </c>
    </row>
    <row r="78" spans="1:26" s="70" customFormat="1" ht="55" customHeight="1" x14ac:dyDescent="0.35">
      <c r="A78" s="160">
        <v>74</v>
      </c>
      <c r="B78" s="150" t="s">
        <v>163</v>
      </c>
      <c r="C78" s="150" t="s">
        <v>164</v>
      </c>
      <c r="D78" s="150">
        <v>71006079</v>
      </c>
      <c r="E78" s="150" t="s">
        <v>443</v>
      </c>
      <c r="F78" s="150">
        <v>650053672</v>
      </c>
      <c r="G78" s="150" t="s">
        <v>466</v>
      </c>
      <c r="H78" s="150" t="s">
        <v>25</v>
      </c>
      <c r="I78" s="150" t="s">
        <v>70</v>
      </c>
      <c r="J78" s="150" t="s">
        <v>228</v>
      </c>
      <c r="K78" s="150" t="s">
        <v>467</v>
      </c>
      <c r="L78" s="152">
        <v>2500000</v>
      </c>
      <c r="M78" s="152">
        <v>2125000</v>
      </c>
      <c r="N78" s="149">
        <v>2024</v>
      </c>
      <c r="O78" s="147">
        <v>2027</v>
      </c>
      <c r="P78" s="150"/>
      <c r="Q78" s="150"/>
      <c r="R78" s="150"/>
      <c r="S78" s="150"/>
      <c r="T78" s="150"/>
      <c r="U78" s="150"/>
      <c r="V78" s="150"/>
      <c r="W78" s="150"/>
      <c r="X78" s="150"/>
      <c r="Y78" s="150" t="s">
        <v>72</v>
      </c>
      <c r="Z78" s="150" t="s">
        <v>66</v>
      </c>
    </row>
    <row r="79" spans="1:26" s="70" customFormat="1" ht="55" customHeight="1" x14ac:dyDescent="0.35">
      <c r="A79" s="160">
        <v>75</v>
      </c>
      <c r="B79" s="150" t="s">
        <v>163</v>
      </c>
      <c r="C79" s="150" t="s">
        <v>164</v>
      </c>
      <c r="D79" s="150">
        <v>71006079</v>
      </c>
      <c r="E79" s="150" t="s">
        <v>443</v>
      </c>
      <c r="F79" s="150">
        <v>650053672</v>
      </c>
      <c r="G79" s="150" t="s">
        <v>468</v>
      </c>
      <c r="H79" s="150" t="s">
        <v>25</v>
      </c>
      <c r="I79" s="150" t="s">
        <v>70</v>
      </c>
      <c r="J79" s="150" t="s">
        <v>228</v>
      </c>
      <c r="K79" s="150" t="s">
        <v>469</v>
      </c>
      <c r="L79" s="152">
        <v>47000000</v>
      </c>
      <c r="M79" s="152">
        <v>39950000</v>
      </c>
      <c r="N79" s="149">
        <v>2024</v>
      </c>
      <c r="O79" s="147">
        <v>2027</v>
      </c>
      <c r="P79" s="150"/>
      <c r="Q79" s="150"/>
      <c r="R79" s="150"/>
      <c r="S79" s="150"/>
      <c r="T79" s="150"/>
      <c r="U79" s="150"/>
      <c r="V79" s="150" t="s">
        <v>65</v>
      </c>
      <c r="W79" s="150"/>
      <c r="X79" s="150"/>
      <c r="Y79" s="150" t="s">
        <v>459</v>
      </c>
      <c r="Z79" s="150" t="s">
        <v>66</v>
      </c>
    </row>
    <row r="80" spans="1:26" s="70" customFormat="1" ht="55" customHeight="1" x14ac:dyDescent="0.35">
      <c r="A80" s="160">
        <v>76</v>
      </c>
      <c r="B80" s="150" t="s">
        <v>163</v>
      </c>
      <c r="C80" s="150" t="s">
        <v>164</v>
      </c>
      <c r="D80" s="150">
        <v>71006079</v>
      </c>
      <c r="E80" s="150" t="s">
        <v>443</v>
      </c>
      <c r="F80" s="150">
        <v>650053672</v>
      </c>
      <c r="G80" s="150" t="s">
        <v>470</v>
      </c>
      <c r="H80" s="150" t="s">
        <v>25</v>
      </c>
      <c r="I80" s="150" t="s">
        <v>70</v>
      </c>
      <c r="J80" s="150" t="s">
        <v>228</v>
      </c>
      <c r="K80" s="150" t="s">
        <v>471</v>
      </c>
      <c r="L80" s="152">
        <v>1500000</v>
      </c>
      <c r="M80" s="152">
        <v>1275000</v>
      </c>
      <c r="N80" s="149">
        <v>2024</v>
      </c>
      <c r="O80" s="147">
        <v>2027</v>
      </c>
      <c r="P80" s="150"/>
      <c r="Q80" s="150"/>
      <c r="R80" s="150"/>
      <c r="S80" s="150"/>
      <c r="T80" s="150"/>
      <c r="U80" s="150"/>
      <c r="V80" s="150" t="s">
        <v>65</v>
      </c>
      <c r="W80" s="150"/>
      <c r="X80" s="150"/>
      <c r="Y80" s="150" t="s">
        <v>72</v>
      </c>
      <c r="Z80" s="150" t="s">
        <v>66</v>
      </c>
    </row>
    <row r="81" spans="1:26" s="70" customFormat="1" ht="55" customHeight="1" x14ac:dyDescent="0.35">
      <c r="A81" s="160">
        <v>77</v>
      </c>
      <c r="B81" s="150" t="s">
        <v>163</v>
      </c>
      <c r="C81" s="150" t="s">
        <v>164</v>
      </c>
      <c r="D81" s="150">
        <v>71006079</v>
      </c>
      <c r="E81" s="150" t="s">
        <v>443</v>
      </c>
      <c r="F81" s="150">
        <v>650053672</v>
      </c>
      <c r="G81" s="150" t="s">
        <v>472</v>
      </c>
      <c r="H81" s="150" t="s">
        <v>25</v>
      </c>
      <c r="I81" s="150" t="s">
        <v>70</v>
      </c>
      <c r="J81" s="150" t="s">
        <v>228</v>
      </c>
      <c r="K81" s="150" t="s">
        <v>473</v>
      </c>
      <c r="L81" s="152">
        <v>40000000</v>
      </c>
      <c r="M81" s="152">
        <v>34000000</v>
      </c>
      <c r="N81" s="123">
        <v>2024</v>
      </c>
      <c r="O81" s="147">
        <v>2027</v>
      </c>
      <c r="P81" s="150"/>
      <c r="Q81" s="150"/>
      <c r="R81" s="150"/>
      <c r="S81" s="150"/>
      <c r="T81" s="150"/>
      <c r="U81" s="150"/>
      <c r="V81" s="150" t="s">
        <v>65</v>
      </c>
      <c r="W81" s="150"/>
      <c r="X81" s="150"/>
      <c r="Y81" s="150" t="s">
        <v>459</v>
      </c>
      <c r="Z81" s="150" t="s">
        <v>66</v>
      </c>
    </row>
    <row r="82" spans="1:26" s="70" customFormat="1" ht="55" customHeight="1" x14ac:dyDescent="0.35">
      <c r="A82" s="160">
        <v>78</v>
      </c>
      <c r="B82" s="150" t="s">
        <v>163</v>
      </c>
      <c r="C82" s="150" t="s">
        <v>164</v>
      </c>
      <c r="D82" s="150">
        <v>71006079</v>
      </c>
      <c r="E82" s="150" t="s">
        <v>443</v>
      </c>
      <c r="F82" s="150">
        <v>650053672</v>
      </c>
      <c r="G82" s="150" t="s">
        <v>474</v>
      </c>
      <c r="H82" s="150" t="s">
        <v>25</v>
      </c>
      <c r="I82" s="150" t="s">
        <v>70</v>
      </c>
      <c r="J82" s="150" t="s">
        <v>228</v>
      </c>
      <c r="K82" s="150" t="s">
        <v>475</v>
      </c>
      <c r="L82" s="152">
        <v>2000000</v>
      </c>
      <c r="M82" s="152">
        <v>1700000</v>
      </c>
      <c r="N82" s="123">
        <v>2024</v>
      </c>
      <c r="O82" s="150">
        <v>2027</v>
      </c>
      <c r="P82" s="150"/>
      <c r="Q82" s="150"/>
      <c r="R82" s="150"/>
      <c r="S82" s="150"/>
      <c r="T82" s="150"/>
      <c r="U82" s="150"/>
      <c r="V82" s="150" t="s">
        <v>65</v>
      </c>
      <c r="W82" s="150"/>
      <c r="X82" s="150"/>
      <c r="Y82" s="150" t="s">
        <v>72</v>
      </c>
      <c r="Z82" s="150" t="s">
        <v>66</v>
      </c>
    </row>
    <row r="83" spans="1:26" s="70" customFormat="1" ht="55" customHeight="1" x14ac:dyDescent="0.35">
      <c r="A83" s="160">
        <v>79</v>
      </c>
      <c r="B83" s="150" t="s">
        <v>163</v>
      </c>
      <c r="C83" s="150" t="s">
        <v>164</v>
      </c>
      <c r="D83" s="150">
        <v>71006079</v>
      </c>
      <c r="E83" s="150" t="s">
        <v>443</v>
      </c>
      <c r="F83" s="150">
        <v>650053672</v>
      </c>
      <c r="G83" s="150" t="s">
        <v>476</v>
      </c>
      <c r="H83" s="150" t="s">
        <v>25</v>
      </c>
      <c r="I83" s="150" t="s">
        <v>70</v>
      </c>
      <c r="J83" s="150" t="s">
        <v>228</v>
      </c>
      <c r="K83" s="150" t="s">
        <v>477</v>
      </c>
      <c r="L83" s="152">
        <v>2500000</v>
      </c>
      <c r="M83" s="152">
        <v>2125000</v>
      </c>
      <c r="N83" s="123">
        <v>2024</v>
      </c>
      <c r="O83" s="147">
        <v>2027</v>
      </c>
      <c r="P83" s="150"/>
      <c r="Q83" s="150"/>
      <c r="R83" s="150" t="s">
        <v>65</v>
      </c>
      <c r="S83" s="150"/>
      <c r="T83" s="150"/>
      <c r="U83" s="150"/>
      <c r="V83" s="150"/>
      <c r="W83" s="150" t="s">
        <v>65</v>
      </c>
      <c r="X83" s="150" t="s">
        <v>65</v>
      </c>
      <c r="Y83" s="150" t="s">
        <v>72</v>
      </c>
      <c r="Z83" s="150" t="s">
        <v>66</v>
      </c>
    </row>
    <row r="84" spans="1:26" s="70" customFormat="1" ht="55" customHeight="1" x14ac:dyDescent="0.35">
      <c r="A84" s="160">
        <v>80</v>
      </c>
      <c r="B84" s="150" t="s">
        <v>163</v>
      </c>
      <c r="C84" s="150" t="s">
        <v>164</v>
      </c>
      <c r="D84" s="150">
        <v>71006079</v>
      </c>
      <c r="E84" s="150" t="s">
        <v>443</v>
      </c>
      <c r="F84" s="150">
        <v>650053672</v>
      </c>
      <c r="G84" s="150" t="s">
        <v>478</v>
      </c>
      <c r="H84" s="150" t="s">
        <v>25</v>
      </c>
      <c r="I84" s="150" t="s">
        <v>70</v>
      </c>
      <c r="J84" s="150" t="s">
        <v>228</v>
      </c>
      <c r="K84" s="150" t="s">
        <v>479</v>
      </c>
      <c r="L84" s="152">
        <v>1500000</v>
      </c>
      <c r="M84" s="152">
        <v>1275000</v>
      </c>
      <c r="N84" s="123">
        <v>2024</v>
      </c>
      <c r="O84" s="147">
        <v>2027</v>
      </c>
      <c r="P84" s="150"/>
      <c r="Q84" s="150"/>
      <c r="R84" s="150"/>
      <c r="S84" s="150"/>
      <c r="T84" s="150"/>
      <c r="U84" s="150"/>
      <c r="V84" s="150"/>
      <c r="W84" s="150"/>
      <c r="X84" s="150"/>
      <c r="Y84" s="150" t="s">
        <v>72</v>
      </c>
      <c r="Z84" s="150" t="s">
        <v>66</v>
      </c>
    </row>
    <row r="85" spans="1:26" s="70" customFormat="1" ht="55" customHeight="1" x14ac:dyDescent="0.35">
      <c r="A85" s="160">
        <v>81</v>
      </c>
      <c r="B85" s="150" t="s">
        <v>163</v>
      </c>
      <c r="C85" s="150" t="s">
        <v>164</v>
      </c>
      <c r="D85" s="150">
        <v>71006079</v>
      </c>
      <c r="E85" s="150" t="s">
        <v>443</v>
      </c>
      <c r="F85" s="150">
        <v>650053672</v>
      </c>
      <c r="G85" s="150" t="s">
        <v>480</v>
      </c>
      <c r="H85" s="150" t="s">
        <v>25</v>
      </c>
      <c r="I85" s="150" t="s">
        <v>70</v>
      </c>
      <c r="J85" s="150" t="s">
        <v>228</v>
      </c>
      <c r="K85" s="150" t="s">
        <v>477</v>
      </c>
      <c r="L85" s="152">
        <v>4500000</v>
      </c>
      <c r="M85" s="152">
        <v>3825000</v>
      </c>
      <c r="N85" s="123">
        <v>2024</v>
      </c>
      <c r="O85" s="147">
        <v>2027</v>
      </c>
      <c r="P85" s="150"/>
      <c r="Q85" s="150"/>
      <c r="R85" s="150" t="s">
        <v>65</v>
      </c>
      <c r="S85" s="150"/>
      <c r="T85" s="150"/>
      <c r="U85" s="150"/>
      <c r="V85" s="150" t="s">
        <v>65</v>
      </c>
      <c r="W85" s="150"/>
      <c r="X85" s="150"/>
      <c r="Y85" s="150" t="s">
        <v>174</v>
      </c>
      <c r="Z85" s="150" t="s">
        <v>66</v>
      </c>
    </row>
    <row r="86" spans="1:26" s="70" customFormat="1" ht="55" customHeight="1" x14ac:dyDescent="0.35">
      <c r="A86" s="160">
        <v>82</v>
      </c>
      <c r="B86" s="150" t="s">
        <v>163</v>
      </c>
      <c r="C86" s="150" t="s">
        <v>164</v>
      </c>
      <c r="D86" s="150">
        <v>71006079</v>
      </c>
      <c r="E86" s="150" t="s">
        <v>443</v>
      </c>
      <c r="F86" s="150">
        <v>650053672</v>
      </c>
      <c r="G86" s="150" t="s">
        <v>481</v>
      </c>
      <c r="H86" s="150" t="s">
        <v>25</v>
      </c>
      <c r="I86" s="150" t="s">
        <v>70</v>
      </c>
      <c r="J86" s="150" t="s">
        <v>166</v>
      </c>
      <c r="K86" s="150" t="s">
        <v>173</v>
      </c>
      <c r="L86" s="152">
        <v>7500000</v>
      </c>
      <c r="M86" s="152">
        <v>6375000</v>
      </c>
      <c r="N86" s="123">
        <v>2024</v>
      </c>
      <c r="O86" s="147">
        <v>2027</v>
      </c>
      <c r="P86" s="150"/>
      <c r="Q86" s="150"/>
      <c r="R86" s="150"/>
      <c r="S86" s="150"/>
      <c r="T86" s="150"/>
      <c r="U86" s="150"/>
      <c r="V86" s="150"/>
      <c r="W86" s="150"/>
      <c r="X86" s="150"/>
      <c r="Y86" s="150" t="s">
        <v>174</v>
      </c>
      <c r="Z86" s="150" t="s">
        <v>66</v>
      </c>
    </row>
    <row r="87" spans="1:26" s="70" customFormat="1" ht="55" customHeight="1" x14ac:dyDescent="0.35">
      <c r="A87" s="160">
        <v>83</v>
      </c>
      <c r="B87" s="150" t="s">
        <v>163</v>
      </c>
      <c r="C87" s="150" t="s">
        <v>164</v>
      </c>
      <c r="D87" s="150">
        <v>71006079</v>
      </c>
      <c r="E87" s="150" t="s">
        <v>443</v>
      </c>
      <c r="F87" s="150">
        <v>650053672</v>
      </c>
      <c r="G87" s="150" t="s">
        <v>482</v>
      </c>
      <c r="H87" s="150" t="s">
        <v>25</v>
      </c>
      <c r="I87" s="150" t="s">
        <v>70</v>
      </c>
      <c r="J87" s="150" t="s">
        <v>166</v>
      </c>
      <c r="K87" s="150" t="s">
        <v>483</v>
      </c>
      <c r="L87" s="152">
        <v>1200000</v>
      </c>
      <c r="M87" s="152">
        <v>1020000</v>
      </c>
      <c r="N87" s="123">
        <v>2024</v>
      </c>
      <c r="O87" s="147">
        <v>2027</v>
      </c>
      <c r="P87" s="150"/>
      <c r="Q87" s="150"/>
      <c r="R87" s="150"/>
      <c r="S87" s="150"/>
      <c r="T87" s="150"/>
      <c r="U87" s="150"/>
      <c r="V87" s="150"/>
      <c r="W87" s="150"/>
      <c r="X87" s="150"/>
      <c r="Y87" s="150" t="s">
        <v>174</v>
      </c>
      <c r="Z87" s="150" t="s">
        <v>66</v>
      </c>
    </row>
    <row r="88" spans="1:26" s="70" customFormat="1" ht="55" customHeight="1" x14ac:dyDescent="0.35">
      <c r="A88" s="160">
        <v>84</v>
      </c>
      <c r="B88" s="150" t="s">
        <v>163</v>
      </c>
      <c r="C88" s="150" t="s">
        <v>164</v>
      </c>
      <c r="D88" s="150">
        <v>71006079</v>
      </c>
      <c r="E88" s="150" t="s">
        <v>443</v>
      </c>
      <c r="F88" s="150">
        <v>650053672</v>
      </c>
      <c r="G88" s="150" t="s">
        <v>484</v>
      </c>
      <c r="H88" s="150" t="s">
        <v>25</v>
      </c>
      <c r="I88" s="150" t="s">
        <v>70</v>
      </c>
      <c r="J88" s="150" t="s">
        <v>166</v>
      </c>
      <c r="K88" s="150" t="s">
        <v>485</v>
      </c>
      <c r="L88" s="152">
        <v>2000000</v>
      </c>
      <c r="M88" s="152">
        <v>1700000</v>
      </c>
      <c r="N88" s="123">
        <v>2024</v>
      </c>
      <c r="O88" s="147">
        <v>2027</v>
      </c>
      <c r="P88" s="150"/>
      <c r="Q88" s="150"/>
      <c r="R88" s="150" t="s">
        <v>65</v>
      </c>
      <c r="S88" s="150"/>
      <c r="T88" s="150"/>
      <c r="U88" s="150"/>
      <c r="V88" s="150" t="s">
        <v>65</v>
      </c>
      <c r="W88" s="150"/>
      <c r="X88" s="150"/>
      <c r="Y88" s="150" t="s">
        <v>72</v>
      </c>
      <c r="Z88" s="150" t="s">
        <v>66</v>
      </c>
    </row>
    <row r="89" spans="1:26" s="70" customFormat="1" ht="55" customHeight="1" x14ac:dyDescent="0.35">
      <c r="A89" s="160">
        <v>85</v>
      </c>
      <c r="B89" s="150" t="s">
        <v>163</v>
      </c>
      <c r="C89" s="150" t="s">
        <v>164</v>
      </c>
      <c r="D89" s="150">
        <v>71006079</v>
      </c>
      <c r="E89" s="150" t="s">
        <v>443</v>
      </c>
      <c r="F89" s="150">
        <v>650053672</v>
      </c>
      <c r="G89" s="150" t="s">
        <v>486</v>
      </c>
      <c r="H89" s="150" t="s">
        <v>25</v>
      </c>
      <c r="I89" s="150" t="s">
        <v>70</v>
      </c>
      <c r="J89" s="150" t="s">
        <v>166</v>
      </c>
      <c r="K89" s="150" t="s">
        <v>487</v>
      </c>
      <c r="L89" s="152">
        <v>1500000</v>
      </c>
      <c r="M89" s="152">
        <v>1275000</v>
      </c>
      <c r="N89" s="123">
        <v>2024</v>
      </c>
      <c r="O89" s="147">
        <v>2027</v>
      </c>
      <c r="P89" s="150"/>
      <c r="Q89" s="150"/>
      <c r="R89" s="150" t="s">
        <v>65</v>
      </c>
      <c r="S89" s="150"/>
      <c r="T89" s="150"/>
      <c r="U89" s="150"/>
      <c r="V89" s="150" t="s">
        <v>65</v>
      </c>
      <c r="W89" s="150"/>
      <c r="X89" s="150"/>
      <c r="Y89" s="150" t="s">
        <v>174</v>
      </c>
      <c r="Z89" s="150" t="s">
        <v>66</v>
      </c>
    </row>
    <row r="90" spans="1:26" s="70" customFormat="1" ht="55" customHeight="1" x14ac:dyDescent="0.35">
      <c r="A90" s="160">
        <v>86</v>
      </c>
      <c r="B90" s="150" t="s">
        <v>163</v>
      </c>
      <c r="C90" s="150" t="s">
        <v>164</v>
      </c>
      <c r="D90" s="150">
        <v>71006079</v>
      </c>
      <c r="E90" s="150" t="s">
        <v>443</v>
      </c>
      <c r="F90" s="150">
        <v>650053672</v>
      </c>
      <c r="G90" s="150" t="s">
        <v>488</v>
      </c>
      <c r="H90" s="150" t="s">
        <v>25</v>
      </c>
      <c r="I90" s="150" t="s">
        <v>70</v>
      </c>
      <c r="J90" s="150" t="s">
        <v>166</v>
      </c>
      <c r="K90" s="150" t="s">
        <v>489</v>
      </c>
      <c r="L90" s="152">
        <v>2000000</v>
      </c>
      <c r="M90" s="152">
        <v>1700000</v>
      </c>
      <c r="N90" s="123">
        <v>2024</v>
      </c>
      <c r="O90" s="147">
        <v>2027</v>
      </c>
      <c r="P90" s="150"/>
      <c r="Q90" s="150" t="s">
        <v>65</v>
      </c>
      <c r="R90" s="150" t="s">
        <v>65</v>
      </c>
      <c r="S90" s="150"/>
      <c r="T90" s="150"/>
      <c r="U90" s="150"/>
      <c r="V90" s="150" t="s">
        <v>65</v>
      </c>
      <c r="W90" s="150" t="s">
        <v>65</v>
      </c>
      <c r="X90" s="150"/>
      <c r="Y90" s="150" t="s">
        <v>72</v>
      </c>
      <c r="Z90" s="150" t="s">
        <v>66</v>
      </c>
    </row>
    <row r="91" spans="1:26" s="70" customFormat="1" ht="55" customHeight="1" x14ac:dyDescent="0.35">
      <c r="A91" s="160">
        <v>87</v>
      </c>
      <c r="B91" s="150" t="s">
        <v>163</v>
      </c>
      <c r="C91" s="150" t="s">
        <v>164</v>
      </c>
      <c r="D91" s="150">
        <v>71006079</v>
      </c>
      <c r="E91" s="150" t="s">
        <v>443</v>
      </c>
      <c r="F91" s="150">
        <v>650053672</v>
      </c>
      <c r="G91" s="150" t="s">
        <v>490</v>
      </c>
      <c r="H91" s="150" t="s">
        <v>25</v>
      </c>
      <c r="I91" s="150" t="s">
        <v>70</v>
      </c>
      <c r="J91" s="150" t="s">
        <v>166</v>
      </c>
      <c r="K91" s="150" t="s">
        <v>467</v>
      </c>
      <c r="L91" s="152">
        <v>750000</v>
      </c>
      <c r="M91" s="152">
        <v>637500</v>
      </c>
      <c r="N91" s="123">
        <v>2024</v>
      </c>
      <c r="O91" s="147">
        <v>2027</v>
      </c>
      <c r="P91" s="150"/>
      <c r="Q91" s="150"/>
      <c r="R91" s="150"/>
      <c r="S91" s="150"/>
      <c r="T91" s="150"/>
      <c r="U91" s="150"/>
      <c r="V91" s="150"/>
      <c r="W91" s="150"/>
      <c r="X91" s="150"/>
      <c r="Y91" s="150" t="s">
        <v>72</v>
      </c>
      <c r="Z91" s="150" t="s">
        <v>66</v>
      </c>
    </row>
    <row r="92" spans="1:26" s="70" customFormat="1" ht="55" customHeight="1" x14ac:dyDescent="0.35">
      <c r="A92" s="160">
        <v>88</v>
      </c>
      <c r="B92" s="150" t="s">
        <v>163</v>
      </c>
      <c r="C92" s="150" t="s">
        <v>164</v>
      </c>
      <c r="D92" s="150">
        <v>71006079</v>
      </c>
      <c r="E92" s="150" t="s">
        <v>443</v>
      </c>
      <c r="F92" s="150">
        <v>650053672</v>
      </c>
      <c r="G92" s="150" t="s">
        <v>491</v>
      </c>
      <c r="H92" s="150" t="s">
        <v>25</v>
      </c>
      <c r="I92" s="150" t="s">
        <v>70</v>
      </c>
      <c r="J92" s="150" t="s">
        <v>166</v>
      </c>
      <c r="K92" s="150" t="s">
        <v>492</v>
      </c>
      <c r="L92" s="152">
        <v>60000000</v>
      </c>
      <c r="M92" s="152">
        <v>51000000</v>
      </c>
      <c r="N92" s="123">
        <v>2024</v>
      </c>
      <c r="O92" s="147">
        <v>2027</v>
      </c>
      <c r="P92" s="150" t="s">
        <v>65</v>
      </c>
      <c r="Q92" s="150" t="s">
        <v>65</v>
      </c>
      <c r="R92" s="150" t="s">
        <v>65</v>
      </c>
      <c r="S92" s="150" t="s">
        <v>65</v>
      </c>
      <c r="T92" s="150"/>
      <c r="U92" s="150" t="s">
        <v>65</v>
      </c>
      <c r="V92" s="150" t="s">
        <v>65</v>
      </c>
      <c r="W92" s="150" t="s">
        <v>65</v>
      </c>
      <c r="X92" s="150" t="s">
        <v>65</v>
      </c>
      <c r="Y92" s="150" t="s">
        <v>459</v>
      </c>
      <c r="Z92" s="150" t="s">
        <v>66</v>
      </c>
    </row>
    <row r="93" spans="1:26" s="70" customFormat="1" ht="55" customHeight="1" x14ac:dyDescent="0.35">
      <c r="A93" s="160">
        <v>89</v>
      </c>
      <c r="B93" s="150" t="s">
        <v>163</v>
      </c>
      <c r="C93" s="150" t="s">
        <v>164</v>
      </c>
      <c r="D93" s="150">
        <v>71006079</v>
      </c>
      <c r="E93" s="150" t="s">
        <v>443</v>
      </c>
      <c r="F93" s="150">
        <v>650053672</v>
      </c>
      <c r="G93" s="150" t="s">
        <v>493</v>
      </c>
      <c r="H93" s="150" t="s">
        <v>25</v>
      </c>
      <c r="I93" s="150" t="s">
        <v>70</v>
      </c>
      <c r="J93" s="150" t="s">
        <v>166</v>
      </c>
      <c r="K93" s="150" t="s">
        <v>494</v>
      </c>
      <c r="L93" s="152">
        <v>2000000</v>
      </c>
      <c r="M93" s="152">
        <v>1700000</v>
      </c>
      <c r="N93" s="123">
        <v>2024</v>
      </c>
      <c r="O93" s="147">
        <v>2027</v>
      </c>
      <c r="P93" s="150"/>
      <c r="Q93" s="150"/>
      <c r="R93" s="150"/>
      <c r="S93" s="150"/>
      <c r="T93" s="150"/>
      <c r="U93" s="150"/>
      <c r="V93" s="150" t="s">
        <v>65</v>
      </c>
      <c r="W93" s="150"/>
      <c r="X93" s="150"/>
      <c r="Y93" s="150" t="s">
        <v>174</v>
      </c>
      <c r="Z93" s="150" t="s">
        <v>66</v>
      </c>
    </row>
    <row r="94" spans="1:26" s="70" customFormat="1" ht="55" customHeight="1" x14ac:dyDescent="0.35">
      <c r="A94" s="160">
        <v>90</v>
      </c>
      <c r="B94" s="150" t="s">
        <v>163</v>
      </c>
      <c r="C94" s="150" t="s">
        <v>164</v>
      </c>
      <c r="D94" s="150">
        <v>71006079</v>
      </c>
      <c r="E94" s="150" t="s">
        <v>443</v>
      </c>
      <c r="F94" s="150">
        <v>650053672</v>
      </c>
      <c r="G94" s="150" t="s">
        <v>495</v>
      </c>
      <c r="H94" s="150" t="s">
        <v>25</v>
      </c>
      <c r="I94" s="150" t="s">
        <v>70</v>
      </c>
      <c r="J94" s="150" t="s">
        <v>166</v>
      </c>
      <c r="K94" s="150" t="s">
        <v>475</v>
      </c>
      <c r="L94" s="152">
        <v>3000000</v>
      </c>
      <c r="M94" s="152">
        <v>2550000</v>
      </c>
      <c r="N94" s="123">
        <v>2024</v>
      </c>
      <c r="O94" s="147">
        <v>2027</v>
      </c>
      <c r="P94" s="150" t="s">
        <v>65</v>
      </c>
      <c r="Q94" s="150"/>
      <c r="R94" s="150"/>
      <c r="S94" s="150"/>
      <c r="T94" s="150"/>
      <c r="U94" s="150"/>
      <c r="V94" s="150" t="s">
        <v>65</v>
      </c>
      <c r="W94" s="150"/>
      <c r="X94" s="150" t="s">
        <v>65</v>
      </c>
      <c r="Y94" s="150" t="s">
        <v>174</v>
      </c>
      <c r="Z94" s="150" t="s">
        <v>66</v>
      </c>
    </row>
    <row r="95" spans="1:26" s="70" customFormat="1" ht="55" customHeight="1" x14ac:dyDescent="0.35">
      <c r="A95" s="160">
        <v>91</v>
      </c>
      <c r="B95" s="150" t="s">
        <v>163</v>
      </c>
      <c r="C95" s="150" t="s">
        <v>164</v>
      </c>
      <c r="D95" s="150">
        <v>71006079</v>
      </c>
      <c r="E95" s="150" t="s">
        <v>443</v>
      </c>
      <c r="F95" s="150">
        <v>650053672</v>
      </c>
      <c r="G95" s="150" t="s">
        <v>496</v>
      </c>
      <c r="H95" s="150" t="s">
        <v>25</v>
      </c>
      <c r="I95" s="150" t="s">
        <v>70</v>
      </c>
      <c r="J95" s="150" t="s">
        <v>445</v>
      </c>
      <c r="K95" s="150" t="s">
        <v>497</v>
      </c>
      <c r="L95" s="152">
        <v>6500000</v>
      </c>
      <c r="M95" s="152">
        <v>5525000</v>
      </c>
      <c r="N95" s="123">
        <v>2024</v>
      </c>
      <c r="O95" s="147">
        <v>2027</v>
      </c>
      <c r="P95" s="150"/>
      <c r="Q95" s="150"/>
      <c r="R95" s="150"/>
      <c r="S95" s="150"/>
      <c r="T95" s="150"/>
      <c r="U95" s="150"/>
      <c r="V95" s="150" t="s">
        <v>65</v>
      </c>
      <c r="W95" s="150"/>
      <c r="X95" s="150"/>
      <c r="Y95" s="150" t="s">
        <v>72</v>
      </c>
      <c r="Z95" s="150" t="s">
        <v>66</v>
      </c>
    </row>
    <row r="96" spans="1:26" s="70" customFormat="1" ht="55" customHeight="1" x14ac:dyDescent="0.35">
      <c r="A96" s="160">
        <v>92</v>
      </c>
      <c r="B96" s="150" t="s">
        <v>163</v>
      </c>
      <c r="C96" s="150" t="s">
        <v>164</v>
      </c>
      <c r="D96" s="150">
        <v>71006079</v>
      </c>
      <c r="E96" s="150" t="s">
        <v>443</v>
      </c>
      <c r="F96" s="150">
        <v>650053672</v>
      </c>
      <c r="G96" s="150" t="s">
        <v>498</v>
      </c>
      <c r="H96" s="150" t="s">
        <v>25</v>
      </c>
      <c r="I96" s="150" t="s">
        <v>70</v>
      </c>
      <c r="J96" s="150" t="s">
        <v>166</v>
      </c>
      <c r="K96" s="150" t="s">
        <v>499</v>
      </c>
      <c r="L96" s="152">
        <v>60000000</v>
      </c>
      <c r="M96" s="152">
        <v>51000000</v>
      </c>
      <c r="N96" s="123">
        <v>2024</v>
      </c>
      <c r="O96" s="147">
        <v>2027</v>
      </c>
      <c r="P96" s="150"/>
      <c r="Q96" s="150"/>
      <c r="R96" s="150"/>
      <c r="S96" s="150"/>
      <c r="T96" s="150"/>
      <c r="U96" s="150"/>
      <c r="V96" s="150" t="s">
        <v>65</v>
      </c>
      <c r="W96" s="150"/>
      <c r="X96" s="150"/>
      <c r="Y96" s="150" t="s">
        <v>174</v>
      </c>
      <c r="Z96" s="150" t="s">
        <v>66</v>
      </c>
    </row>
    <row r="97" spans="1:26" s="70" customFormat="1" ht="55" customHeight="1" x14ac:dyDescent="0.35">
      <c r="A97" s="160">
        <v>93</v>
      </c>
      <c r="B97" s="150" t="s">
        <v>163</v>
      </c>
      <c r="C97" s="150" t="s">
        <v>164</v>
      </c>
      <c r="D97" s="150">
        <v>71006079</v>
      </c>
      <c r="E97" s="150" t="s">
        <v>443</v>
      </c>
      <c r="F97" s="150">
        <v>650053672</v>
      </c>
      <c r="G97" s="150" t="s">
        <v>500</v>
      </c>
      <c r="H97" s="150" t="s">
        <v>25</v>
      </c>
      <c r="I97" s="150" t="s">
        <v>70</v>
      </c>
      <c r="J97" s="150" t="s">
        <v>166</v>
      </c>
      <c r="K97" s="150" t="s">
        <v>501</v>
      </c>
      <c r="L97" s="152">
        <v>4500000</v>
      </c>
      <c r="M97" s="152">
        <v>3825000</v>
      </c>
      <c r="N97" s="123">
        <v>2024</v>
      </c>
      <c r="O97" s="147">
        <v>2027</v>
      </c>
      <c r="P97" s="150"/>
      <c r="Q97" s="150"/>
      <c r="R97" s="150"/>
      <c r="S97" s="150"/>
      <c r="T97" s="150"/>
      <c r="U97" s="150"/>
      <c r="V97" s="150"/>
      <c r="W97" s="150"/>
      <c r="X97" s="150"/>
      <c r="Y97" s="150" t="s">
        <v>174</v>
      </c>
      <c r="Z97" s="150" t="s">
        <v>66</v>
      </c>
    </row>
    <row r="98" spans="1:26" s="70" customFormat="1" ht="55" customHeight="1" x14ac:dyDescent="0.35">
      <c r="A98" s="160">
        <v>94</v>
      </c>
      <c r="B98" s="150" t="s">
        <v>163</v>
      </c>
      <c r="C98" s="150" t="s">
        <v>164</v>
      </c>
      <c r="D98" s="150">
        <v>71006079</v>
      </c>
      <c r="E98" s="150" t="s">
        <v>443</v>
      </c>
      <c r="F98" s="150">
        <v>650053672</v>
      </c>
      <c r="G98" s="150" t="s">
        <v>502</v>
      </c>
      <c r="H98" s="150" t="s">
        <v>25</v>
      </c>
      <c r="I98" s="150" t="s">
        <v>70</v>
      </c>
      <c r="J98" s="150" t="s">
        <v>445</v>
      </c>
      <c r="K98" s="150" t="s">
        <v>503</v>
      </c>
      <c r="L98" s="152">
        <v>900000</v>
      </c>
      <c r="M98" s="152">
        <v>765000</v>
      </c>
      <c r="N98" s="123">
        <v>2024</v>
      </c>
      <c r="O98" s="147">
        <v>2027</v>
      </c>
      <c r="P98" s="150"/>
      <c r="Q98" s="150"/>
      <c r="R98" s="150"/>
      <c r="S98" s="150"/>
      <c r="T98" s="150"/>
      <c r="U98" s="150"/>
      <c r="V98" s="150"/>
      <c r="W98" s="150"/>
      <c r="X98" s="150"/>
      <c r="Y98" s="150" t="s">
        <v>174</v>
      </c>
      <c r="Z98" s="150" t="s">
        <v>66</v>
      </c>
    </row>
    <row r="99" spans="1:26" s="70" customFormat="1" ht="55" customHeight="1" x14ac:dyDescent="0.35">
      <c r="A99" s="160">
        <v>95</v>
      </c>
      <c r="B99" s="150" t="s">
        <v>163</v>
      </c>
      <c r="C99" s="150" t="s">
        <v>164</v>
      </c>
      <c r="D99" s="150">
        <v>71006079</v>
      </c>
      <c r="E99" s="150" t="s">
        <v>443</v>
      </c>
      <c r="F99" s="150">
        <v>650053672</v>
      </c>
      <c r="G99" s="150" t="s">
        <v>504</v>
      </c>
      <c r="H99" s="150" t="s">
        <v>25</v>
      </c>
      <c r="I99" s="150" t="s">
        <v>70</v>
      </c>
      <c r="J99" s="150" t="s">
        <v>228</v>
      </c>
      <c r="K99" s="150" t="s">
        <v>505</v>
      </c>
      <c r="L99" s="152">
        <v>50000000</v>
      </c>
      <c r="M99" s="152">
        <v>42500000</v>
      </c>
      <c r="N99" s="123">
        <v>2024</v>
      </c>
      <c r="O99" s="147">
        <v>2027</v>
      </c>
      <c r="P99" s="150"/>
      <c r="Q99" s="150"/>
      <c r="R99" s="150"/>
      <c r="S99" s="150"/>
      <c r="T99" s="150"/>
      <c r="U99" s="150" t="s">
        <v>65</v>
      </c>
      <c r="V99" s="150" t="s">
        <v>65</v>
      </c>
      <c r="W99" s="150" t="s">
        <v>65</v>
      </c>
      <c r="X99" s="150" t="s">
        <v>65</v>
      </c>
      <c r="Y99" s="150" t="s">
        <v>459</v>
      </c>
      <c r="Z99" s="150" t="s">
        <v>66</v>
      </c>
    </row>
    <row r="100" spans="1:26" s="70" customFormat="1" ht="55" customHeight="1" x14ac:dyDescent="0.35">
      <c r="A100" s="160">
        <v>96</v>
      </c>
      <c r="B100" s="150" t="s">
        <v>163</v>
      </c>
      <c r="C100" s="150" t="s">
        <v>164</v>
      </c>
      <c r="D100" s="150">
        <v>71006079</v>
      </c>
      <c r="E100" s="150" t="s">
        <v>443</v>
      </c>
      <c r="F100" s="150">
        <v>650053672</v>
      </c>
      <c r="G100" s="150" t="s">
        <v>506</v>
      </c>
      <c r="H100" s="150" t="s">
        <v>25</v>
      </c>
      <c r="I100" s="150" t="s">
        <v>70</v>
      </c>
      <c r="J100" s="150" t="s">
        <v>445</v>
      </c>
      <c r="K100" s="150" t="s">
        <v>507</v>
      </c>
      <c r="L100" s="152">
        <v>2000000</v>
      </c>
      <c r="M100" s="152">
        <v>1700000</v>
      </c>
      <c r="N100" s="123">
        <v>2024</v>
      </c>
      <c r="O100" s="147">
        <v>2027</v>
      </c>
      <c r="P100" s="150" t="s">
        <v>65</v>
      </c>
      <c r="Q100" s="150" t="s">
        <v>65</v>
      </c>
      <c r="R100" s="150"/>
      <c r="S100" s="150"/>
      <c r="T100" s="150"/>
      <c r="U100" s="150"/>
      <c r="V100" s="150" t="s">
        <v>65</v>
      </c>
      <c r="W100" s="150"/>
      <c r="X100" s="150" t="s">
        <v>65</v>
      </c>
      <c r="Y100" s="150" t="s">
        <v>72</v>
      </c>
      <c r="Z100" s="150" t="s">
        <v>66</v>
      </c>
    </row>
    <row r="101" spans="1:26" s="70" customFormat="1" ht="55" customHeight="1" x14ac:dyDescent="0.35">
      <c r="A101" s="160">
        <v>97</v>
      </c>
      <c r="B101" s="150" t="s">
        <v>163</v>
      </c>
      <c r="C101" s="150" t="s">
        <v>164</v>
      </c>
      <c r="D101" s="150">
        <v>71006079</v>
      </c>
      <c r="E101" s="150" t="s">
        <v>443</v>
      </c>
      <c r="F101" s="150">
        <v>650053672</v>
      </c>
      <c r="G101" s="150" t="s">
        <v>508</v>
      </c>
      <c r="H101" s="150" t="s">
        <v>25</v>
      </c>
      <c r="I101" s="150" t="s">
        <v>70</v>
      </c>
      <c r="J101" s="150" t="s">
        <v>445</v>
      </c>
      <c r="K101" s="150" t="s">
        <v>507</v>
      </c>
      <c r="L101" s="152">
        <v>2000000</v>
      </c>
      <c r="M101" s="152">
        <v>1700000</v>
      </c>
      <c r="N101" s="123">
        <v>2024</v>
      </c>
      <c r="O101" s="147">
        <v>2027</v>
      </c>
      <c r="P101" s="150" t="s">
        <v>65</v>
      </c>
      <c r="Q101" s="150" t="s">
        <v>65</v>
      </c>
      <c r="R101" s="150" t="s">
        <v>65</v>
      </c>
      <c r="S101" s="150"/>
      <c r="T101" s="150"/>
      <c r="U101" s="150"/>
      <c r="V101" s="150" t="s">
        <v>65</v>
      </c>
      <c r="W101" s="150"/>
      <c r="X101" s="150" t="s">
        <v>65</v>
      </c>
      <c r="Y101" s="150" t="s">
        <v>72</v>
      </c>
      <c r="Z101" s="150" t="s">
        <v>66</v>
      </c>
    </row>
    <row r="102" spans="1:26" s="70" customFormat="1" ht="55" customHeight="1" x14ac:dyDescent="0.35">
      <c r="A102" s="160">
        <v>98</v>
      </c>
      <c r="B102" s="150" t="s">
        <v>163</v>
      </c>
      <c r="C102" s="150" t="s">
        <v>164</v>
      </c>
      <c r="D102" s="150">
        <v>71006079</v>
      </c>
      <c r="E102" s="150" t="s">
        <v>443</v>
      </c>
      <c r="F102" s="150">
        <v>650053672</v>
      </c>
      <c r="G102" s="150" t="s">
        <v>509</v>
      </c>
      <c r="H102" s="150" t="s">
        <v>25</v>
      </c>
      <c r="I102" s="150" t="s">
        <v>70</v>
      </c>
      <c r="J102" s="150" t="s">
        <v>228</v>
      </c>
      <c r="K102" s="150" t="s">
        <v>510</v>
      </c>
      <c r="L102" s="152">
        <v>3000000</v>
      </c>
      <c r="M102" s="152">
        <v>2550000</v>
      </c>
      <c r="N102" s="123">
        <v>2024</v>
      </c>
      <c r="O102" s="147">
        <v>2027</v>
      </c>
      <c r="P102" s="150"/>
      <c r="Q102" s="150"/>
      <c r="R102" s="150"/>
      <c r="S102" s="150"/>
      <c r="T102" s="150"/>
      <c r="U102" s="150"/>
      <c r="V102" s="150"/>
      <c r="W102" s="150"/>
      <c r="X102" s="150"/>
      <c r="Y102" s="150" t="s">
        <v>72</v>
      </c>
      <c r="Z102" s="150" t="s">
        <v>66</v>
      </c>
    </row>
    <row r="103" spans="1:26" s="70" customFormat="1" ht="55" customHeight="1" x14ac:dyDescent="0.35">
      <c r="A103" s="160">
        <v>99</v>
      </c>
      <c r="B103" s="150" t="s">
        <v>163</v>
      </c>
      <c r="C103" s="150" t="s">
        <v>164</v>
      </c>
      <c r="D103" s="150">
        <v>71006079</v>
      </c>
      <c r="E103" s="150" t="s">
        <v>443</v>
      </c>
      <c r="F103" s="150">
        <v>650053672</v>
      </c>
      <c r="G103" s="150" t="s">
        <v>511</v>
      </c>
      <c r="H103" s="150" t="s">
        <v>25</v>
      </c>
      <c r="I103" s="150" t="s">
        <v>70</v>
      </c>
      <c r="J103" s="150" t="s">
        <v>228</v>
      </c>
      <c r="K103" s="150" t="s">
        <v>512</v>
      </c>
      <c r="L103" s="152">
        <v>10000000</v>
      </c>
      <c r="M103" s="152">
        <v>8500000</v>
      </c>
      <c r="N103" s="123">
        <v>2024</v>
      </c>
      <c r="O103" s="150">
        <v>2027</v>
      </c>
      <c r="P103" s="150"/>
      <c r="Q103" s="150"/>
      <c r="R103" s="150"/>
      <c r="S103" s="150"/>
      <c r="T103" s="150"/>
      <c r="U103" s="150"/>
      <c r="V103" s="150"/>
      <c r="W103" s="150"/>
      <c r="X103" s="150"/>
      <c r="Y103" s="150" t="s">
        <v>72</v>
      </c>
      <c r="Z103" s="150" t="s">
        <v>66</v>
      </c>
    </row>
    <row r="104" spans="1:26" s="70" customFormat="1" ht="55" customHeight="1" x14ac:dyDescent="0.35">
      <c r="A104" s="160">
        <v>100</v>
      </c>
      <c r="B104" s="150" t="s">
        <v>163</v>
      </c>
      <c r="C104" s="150" t="s">
        <v>164</v>
      </c>
      <c r="D104" s="150">
        <v>71006079</v>
      </c>
      <c r="E104" s="150" t="s">
        <v>443</v>
      </c>
      <c r="F104" s="150">
        <v>650053672</v>
      </c>
      <c r="G104" s="150" t="s">
        <v>513</v>
      </c>
      <c r="H104" s="150" t="s">
        <v>25</v>
      </c>
      <c r="I104" s="150" t="s">
        <v>70</v>
      </c>
      <c r="J104" s="150" t="s">
        <v>228</v>
      </c>
      <c r="K104" s="150" t="s">
        <v>454</v>
      </c>
      <c r="L104" s="152">
        <v>3000000</v>
      </c>
      <c r="M104" s="152">
        <v>2550000</v>
      </c>
      <c r="N104" s="123">
        <v>2024</v>
      </c>
      <c r="O104" s="147">
        <v>2027</v>
      </c>
      <c r="P104" s="150"/>
      <c r="Q104" s="150"/>
      <c r="R104" s="150"/>
      <c r="S104" s="150"/>
      <c r="T104" s="150"/>
      <c r="U104" s="150"/>
      <c r="V104" s="150"/>
      <c r="W104" s="150"/>
      <c r="X104" s="150"/>
      <c r="Y104" s="150" t="s">
        <v>72</v>
      </c>
      <c r="Z104" s="150" t="s">
        <v>66</v>
      </c>
    </row>
    <row r="105" spans="1:26" s="70" customFormat="1" ht="55" customHeight="1" x14ac:dyDescent="0.35">
      <c r="A105" s="160">
        <v>101</v>
      </c>
      <c r="B105" s="150" t="s">
        <v>163</v>
      </c>
      <c r="C105" s="150" t="s">
        <v>164</v>
      </c>
      <c r="D105" s="150">
        <v>71006079</v>
      </c>
      <c r="E105" s="150" t="s">
        <v>443</v>
      </c>
      <c r="F105" s="150">
        <v>650053672</v>
      </c>
      <c r="G105" s="150" t="s">
        <v>514</v>
      </c>
      <c r="H105" s="150" t="s">
        <v>25</v>
      </c>
      <c r="I105" s="150" t="s">
        <v>70</v>
      </c>
      <c r="J105" s="150" t="s">
        <v>228</v>
      </c>
      <c r="K105" s="150" t="s">
        <v>452</v>
      </c>
      <c r="L105" s="152">
        <v>700000</v>
      </c>
      <c r="M105" s="152">
        <v>595000</v>
      </c>
      <c r="N105" s="123">
        <v>2024</v>
      </c>
      <c r="O105" s="147">
        <v>2027</v>
      </c>
      <c r="P105" s="150" t="s">
        <v>65</v>
      </c>
      <c r="Q105" s="150" t="s">
        <v>65</v>
      </c>
      <c r="R105" s="150"/>
      <c r="S105" s="150" t="s">
        <v>65</v>
      </c>
      <c r="T105" s="150"/>
      <c r="U105" s="150"/>
      <c r="V105" s="150"/>
      <c r="W105" s="150"/>
      <c r="X105" s="150" t="s">
        <v>65</v>
      </c>
      <c r="Y105" s="150" t="s">
        <v>72</v>
      </c>
      <c r="Z105" s="150" t="s">
        <v>66</v>
      </c>
    </row>
    <row r="106" spans="1:26" s="70" customFormat="1" ht="103.5" customHeight="1" x14ac:dyDescent="0.35">
      <c r="A106" s="160">
        <v>102</v>
      </c>
      <c r="B106" s="115" t="s">
        <v>163</v>
      </c>
      <c r="C106" s="115" t="s">
        <v>164</v>
      </c>
      <c r="D106" s="115">
        <v>71006079</v>
      </c>
      <c r="E106" s="115" t="str">
        <f t="shared" ref="E106" si="8">"002506939"</f>
        <v>002506939</v>
      </c>
      <c r="F106" s="115">
        <v>650053672</v>
      </c>
      <c r="G106" s="115" t="s">
        <v>515</v>
      </c>
      <c r="H106" s="115" t="s">
        <v>25</v>
      </c>
      <c r="I106" s="115" t="s">
        <v>70</v>
      </c>
      <c r="J106" s="115" t="s">
        <v>228</v>
      </c>
      <c r="K106" s="115" t="s">
        <v>516</v>
      </c>
      <c r="L106" s="153">
        <v>60000000</v>
      </c>
      <c r="M106" s="153">
        <f>L106/100*85</f>
        <v>51000000</v>
      </c>
      <c r="N106" s="123">
        <v>2024</v>
      </c>
      <c r="O106" s="115">
        <v>2027</v>
      </c>
      <c r="P106" s="154"/>
      <c r="Q106" s="154"/>
      <c r="R106" s="154" t="s">
        <v>65</v>
      </c>
      <c r="S106" s="154"/>
      <c r="T106" s="154"/>
      <c r="U106" s="154"/>
      <c r="V106" s="154" t="s">
        <v>65</v>
      </c>
      <c r="W106" s="154" t="s">
        <v>65</v>
      </c>
      <c r="X106" s="154"/>
      <c r="Y106" s="115" t="s">
        <v>213</v>
      </c>
      <c r="Z106" s="154" t="s">
        <v>66</v>
      </c>
    </row>
    <row r="107" spans="1:26" s="70" customFormat="1" ht="242.5" customHeight="1" x14ac:dyDescent="0.35">
      <c r="A107" s="160">
        <v>103</v>
      </c>
      <c r="B107" s="150" t="s">
        <v>517</v>
      </c>
      <c r="C107" s="150" t="s">
        <v>192</v>
      </c>
      <c r="D107" s="150">
        <v>70157341</v>
      </c>
      <c r="E107" s="150">
        <v>2506556</v>
      </c>
      <c r="F107" s="150">
        <v>600100880</v>
      </c>
      <c r="G107" s="150" t="s">
        <v>518</v>
      </c>
      <c r="H107" s="150" t="s">
        <v>25</v>
      </c>
      <c r="I107" s="150" t="s">
        <v>70</v>
      </c>
      <c r="J107" s="150" t="s">
        <v>519</v>
      </c>
      <c r="K107" s="150" t="s">
        <v>520</v>
      </c>
      <c r="L107" s="152">
        <v>19880000</v>
      </c>
      <c r="M107" s="152">
        <f>L107*0.85</f>
        <v>16898000</v>
      </c>
      <c r="N107" s="150">
        <v>2023</v>
      </c>
      <c r="O107" s="150">
        <v>2027</v>
      </c>
      <c r="P107" s="150"/>
      <c r="Q107" s="150" t="s">
        <v>65</v>
      </c>
      <c r="R107" s="150"/>
      <c r="S107" s="150" t="s">
        <v>65</v>
      </c>
      <c r="T107" s="150" t="s">
        <v>65</v>
      </c>
      <c r="U107" s="150"/>
      <c r="V107" s="150" t="s">
        <v>65</v>
      </c>
      <c r="W107" s="150" t="s">
        <v>65</v>
      </c>
      <c r="X107" s="150" t="s">
        <v>65</v>
      </c>
      <c r="Y107" s="150" t="s">
        <v>521</v>
      </c>
      <c r="Z107" s="150" t="s">
        <v>66</v>
      </c>
    </row>
    <row r="108" spans="1:26" s="70" customFormat="1" ht="55" customHeight="1" x14ac:dyDescent="0.35">
      <c r="A108" s="160">
        <v>104</v>
      </c>
      <c r="B108" s="150" t="s">
        <v>517</v>
      </c>
      <c r="C108" s="150" t="s">
        <v>192</v>
      </c>
      <c r="D108" s="150">
        <v>70157341</v>
      </c>
      <c r="E108" s="150">
        <v>2506556</v>
      </c>
      <c r="F108" s="150">
        <v>600100880</v>
      </c>
      <c r="G108" s="150" t="s">
        <v>522</v>
      </c>
      <c r="H108" s="150" t="s">
        <v>25</v>
      </c>
      <c r="I108" s="150" t="s">
        <v>70</v>
      </c>
      <c r="J108" s="150" t="s">
        <v>519</v>
      </c>
      <c r="K108" s="150" t="s">
        <v>523</v>
      </c>
      <c r="L108" s="152">
        <v>6800000</v>
      </c>
      <c r="M108" s="152">
        <f t="shared" ref="M108:M120" si="9">L108*0.85</f>
        <v>5780000</v>
      </c>
      <c r="N108" s="150">
        <v>2024</v>
      </c>
      <c r="O108" s="150">
        <v>2030</v>
      </c>
      <c r="P108" s="150"/>
      <c r="Q108" s="150"/>
      <c r="R108" s="150" t="s">
        <v>65</v>
      </c>
      <c r="S108" s="150" t="s">
        <v>65</v>
      </c>
      <c r="T108" s="150"/>
      <c r="U108" s="150" t="s">
        <v>65</v>
      </c>
      <c r="V108" s="150"/>
      <c r="W108" s="150" t="s">
        <v>65</v>
      </c>
      <c r="X108" s="150" t="s">
        <v>65</v>
      </c>
      <c r="Y108" s="150" t="s">
        <v>72</v>
      </c>
      <c r="Z108" s="150" t="s">
        <v>66</v>
      </c>
    </row>
    <row r="109" spans="1:26" s="70" customFormat="1" ht="96.5" customHeight="1" x14ac:dyDescent="0.35">
      <c r="A109" s="160">
        <v>105</v>
      </c>
      <c r="B109" s="150" t="s">
        <v>517</v>
      </c>
      <c r="C109" s="150" t="s">
        <v>192</v>
      </c>
      <c r="D109" s="150">
        <v>70157341</v>
      </c>
      <c r="E109" s="150">
        <v>2506556</v>
      </c>
      <c r="F109" s="150">
        <v>600100880</v>
      </c>
      <c r="G109" s="150" t="s">
        <v>524</v>
      </c>
      <c r="H109" s="150" t="s">
        <v>25</v>
      </c>
      <c r="I109" s="150" t="s">
        <v>70</v>
      </c>
      <c r="J109" s="150" t="s">
        <v>519</v>
      </c>
      <c r="K109" s="150" t="s">
        <v>525</v>
      </c>
      <c r="L109" s="152">
        <v>14900000</v>
      </c>
      <c r="M109" s="152">
        <f t="shared" si="9"/>
        <v>12665000</v>
      </c>
      <c r="N109" s="150">
        <v>2024</v>
      </c>
      <c r="O109" s="150">
        <v>2025</v>
      </c>
      <c r="P109" s="150"/>
      <c r="Q109" s="150" t="s">
        <v>65</v>
      </c>
      <c r="R109" s="150" t="s">
        <v>65</v>
      </c>
      <c r="S109" s="150" t="s">
        <v>65</v>
      </c>
      <c r="T109" s="150"/>
      <c r="U109" s="150"/>
      <c r="V109" s="150" t="s">
        <v>65</v>
      </c>
      <c r="W109" s="150" t="s">
        <v>65</v>
      </c>
      <c r="X109" s="150" t="s">
        <v>65</v>
      </c>
      <c r="Y109" s="150" t="s">
        <v>72</v>
      </c>
      <c r="Z109" s="150" t="s">
        <v>66</v>
      </c>
    </row>
    <row r="110" spans="1:26" s="70" customFormat="1" ht="81.5" customHeight="1" x14ac:dyDescent="0.35">
      <c r="A110" s="160">
        <v>106</v>
      </c>
      <c r="B110" s="150" t="s">
        <v>517</v>
      </c>
      <c r="C110" s="150" t="s">
        <v>192</v>
      </c>
      <c r="D110" s="150">
        <v>70157341</v>
      </c>
      <c r="E110" s="150">
        <v>2506556</v>
      </c>
      <c r="F110" s="150">
        <v>600100880</v>
      </c>
      <c r="G110" s="150" t="s">
        <v>526</v>
      </c>
      <c r="H110" s="150" t="s">
        <v>25</v>
      </c>
      <c r="I110" s="150" t="s">
        <v>70</v>
      </c>
      <c r="J110" s="150" t="s">
        <v>519</v>
      </c>
      <c r="K110" s="150" t="s">
        <v>527</v>
      </c>
      <c r="L110" s="152">
        <v>8000000</v>
      </c>
      <c r="M110" s="152">
        <f t="shared" si="9"/>
        <v>6800000</v>
      </c>
      <c r="N110" s="150">
        <v>2024</v>
      </c>
      <c r="O110" s="150">
        <v>2026</v>
      </c>
      <c r="P110" s="150" t="s">
        <v>65</v>
      </c>
      <c r="Q110" s="150"/>
      <c r="R110" s="150" t="s">
        <v>65</v>
      </c>
      <c r="S110" s="150" t="s">
        <v>65</v>
      </c>
      <c r="T110" s="150"/>
      <c r="U110" s="150"/>
      <c r="V110" s="150" t="s">
        <v>65</v>
      </c>
      <c r="W110" s="150" t="s">
        <v>65</v>
      </c>
      <c r="X110" s="150"/>
      <c r="Y110" s="150" t="s">
        <v>72</v>
      </c>
      <c r="Z110" s="150" t="s">
        <v>66</v>
      </c>
    </row>
    <row r="111" spans="1:26" s="70" customFormat="1" ht="55" customHeight="1" x14ac:dyDescent="0.35">
      <c r="A111" s="160">
        <v>107</v>
      </c>
      <c r="B111" s="150" t="s">
        <v>517</v>
      </c>
      <c r="C111" s="150" t="s">
        <v>192</v>
      </c>
      <c r="D111" s="150">
        <v>70157341</v>
      </c>
      <c r="E111" s="150">
        <v>2506556</v>
      </c>
      <c r="F111" s="150">
        <v>600100880</v>
      </c>
      <c r="G111" s="150" t="s">
        <v>528</v>
      </c>
      <c r="H111" s="150" t="s">
        <v>25</v>
      </c>
      <c r="I111" s="150" t="s">
        <v>70</v>
      </c>
      <c r="J111" s="150" t="s">
        <v>519</v>
      </c>
      <c r="K111" s="150" t="s">
        <v>529</v>
      </c>
      <c r="L111" s="152">
        <v>12000000</v>
      </c>
      <c r="M111" s="152">
        <f t="shared" si="9"/>
        <v>10200000</v>
      </c>
      <c r="N111" s="150">
        <v>2024</v>
      </c>
      <c r="O111" s="150">
        <v>2027</v>
      </c>
      <c r="P111" s="150"/>
      <c r="Q111" s="150"/>
      <c r="R111" s="150" t="s">
        <v>65</v>
      </c>
      <c r="S111" s="150" t="s">
        <v>65</v>
      </c>
      <c r="T111" s="150"/>
      <c r="U111" s="150" t="s">
        <v>65</v>
      </c>
      <c r="V111" s="150" t="s">
        <v>65</v>
      </c>
      <c r="W111" s="150" t="s">
        <v>65</v>
      </c>
      <c r="X111" s="150"/>
      <c r="Y111" s="150" t="s">
        <v>72</v>
      </c>
      <c r="Z111" s="150" t="s">
        <v>66</v>
      </c>
    </row>
    <row r="112" spans="1:26" s="70" customFormat="1" ht="55" customHeight="1" x14ac:dyDescent="0.35">
      <c r="A112" s="160">
        <v>108</v>
      </c>
      <c r="B112" s="150" t="s">
        <v>517</v>
      </c>
      <c r="C112" s="150" t="s">
        <v>192</v>
      </c>
      <c r="D112" s="150">
        <v>70157341</v>
      </c>
      <c r="E112" s="150">
        <v>2506556</v>
      </c>
      <c r="F112" s="150">
        <v>600100880</v>
      </c>
      <c r="G112" s="150" t="s">
        <v>530</v>
      </c>
      <c r="H112" s="150" t="s">
        <v>25</v>
      </c>
      <c r="I112" s="150" t="s">
        <v>70</v>
      </c>
      <c r="J112" s="150" t="s">
        <v>519</v>
      </c>
      <c r="K112" s="150" t="s">
        <v>531</v>
      </c>
      <c r="L112" s="152">
        <v>2400000</v>
      </c>
      <c r="M112" s="152">
        <f t="shared" si="9"/>
        <v>2040000</v>
      </c>
      <c r="N112" s="150">
        <v>2024</v>
      </c>
      <c r="O112" s="150">
        <v>2027</v>
      </c>
      <c r="P112" s="150"/>
      <c r="Q112" s="150" t="s">
        <v>65</v>
      </c>
      <c r="R112" s="150" t="s">
        <v>65</v>
      </c>
      <c r="S112" s="150" t="s">
        <v>65</v>
      </c>
      <c r="T112" s="150"/>
      <c r="U112" s="150"/>
      <c r="V112" s="150" t="s">
        <v>65</v>
      </c>
      <c r="W112" s="150" t="s">
        <v>65</v>
      </c>
      <c r="X112" s="150"/>
      <c r="Y112" s="150" t="s">
        <v>72</v>
      </c>
      <c r="Z112" s="150" t="s">
        <v>66</v>
      </c>
    </row>
    <row r="113" spans="1:26" s="70" customFormat="1" ht="55" customHeight="1" x14ac:dyDescent="0.35">
      <c r="A113" s="160">
        <v>109</v>
      </c>
      <c r="B113" s="150" t="s">
        <v>517</v>
      </c>
      <c r="C113" s="150" t="s">
        <v>192</v>
      </c>
      <c r="D113" s="150">
        <v>70157341</v>
      </c>
      <c r="E113" s="150">
        <v>2506556</v>
      </c>
      <c r="F113" s="150">
        <v>600100880</v>
      </c>
      <c r="G113" s="150" t="s">
        <v>532</v>
      </c>
      <c r="H113" s="150" t="s">
        <v>25</v>
      </c>
      <c r="I113" s="150" t="s">
        <v>70</v>
      </c>
      <c r="J113" s="150" t="s">
        <v>519</v>
      </c>
      <c r="K113" s="150" t="s">
        <v>533</v>
      </c>
      <c r="L113" s="152">
        <v>1760000</v>
      </c>
      <c r="M113" s="152">
        <f t="shared" si="9"/>
        <v>1496000</v>
      </c>
      <c r="N113" s="150">
        <v>2024</v>
      </c>
      <c r="O113" s="150">
        <v>2027</v>
      </c>
      <c r="P113" s="150"/>
      <c r="Q113" s="150" t="s">
        <v>65</v>
      </c>
      <c r="R113" s="150" t="s">
        <v>65</v>
      </c>
      <c r="S113" s="150"/>
      <c r="T113" s="150"/>
      <c r="U113" s="150" t="s">
        <v>65</v>
      </c>
      <c r="V113" s="150" t="s">
        <v>65</v>
      </c>
      <c r="W113" s="150" t="s">
        <v>65</v>
      </c>
      <c r="X113" s="150"/>
      <c r="Y113" s="150" t="s">
        <v>72</v>
      </c>
      <c r="Z113" s="150" t="s">
        <v>66</v>
      </c>
    </row>
    <row r="114" spans="1:26" s="70" customFormat="1" ht="55" customHeight="1" x14ac:dyDescent="0.35">
      <c r="A114" s="160">
        <v>110</v>
      </c>
      <c r="B114" s="150" t="s">
        <v>517</v>
      </c>
      <c r="C114" s="150" t="s">
        <v>192</v>
      </c>
      <c r="D114" s="150">
        <v>70157341</v>
      </c>
      <c r="E114" s="150">
        <v>2506556</v>
      </c>
      <c r="F114" s="150">
        <v>600100880</v>
      </c>
      <c r="G114" s="150" t="s">
        <v>534</v>
      </c>
      <c r="H114" s="150" t="s">
        <v>25</v>
      </c>
      <c r="I114" s="150" t="s">
        <v>70</v>
      </c>
      <c r="J114" s="150" t="s">
        <v>519</v>
      </c>
      <c r="K114" s="150" t="s">
        <v>535</v>
      </c>
      <c r="L114" s="152">
        <v>1600000</v>
      </c>
      <c r="M114" s="152">
        <f t="shared" si="9"/>
        <v>1360000</v>
      </c>
      <c r="N114" s="150">
        <v>2024</v>
      </c>
      <c r="O114" s="150">
        <v>2027</v>
      </c>
      <c r="P114" s="150" t="s">
        <v>65</v>
      </c>
      <c r="Q114" s="150" t="s">
        <v>65</v>
      </c>
      <c r="R114" s="150"/>
      <c r="S114" s="150" t="s">
        <v>65</v>
      </c>
      <c r="T114" s="150"/>
      <c r="U114" s="150"/>
      <c r="V114" s="150" t="s">
        <v>65</v>
      </c>
      <c r="W114" s="150" t="s">
        <v>65</v>
      </c>
      <c r="X114" s="150"/>
      <c r="Y114" s="150" t="s">
        <v>72</v>
      </c>
      <c r="Z114" s="150" t="s">
        <v>66</v>
      </c>
    </row>
    <row r="115" spans="1:26" s="70" customFormat="1" ht="55" customHeight="1" x14ac:dyDescent="0.35">
      <c r="A115" s="160">
        <v>111</v>
      </c>
      <c r="B115" s="150" t="s">
        <v>517</v>
      </c>
      <c r="C115" s="150" t="s">
        <v>192</v>
      </c>
      <c r="D115" s="150">
        <v>70157341</v>
      </c>
      <c r="E115" s="150">
        <v>2506556</v>
      </c>
      <c r="F115" s="150">
        <v>600100880</v>
      </c>
      <c r="G115" s="150" t="s">
        <v>536</v>
      </c>
      <c r="H115" s="150" t="s">
        <v>25</v>
      </c>
      <c r="I115" s="150" t="s">
        <v>70</v>
      </c>
      <c r="J115" s="150" t="s">
        <v>519</v>
      </c>
      <c r="K115" s="150" t="s">
        <v>537</v>
      </c>
      <c r="L115" s="152">
        <v>2300000</v>
      </c>
      <c r="M115" s="152">
        <f t="shared" si="9"/>
        <v>1955000</v>
      </c>
      <c r="N115" s="150">
        <v>2024</v>
      </c>
      <c r="O115" s="150">
        <v>2028</v>
      </c>
      <c r="P115" s="150"/>
      <c r="Q115" s="150"/>
      <c r="R115" s="150" t="s">
        <v>65</v>
      </c>
      <c r="S115" s="150" t="s">
        <v>65</v>
      </c>
      <c r="T115" s="150"/>
      <c r="U115" s="150"/>
      <c r="V115" s="150" t="s">
        <v>65</v>
      </c>
      <c r="W115" s="150"/>
      <c r="X115" s="150" t="s">
        <v>65</v>
      </c>
      <c r="Y115" s="150" t="s">
        <v>72</v>
      </c>
      <c r="Z115" s="150" t="s">
        <v>66</v>
      </c>
    </row>
    <row r="116" spans="1:26" s="70" customFormat="1" ht="55" customHeight="1" x14ac:dyDescent="0.35">
      <c r="A116" s="160">
        <v>112</v>
      </c>
      <c r="B116" s="150" t="s">
        <v>517</v>
      </c>
      <c r="C116" s="150" t="s">
        <v>192</v>
      </c>
      <c r="D116" s="150">
        <v>70157341</v>
      </c>
      <c r="E116" s="150">
        <v>2506556</v>
      </c>
      <c r="F116" s="150">
        <v>600100880</v>
      </c>
      <c r="G116" s="150" t="s">
        <v>538</v>
      </c>
      <c r="H116" s="150" t="s">
        <v>25</v>
      </c>
      <c r="I116" s="150" t="s">
        <v>70</v>
      </c>
      <c r="J116" s="150" t="s">
        <v>519</v>
      </c>
      <c r="K116" s="150" t="s">
        <v>539</v>
      </c>
      <c r="L116" s="152">
        <v>1250000</v>
      </c>
      <c r="M116" s="152">
        <f t="shared" si="9"/>
        <v>1062500</v>
      </c>
      <c r="N116" s="150">
        <v>2024</v>
      </c>
      <c r="O116" s="150">
        <v>2026</v>
      </c>
      <c r="P116" s="150" t="s">
        <v>65</v>
      </c>
      <c r="Q116" s="150"/>
      <c r="R116" s="150" t="s">
        <v>65</v>
      </c>
      <c r="S116" s="150"/>
      <c r="T116" s="150"/>
      <c r="U116" s="150"/>
      <c r="V116" s="150" t="s">
        <v>65</v>
      </c>
      <c r="W116" s="150" t="s">
        <v>65</v>
      </c>
      <c r="X116" s="150"/>
      <c r="Y116" s="150" t="s">
        <v>72</v>
      </c>
      <c r="Z116" s="150" t="s">
        <v>66</v>
      </c>
    </row>
    <row r="117" spans="1:26" s="70" customFormat="1" ht="55" customHeight="1" x14ac:dyDescent="0.35">
      <c r="A117" s="160">
        <v>113</v>
      </c>
      <c r="B117" s="150" t="s">
        <v>517</v>
      </c>
      <c r="C117" s="150" t="s">
        <v>192</v>
      </c>
      <c r="D117" s="150">
        <v>70157341</v>
      </c>
      <c r="E117" s="150">
        <v>2506556</v>
      </c>
      <c r="F117" s="150">
        <v>600100880</v>
      </c>
      <c r="G117" s="150" t="s">
        <v>540</v>
      </c>
      <c r="H117" s="150" t="s">
        <v>25</v>
      </c>
      <c r="I117" s="150" t="s">
        <v>70</v>
      </c>
      <c r="J117" s="150" t="s">
        <v>519</v>
      </c>
      <c r="K117" s="150" t="s">
        <v>541</v>
      </c>
      <c r="L117" s="152">
        <v>1250000</v>
      </c>
      <c r="M117" s="152">
        <f t="shared" si="9"/>
        <v>1062500</v>
      </c>
      <c r="N117" s="150">
        <v>2024</v>
      </c>
      <c r="O117" s="150">
        <v>2026</v>
      </c>
      <c r="P117" s="150" t="s">
        <v>65</v>
      </c>
      <c r="Q117" s="150"/>
      <c r="R117" s="150"/>
      <c r="S117" s="150"/>
      <c r="T117" s="150"/>
      <c r="U117" s="150" t="s">
        <v>65</v>
      </c>
      <c r="V117" s="150"/>
      <c r="W117" s="150" t="s">
        <v>65</v>
      </c>
      <c r="X117" s="150"/>
      <c r="Y117" s="150" t="s">
        <v>72</v>
      </c>
      <c r="Z117" s="150" t="s">
        <v>66</v>
      </c>
    </row>
    <row r="118" spans="1:26" s="70" customFormat="1" ht="93.5" customHeight="1" x14ac:dyDescent="0.35">
      <c r="A118" s="160">
        <v>114</v>
      </c>
      <c r="B118" s="150" t="s">
        <v>517</v>
      </c>
      <c r="C118" s="150" t="s">
        <v>192</v>
      </c>
      <c r="D118" s="150">
        <v>70157341</v>
      </c>
      <c r="E118" s="150">
        <v>2506556</v>
      </c>
      <c r="F118" s="150">
        <v>600100880</v>
      </c>
      <c r="G118" s="150" t="s">
        <v>542</v>
      </c>
      <c r="H118" s="150" t="s">
        <v>25</v>
      </c>
      <c r="I118" s="150" t="s">
        <v>70</v>
      </c>
      <c r="J118" s="150" t="s">
        <v>519</v>
      </c>
      <c r="K118" s="150" t="s">
        <v>543</v>
      </c>
      <c r="L118" s="152">
        <v>2200000</v>
      </c>
      <c r="M118" s="152">
        <f t="shared" si="9"/>
        <v>1870000</v>
      </c>
      <c r="N118" s="150">
        <v>2024</v>
      </c>
      <c r="O118" s="150">
        <v>2026</v>
      </c>
      <c r="P118" s="150"/>
      <c r="Q118" s="150"/>
      <c r="R118" s="150"/>
      <c r="S118" s="150" t="s">
        <v>65</v>
      </c>
      <c r="T118" s="150"/>
      <c r="U118" s="150"/>
      <c r="V118" s="150" t="s">
        <v>65</v>
      </c>
      <c r="W118" s="150" t="s">
        <v>65</v>
      </c>
      <c r="X118" s="150" t="s">
        <v>65</v>
      </c>
      <c r="Y118" s="150" t="s">
        <v>72</v>
      </c>
      <c r="Z118" s="150" t="s">
        <v>66</v>
      </c>
    </row>
    <row r="119" spans="1:26" s="70" customFormat="1" ht="139" customHeight="1" x14ac:dyDescent="0.35">
      <c r="A119" s="160">
        <v>115</v>
      </c>
      <c r="B119" s="150" t="s">
        <v>517</v>
      </c>
      <c r="C119" s="150" t="s">
        <v>192</v>
      </c>
      <c r="D119" s="150">
        <v>70157341</v>
      </c>
      <c r="E119" s="150">
        <v>2506556</v>
      </c>
      <c r="F119" s="150">
        <v>600100880</v>
      </c>
      <c r="G119" s="150" t="s">
        <v>544</v>
      </c>
      <c r="H119" s="150" t="s">
        <v>25</v>
      </c>
      <c r="I119" s="150" t="s">
        <v>70</v>
      </c>
      <c r="J119" s="150" t="s">
        <v>519</v>
      </c>
      <c r="K119" s="150" t="s">
        <v>545</v>
      </c>
      <c r="L119" s="152">
        <v>125000000</v>
      </c>
      <c r="M119" s="152">
        <f t="shared" si="9"/>
        <v>106250000</v>
      </c>
      <c r="N119" s="150">
        <v>2024</v>
      </c>
      <c r="O119" s="150">
        <v>2034</v>
      </c>
      <c r="P119" s="150" t="s">
        <v>65</v>
      </c>
      <c r="Q119" s="150" t="s">
        <v>65</v>
      </c>
      <c r="R119" s="150" t="s">
        <v>65</v>
      </c>
      <c r="S119" s="150" t="s">
        <v>65</v>
      </c>
      <c r="T119" s="150"/>
      <c r="U119" s="150" t="s">
        <v>65</v>
      </c>
      <c r="V119" s="150" t="s">
        <v>65</v>
      </c>
      <c r="W119" s="150" t="s">
        <v>65</v>
      </c>
      <c r="X119" s="150" t="s">
        <v>65</v>
      </c>
      <c r="Y119" s="150" t="s">
        <v>72</v>
      </c>
      <c r="Z119" s="150" t="s">
        <v>66</v>
      </c>
    </row>
    <row r="120" spans="1:26" s="70" customFormat="1" ht="55" customHeight="1" x14ac:dyDescent="0.35">
      <c r="A120" s="160">
        <v>116</v>
      </c>
      <c r="B120" s="150" t="s">
        <v>517</v>
      </c>
      <c r="C120" s="150" t="s">
        <v>192</v>
      </c>
      <c r="D120" s="150">
        <v>70157341</v>
      </c>
      <c r="E120" s="150">
        <v>2506556</v>
      </c>
      <c r="F120" s="150">
        <v>600100880</v>
      </c>
      <c r="G120" s="150" t="s">
        <v>198</v>
      </c>
      <c r="H120" s="150" t="s">
        <v>69</v>
      </c>
      <c r="I120" s="150" t="s">
        <v>70</v>
      </c>
      <c r="J120" s="150" t="s">
        <v>192</v>
      </c>
      <c r="K120" s="150" t="s">
        <v>199</v>
      </c>
      <c r="L120" s="152">
        <v>14500000</v>
      </c>
      <c r="M120" s="152">
        <f t="shared" si="9"/>
        <v>12325000</v>
      </c>
      <c r="N120" s="150">
        <v>2024</v>
      </c>
      <c r="O120" s="150">
        <v>2027</v>
      </c>
      <c r="P120" s="150"/>
      <c r="Q120" s="150"/>
      <c r="R120" s="150"/>
      <c r="S120" s="150"/>
      <c r="T120" s="150"/>
      <c r="U120" s="150"/>
      <c r="V120" s="150" t="s">
        <v>65</v>
      </c>
      <c r="W120" s="150" t="s">
        <v>65</v>
      </c>
      <c r="X120" s="150"/>
      <c r="Y120" s="150" t="s">
        <v>233</v>
      </c>
      <c r="Z120" s="150" t="s">
        <v>546</v>
      </c>
    </row>
    <row r="121" spans="1:26" s="70" customFormat="1" ht="55" customHeight="1" x14ac:dyDescent="0.35">
      <c r="A121" s="160">
        <v>117</v>
      </c>
      <c r="B121" s="155" t="s">
        <v>547</v>
      </c>
      <c r="C121" s="154" t="s">
        <v>209</v>
      </c>
      <c r="D121" s="154">
        <v>70989991</v>
      </c>
      <c r="E121" s="154">
        <v>2506432</v>
      </c>
      <c r="F121" s="154">
        <v>600100383</v>
      </c>
      <c r="G121" s="154" t="s">
        <v>548</v>
      </c>
      <c r="H121" s="154" t="s">
        <v>25</v>
      </c>
      <c r="I121" s="154" t="s">
        <v>70</v>
      </c>
      <c r="J121" s="154" t="s">
        <v>211</v>
      </c>
      <c r="K121" s="154" t="s">
        <v>549</v>
      </c>
      <c r="L121" s="126">
        <v>7000000</v>
      </c>
      <c r="M121" s="153">
        <f>L121/100*85</f>
        <v>5950000</v>
      </c>
      <c r="N121" s="154">
        <v>2023</v>
      </c>
      <c r="O121" s="154">
        <v>2027</v>
      </c>
      <c r="P121" s="154"/>
      <c r="Q121" s="154"/>
      <c r="R121" s="154"/>
      <c r="S121" s="154"/>
      <c r="T121" s="154"/>
      <c r="U121" s="154"/>
      <c r="V121" s="154"/>
      <c r="W121" s="154"/>
      <c r="X121" s="154"/>
      <c r="Y121" s="154" t="s">
        <v>72</v>
      </c>
      <c r="Z121" s="154" t="s">
        <v>356</v>
      </c>
    </row>
    <row r="122" spans="1:26" s="70" customFormat="1" ht="55" customHeight="1" x14ac:dyDescent="0.35">
      <c r="A122" s="160">
        <v>118</v>
      </c>
      <c r="B122" s="155" t="s">
        <v>547</v>
      </c>
      <c r="C122" s="115" t="s">
        <v>209</v>
      </c>
      <c r="D122" s="115">
        <v>70989991</v>
      </c>
      <c r="E122" s="115">
        <v>2506432</v>
      </c>
      <c r="F122" s="115">
        <v>600100383</v>
      </c>
      <c r="G122" s="115" t="s">
        <v>550</v>
      </c>
      <c r="H122" s="115" t="s">
        <v>25</v>
      </c>
      <c r="I122" s="115" t="s">
        <v>70</v>
      </c>
      <c r="J122" s="115" t="s">
        <v>211</v>
      </c>
      <c r="K122" s="115" t="s">
        <v>551</v>
      </c>
      <c r="L122" s="156">
        <v>2000000</v>
      </c>
      <c r="M122" s="153">
        <f t="shared" ref="M122:M132" si="10">L122/100*85</f>
        <v>1700000</v>
      </c>
      <c r="N122" s="115">
        <v>2023</v>
      </c>
      <c r="O122" s="115">
        <v>2027</v>
      </c>
      <c r="P122" s="115" t="s">
        <v>65</v>
      </c>
      <c r="Q122" s="115" t="s">
        <v>65</v>
      </c>
      <c r="R122" s="115" t="s">
        <v>65</v>
      </c>
      <c r="S122" s="115" t="s">
        <v>65</v>
      </c>
      <c r="T122" s="115"/>
      <c r="U122" s="115"/>
      <c r="V122" s="115"/>
      <c r="W122" s="115" t="s">
        <v>65</v>
      </c>
      <c r="X122" s="115" t="s">
        <v>65</v>
      </c>
      <c r="Y122" s="115" t="s">
        <v>72</v>
      </c>
      <c r="Z122" s="115" t="s">
        <v>356</v>
      </c>
    </row>
    <row r="123" spans="1:26" s="70" customFormat="1" ht="55" customHeight="1" x14ac:dyDescent="0.35">
      <c r="A123" s="160">
        <v>119</v>
      </c>
      <c r="B123" s="155" t="s">
        <v>547</v>
      </c>
      <c r="C123" s="115" t="s">
        <v>209</v>
      </c>
      <c r="D123" s="115">
        <v>70989991</v>
      </c>
      <c r="E123" s="115">
        <v>2506432</v>
      </c>
      <c r="F123" s="115">
        <v>600100383</v>
      </c>
      <c r="G123" s="115" t="s">
        <v>552</v>
      </c>
      <c r="H123" s="115" t="s">
        <v>25</v>
      </c>
      <c r="I123" s="115" t="s">
        <v>70</v>
      </c>
      <c r="J123" s="115" t="s">
        <v>211</v>
      </c>
      <c r="K123" s="115" t="s">
        <v>553</v>
      </c>
      <c r="L123" s="117">
        <v>10000000</v>
      </c>
      <c r="M123" s="153">
        <f t="shared" si="10"/>
        <v>8500000</v>
      </c>
      <c r="N123" s="115">
        <v>2021</v>
      </c>
      <c r="O123" s="115">
        <v>2027</v>
      </c>
      <c r="P123" s="115"/>
      <c r="Q123" s="115"/>
      <c r="R123" s="115"/>
      <c r="S123" s="115"/>
      <c r="T123" s="115" t="s">
        <v>65</v>
      </c>
      <c r="U123" s="115"/>
      <c r="V123" s="115" t="s">
        <v>65</v>
      </c>
      <c r="W123" s="115"/>
      <c r="X123" s="115" t="s">
        <v>65</v>
      </c>
      <c r="Y123" s="115" t="s">
        <v>91</v>
      </c>
      <c r="Z123" s="115" t="s">
        <v>356</v>
      </c>
    </row>
    <row r="124" spans="1:26" s="70" customFormat="1" ht="55" customHeight="1" x14ac:dyDescent="0.35">
      <c r="A124" s="160">
        <v>120</v>
      </c>
      <c r="B124" s="155" t="s">
        <v>547</v>
      </c>
      <c r="C124" s="115" t="s">
        <v>209</v>
      </c>
      <c r="D124" s="115">
        <v>70989991</v>
      </c>
      <c r="E124" s="115">
        <v>2506432</v>
      </c>
      <c r="F124" s="115">
        <v>600100383</v>
      </c>
      <c r="G124" s="115" t="s">
        <v>554</v>
      </c>
      <c r="H124" s="115" t="s">
        <v>25</v>
      </c>
      <c r="I124" s="115" t="s">
        <v>70</v>
      </c>
      <c r="J124" s="115" t="s">
        <v>211</v>
      </c>
      <c r="K124" s="115" t="s">
        <v>555</v>
      </c>
      <c r="L124" s="117">
        <v>2000000</v>
      </c>
      <c r="M124" s="153">
        <f t="shared" si="10"/>
        <v>1700000</v>
      </c>
      <c r="N124" s="115">
        <v>2023</v>
      </c>
      <c r="O124" s="115">
        <v>2027</v>
      </c>
      <c r="P124" s="115" t="s">
        <v>65</v>
      </c>
      <c r="Q124" s="115" t="s">
        <v>65</v>
      </c>
      <c r="R124" s="115" t="s">
        <v>65</v>
      </c>
      <c r="S124" s="115" t="s">
        <v>65</v>
      </c>
      <c r="T124" s="115"/>
      <c r="U124" s="115"/>
      <c r="V124" s="115" t="s">
        <v>65</v>
      </c>
      <c r="W124" s="115" t="s">
        <v>65</v>
      </c>
      <c r="X124" s="115" t="s">
        <v>65</v>
      </c>
      <c r="Y124" s="123" t="s">
        <v>77</v>
      </c>
      <c r="Z124" s="115" t="s">
        <v>546</v>
      </c>
    </row>
    <row r="125" spans="1:26" s="70" customFormat="1" ht="55" customHeight="1" x14ac:dyDescent="0.35">
      <c r="A125" s="160">
        <v>121</v>
      </c>
      <c r="B125" s="157" t="s">
        <v>547</v>
      </c>
      <c r="C125" s="115" t="s">
        <v>209</v>
      </c>
      <c r="D125" s="115">
        <v>70989991</v>
      </c>
      <c r="E125" s="115">
        <v>2506432</v>
      </c>
      <c r="F125" s="115">
        <v>600100383</v>
      </c>
      <c r="G125" s="115" t="s">
        <v>556</v>
      </c>
      <c r="H125" s="115" t="s">
        <v>25</v>
      </c>
      <c r="I125" s="115" t="s">
        <v>70</v>
      </c>
      <c r="J125" s="115" t="s">
        <v>211</v>
      </c>
      <c r="K125" s="115" t="s">
        <v>557</v>
      </c>
      <c r="L125" s="156">
        <v>20000000</v>
      </c>
      <c r="M125" s="153">
        <f t="shared" si="10"/>
        <v>17000000</v>
      </c>
      <c r="N125" s="115">
        <v>2023</v>
      </c>
      <c r="O125" s="115">
        <v>2027</v>
      </c>
      <c r="P125" s="115" t="s">
        <v>65</v>
      </c>
      <c r="Q125" s="115" t="s">
        <v>65</v>
      </c>
      <c r="R125" s="115" t="s">
        <v>65</v>
      </c>
      <c r="S125" s="115" t="s">
        <v>65</v>
      </c>
      <c r="T125" s="115"/>
      <c r="U125" s="115"/>
      <c r="V125" s="115" t="s">
        <v>65</v>
      </c>
      <c r="W125" s="115" t="s">
        <v>65</v>
      </c>
      <c r="X125" s="115" t="s">
        <v>65</v>
      </c>
      <c r="Y125" s="115" t="s">
        <v>72</v>
      </c>
      <c r="Z125" s="115" t="s">
        <v>356</v>
      </c>
    </row>
    <row r="126" spans="1:26" s="70" customFormat="1" ht="55" customHeight="1" x14ac:dyDescent="0.35">
      <c r="A126" s="160">
        <v>122</v>
      </c>
      <c r="B126" s="157" t="s">
        <v>547</v>
      </c>
      <c r="C126" s="115" t="s">
        <v>209</v>
      </c>
      <c r="D126" s="115">
        <v>70989991</v>
      </c>
      <c r="E126" s="115">
        <v>2506432</v>
      </c>
      <c r="F126" s="115">
        <v>600100383</v>
      </c>
      <c r="G126" s="115" t="s">
        <v>558</v>
      </c>
      <c r="H126" s="115" t="s">
        <v>25</v>
      </c>
      <c r="I126" s="115" t="s">
        <v>70</v>
      </c>
      <c r="J126" s="115" t="s">
        <v>211</v>
      </c>
      <c r="K126" s="115" t="s">
        <v>559</v>
      </c>
      <c r="L126" s="156">
        <v>1500000</v>
      </c>
      <c r="M126" s="153">
        <f t="shared" si="10"/>
        <v>1275000</v>
      </c>
      <c r="N126" s="115">
        <v>2023</v>
      </c>
      <c r="O126" s="115">
        <v>2027</v>
      </c>
      <c r="P126" s="115" t="s">
        <v>65</v>
      </c>
      <c r="Q126" s="115" t="s">
        <v>65</v>
      </c>
      <c r="R126" s="115" t="s">
        <v>65</v>
      </c>
      <c r="S126" s="115" t="s">
        <v>65</v>
      </c>
      <c r="T126" s="115"/>
      <c r="U126" s="115"/>
      <c r="V126" s="115"/>
      <c r="W126" s="115" t="s">
        <v>65</v>
      </c>
      <c r="X126" s="115" t="s">
        <v>65</v>
      </c>
      <c r="Y126" s="115" t="s">
        <v>72</v>
      </c>
      <c r="Z126" s="115" t="s">
        <v>356</v>
      </c>
    </row>
    <row r="127" spans="1:26" s="70" customFormat="1" ht="55" customHeight="1" x14ac:dyDescent="0.35">
      <c r="A127" s="160">
        <v>123</v>
      </c>
      <c r="B127" s="157" t="s">
        <v>547</v>
      </c>
      <c r="C127" s="115" t="s">
        <v>209</v>
      </c>
      <c r="D127" s="115">
        <v>70989991</v>
      </c>
      <c r="E127" s="115">
        <v>2506432</v>
      </c>
      <c r="F127" s="115">
        <v>600100383</v>
      </c>
      <c r="G127" s="115" t="s">
        <v>560</v>
      </c>
      <c r="H127" s="115" t="s">
        <v>25</v>
      </c>
      <c r="I127" s="115" t="s">
        <v>70</v>
      </c>
      <c r="J127" s="115" t="s">
        <v>211</v>
      </c>
      <c r="K127" s="115" t="s">
        <v>561</v>
      </c>
      <c r="L127" s="117">
        <v>2000000</v>
      </c>
      <c r="M127" s="153">
        <f t="shared" si="10"/>
        <v>1700000</v>
      </c>
      <c r="N127" s="115">
        <v>2023</v>
      </c>
      <c r="O127" s="115">
        <v>2027</v>
      </c>
      <c r="P127" s="115" t="s">
        <v>65</v>
      </c>
      <c r="Q127" s="115" t="s">
        <v>65</v>
      </c>
      <c r="R127" s="115" t="s">
        <v>65</v>
      </c>
      <c r="S127" s="115" t="s">
        <v>65</v>
      </c>
      <c r="T127" s="115"/>
      <c r="U127" s="115"/>
      <c r="V127" s="115" t="s">
        <v>65</v>
      </c>
      <c r="W127" s="115" t="s">
        <v>65</v>
      </c>
      <c r="X127" s="115"/>
      <c r="Y127" s="123" t="s">
        <v>77</v>
      </c>
      <c r="Z127" s="115" t="s">
        <v>546</v>
      </c>
    </row>
    <row r="128" spans="1:26" s="70" customFormat="1" ht="55" customHeight="1" x14ac:dyDescent="0.35">
      <c r="A128" s="160">
        <v>124</v>
      </c>
      <c r="B128" s="158" t="s">
        <v>547</v>
      </c>
      <c r="C128" s="123" t="s">
        <v>209</v>
      </c>
      <c r="D128" s="123">
        <v>70989991</v>
      </c>
      <c r="E128" s="123">
        <v>2506432</v>
      </c>
      <c r="F128" s="123">
        <v>600100383</v>
      </c>
      <c r="G128" s="123" t="s">
        <v>562</v>
      </c>
      <c r="H128" s="123" t="s">
        <v>25</v>
      </c>
      <c r="I128" s="123" t="s">
        <v>70</v>
      </c>
      <c r="J128" s="123" t="s">
        <v>211</v>
      </c>
      <c r="K128" s="123" t="s">
        <v>563</v>
      </c>
      <c r="L128" s="156">
        <v>2000000</v>
      </c>
      <c r="M128" s="126">
        <f t="shared" si="10"/>
        <v>1700000</v>
      </c>
      <c r="N128" s="123">
        <v>2024</v>
      </c>
      <c r="O128" s="123">
        <v>2027</v>
      </c>
      <c r="P128" s="123" t="s">
        <v>65</v>
      </c>
      <c r="Q128" s="123" t="s">
        <v>65</v>
      </c>
      <c r="R128" s="123" t="s">
        <v>65</v>
      </c>
      <c r="S128" s="123" t="s">
        <v>65</v>
      </c>
      <c r="T128" s="123"/>
      <c r="U128" s="123"/>
      <c r="V128" s="123" t="s">
        <v>65</v>
      </c>
      <c r="W128" s="123" t="s">
        <v>65</v>
      </c>
      <c r="X128" s="123" t="s">
        <v>65</v>
      </c>
      <c r="Y128" s="123" t="s">
        <v>72</v>
      </c>
      <c r="Z128" s="123" t="s">
        <v>356</v>
      </c>
    </row>
    <row r="129" spans="1:26" s="70" customFormat="1" ht="55" customHeight="1" x14ac:dyDescent="0.35">
      <c r="A129" s="160">
        <v>125</v>
      </c>
      <c r="B129" s="158" t="s">
        <v>547</v>
      </c>
      <c r="C129" s="123" t="s">
        <v>209</v>
      </c>
      <c r="D129" s="123">
        <v>70989991</v>
      </c>
      <c r="E129" s="123">
        <v>2506432</v>
      </c>
      <c r="F129" s="123">
        <v>600100383</v>
      </c>
      <c r="G129" s="123" t="s">
        <v>564</v>
      </c>
      <c r="H129" s="123" t="s">
        <v>25</v>
      </c>
      <c r="I129" s="123" t="s">
        <v>70</v>
      </c>
      <c r="J129" s="123" t="s">
        <v>211</v>
      </c>
      <c r="K129" s="123" t="s">
        <v>565</v>
      </c>
      <c r="L129" s="156">
        <v>1500000</v>
      </c>
      <c r="M129" s="126">
        <f t="shared" si="10"/>
        <v>1275000</v>
      </c>
      <c r="N129" s="123">
        <v>2024</v>
      </c>
      <c r="O129" s="123">
        <v>2027</v>
      </c>
      <c r="P129" s="123" t="s">
        <v>65</v>
      </c>
      <c r="Q129" s="123" t="s">
        <v>65</v>
      </c>
      <c r="R129" s="123" t="s">
        <v>65</v>
      </c>
      <c r="S129" s="123" t="s">
        <v>65</v>
      </c>
      <c r="T129" s="123"/>
      <c r="U129" s="123" t="s">
        <v>65</v>
      </c>
      <c r="V129" s="123"/>
      <c r="W129" s="123" t="s">
        <v>65</v>
      </c>
      <c r="X129" s="123"/>
      <c r="Y129" s="123" t="s">
        <v>72</v>
      </c>
      <c r="Z129" s="123" t="s">
        <v>356</v>
      </c>
    </row>
    <row r="130" spans="1:26" s="70" customFormat="1" ht="55" customHeight="1" x14ac:dyDescent="0.35">
      <c r="A130" s="160">
        <v>126</v>
      </c>
      <c r="B130" s="158" t="s">
        <v>547</v>
      </c>
      <c r="C130" s="123" t="s">
        <v>209</v>
      </c>
      <c r="D130" s="123">
        <v>70989991</v>
      </c>
      <c r="E130" s="123">
        <v>2506432</v>
      </c>
      <c r="F130" s="123">
        <v>600100383</v>
      </c>
      <c r="G130" s="123" t="s">
        <v>566</v>
      </c>
      <c r="H130" s="123" t="s">
        <v>25</v>
      </c>
      <c r="I130" s="123" t="s">
        <v>70</v>
      </c>
      <c r="J130" s="123" t="s">
        <v>211</v>
      </c>
      <c r="K130" s="123" t="s">
        <v>567</v>
      </c>
      <c r="L130" s="156">
        <v>2000000</v>
      </c>
      <c r="M130" s="126">
        <f t="shared" si="10"/>
        <v>1700000</v>
      </c>
      <c r="N130" s="123">
        <v>2024</v>
      </c>
      <c r="O130" s="123">
        <v>2027</v>
      </c>
      <c r="P130" s="123" t="s">
        <v>65</v>
      </c>
      <c r="Q130" s="123" t="s">
        <v>65</v>
      </c>
      <c r="R130" s="123" t="s">
        <v>65</v>
      </c>
      <c r="S130" s="123" t="s">
        <v>65</v>
      </c>
      <c r="T130" s="123"/>
      <c r="U130" s="123" t="s">
        <v>65</v>
      </c>
      <c r="V130" s="123" t="s">
        <v>65</v>
      </c>
      <c r="W130" s="123" t="s">
        <v>65</v>
      </c>
      <c r="X130" s="123"/>
      <c r="Y130" s="123" t="s">
        <v>72</v>
      </c>
      <c r="Z130" s="123" t="s">
        <v>356</v>
      </c>
    </row>
    <row r="131" spans="1:26" s="70" customFormat="1" ht="55" customHeight="1" x14ac:dyDescent="0.35">
      <c r="A131" s="160">
        <v>127</v>
      </c>
      <c r="B131" s="158" t="s">
        <v>547</v>
      </c>
      <c r="C131" s="123" t="s">
        <v>209</v>
      </c>
      <c r="D131" s="123">
        <v>70989991</v>
      </c>
      <c r="E131" s="123">
        <v>2506432</v>
      </c>
      <c r="F131" s="123">
        <v>600100383</v>
      </c>
      <c r="G131" s="123" t="s">
        <v>568</v>
      </c>
      <c r="H131" s="123" t="s">
        <v>25</v>
      </c>
      <c r="I131" s="123" t="s">
        <v>70</v>
      </c>
      <c r="J131" s="123" t="s">
        <v>211</v>
      </c>
      <c r="K131" s="123" t="s">
        <v>569</v>
      </c>
      <c r="L131" s="156">
        <v>1000000</v>
      </c>
      <c r="M131" s="126">
        <f t="shared" si="10"/>
        <v>850000</v>
      </c>
      <c r="N131" s="123">
        <v>2024</v>
      </c>
      <c r="O131" s="123">
        <v>2027</v>
      </c>
      <c r="P131" s="123"/>
      <c r="Q131" s="123" t="s">
        <v>65</v>
      </c>
      <c r="R131" s="123"/>
      <c r="S131" s="123"/>
      <c r="T131" s="123"/>
      <c r="U131" s="123"/>
      <c r="V131" s="123"/>
      <c r="W131" s="123"/>
      <c r="X131" s="123"/>
      <c r="Y131" s="123" t="s">
        <v>72</v>
      </c>
      <c r="Z131" s="123" t="s">
        <v>356</v>
      </c>
    </row>
    <row r="132" spans="1:26" s="71" customFormat="1" ht="55" customHeight="1" x14ac:dyDescent="0.35">
      <c r="A132" s="160">
        <v>128</v>
      </c>
      <c r="B132" s="158" t="s">
        <v>547</v>
      </c>
      <c r="C132" s="123" t="s">
        <v>209</v>
      </c>
      <c r="D132" s="123">
        <v>70989991</v>
      </c>
      <c r="E132" s="123">
        <v>2506432</v>
      </c>
      <c r="F132" s="123">
        <v>600100383</v>
      </c>
      <c r="G132" s="123" t="s">
        <v>570</v>
      </c>
      <c r="H132" s="123" t="s">
        <v>25</v>
      </c>
      <c r="I132" s="123" t="s">
        <v>70</v>
      </c>
      <c r="J132" s="123" t="s">
        <v>211</v>
      </c>
      <c r="K132" s="123" t="s">
        <v>571</v>
      </c>
      <c r="L132" s="156">
        <v>1500000</v>
      </c>
      <c r="M132" s="126">
        <f t="shared" si="10"/>
        <v>1275000</v>
      </c>
      <c r="N132" s="123">
        <v>2024</v>
      </c>
      <c r="O132" s="123">
        <v>2027</v>
      </c>
      <c r="P132" s="123"/>
      <c r="Q132" s="123"/>
      <c r="R132" s="123" t="s">
        <v>65</v>
      </c>
      <c r="S132" s="123" t="s">
        <v>65</v>
      </c>
      <c r="T132" s="123" t="s">
        <v>65</v>
      </c>
      <c r="U132" s="123"/>
      <c r="V132" s="123"/>
      <c r="W132" s="123" t="s">
        <v>65</v>
      </c>
      <c r="X132" s="123"/>
      <c r="Y132" s="123" t="s">
        <v>72</v>
      </c>
      <c r="Z132" s="123" t="s">
        <v>356</v>
      </c>
    </row>
    <row r="133" spans="1:26" s="70" customFormat="1" ht="55" customHeight="1" x14ac:dyDescent="0.35">
      <c r="A133" s="160">
        <v>129</v>
      </c>
      <c r="B133" s="115" t="s">
        <v>572</v>
      </c>
      <c r="C133" s="115" t="s">
        <v>237</v>
      </c>
      <c r="D133" s="115">
        <v>61235059</v>
      </c>
      <c r="E133" s="115">
        <v>102642982</v>
      </c>
      <c r="F133" s="115">
        <v>600104788</v>
      </c>
      <c r="G133" s="115" t="s">
        <v>573</v>
      </c>
      <c r="H133" s="115" t="s">
        <v>25</v>
      </c>
      <c r="I133" s="115" t="s">
        <v>70</v>
      </c>
      <c r="J133" s="115" t="s">
        <v>239</v>
      </c>
      <c r="K133" s="115" t="s">
        <v>574</v>
      </c>
      <c r="L133" s="117">
        <v>25000000</v>
      </c>
      <c r="M133" s="117">
        <f>L133/100*85</f>
        <v>21250000</v>
      </c>
      <c r="N133" s="115">
        <v>2022</v>
      </c>
      <c r="O133" s="115">
        <v>2022</v>
      </c>
      <c r="P133" s="115" t="s">
        <v>65</v>
      </c>
      <c r="Q133" s="115" t="s">
        <v>65</v>
      </c>
      <c r="R133" s="115" t="s">
        <v>65</v>
      </c>
      <c r="S133" s="115"/>
      <c r="T133" s="115"/>
      <c r="U133" s="115"/>
      <c r="V133" s="115" t="s">
        <v>65</v>
      </c>
      <c r="W133" s="115" t="s">
        <v>65</v>
      </c>
      <c r="X133" s="115"/>
      <c r="Y133" s="115" t="s">
        <v>91</v>
      </c>
      <c r="Z133" s="115" t="s">
        <v>66</v>
      </c>
    </row>
    <row r="134" spans="1:26" s="70" customFormat="1" ht="55" customHeight="1" x14ac:dyDescent="0.35">
      <c r="A134" s="160">
        <v>130</v>
      </c>
      <c r="B134" s="115" t="s">
        <v>572</v>
      </c>
      <c r="C134" s="115" t="s">
        <v>237</v>
      </c>
      <c r="D134" s="115">
        <v>61235059</v>
      </c>
      <c r="E134" s="115">
        <v>102642982</v>
      </c>
      <c r="F134" s="115">
        <v>600104788</v>
      </c>
      <c r="G134" s="115" t="s">
        <v>314</v>
      </c>
      <c r="H134" s="115" t="s">
        <v>25</v>
      </c>
      <c r="I134" s="115" t="s">
        <v>70</v>
      </c>
      <c r="J134" s="115" t="s">
        <v>239</v>
      </c>
      <c r="K134" s="115" t="s">
        <v>575</v>
      </c>
      <c r="L134" s="117">
        <v>70000</v>
      </c>
      <c r="M134" s="117">
        <f>L134/100*85</f>
        <v>59500</v>
      </c>
      <c r="N134" s="115">
        <v>2022</v>
      </c>
      <c r="O134" s="115">
        <v>2022</v>
      </c>
      <c r="P134" s="115"/>
      <c r="Q134" s="115"/>
      <c r="R134" s="115"/>
      <c r="S134" s="115"/>
      <c r="T134" s="115"/>
      <c r="U134" s="115"/>
      <c r="V134" s="115"/>
      <c r="W134" s="115"/>
      <c r="X134" s="115"/>
      <c r="Y134" s="115" t="s">
        <v>91</v>
      </c>
      <c r="Z134" s="115" t="s">
        <v>66</v>
      </c>
    </row>
    <row r="135" spans="1:26" s="70" customFormat="1" ht="55" customHeight="1" x14ac:dyDescent="0.35">
      <c r="A135" s="160">
        <v>131</v>
      </c>
      <c r="B135" s="115" t="s">
        <v>572</v>
      </c>
      <c r="C135" s="115" t="s">
        <v>237</v>
      </c>
      <c r="D135" s="115">
        <v>61235059</v>
      </c>
      <c r="E135" s="115">
        <v>102642982</v>
      </c>
      <c r="F135" s="115">
        <v>600104788</v>
      </c>
      <c r="G135" s="115" t="s">
        <v>576</v>
      </c>
      <c r="H135" s="115" t="s">
        <v>25</v>
      </c>
      <c r="I135" s="115" t="s">
        <v>70</v>
      </c>
      <c r="J135" s="115" t="s">
        <v>239</v>
      </c>
      <c r="K135" s="115" t="s">
        <v>576</v>
      </c>
      <c r="L135" s="117">
        <v>300000</v>
      </c>
      <c r="M135" s="117">
        <f>L135/100*85</f>
        <v>255000</v>
      </c>
      <c r="N135" s="115">
        <v>2023</v>
      </c>
      <c r="O135" s="115">
        <v>2024</v>
      </c>
      <c r="P135" s="115" t="s">
        <v>65</v>
      </c>
      <c r="Q135" s="115" t="s">
        <v>65</v>
      </c>
      <c r="R135" s="115"/>
      <c r="S135" s="115" t="s">
        <v>65</v>
      </c>
      <c r="T135" s="115"/>
      <c r="U135" s="115"/>
      <c r="V135" s="115"/>
      <c r="W135" s="115"/>
      <c r="X135" s="115"/>
      <c r="Y135" s="123" t="s">
        <v>91</v>
      </c>
      <c r="Z135" s="115" t="s">
        <v>66</v>
      </c>
    </row>
    <row r="136" spans="1:26" s="71" customFormat="1" ht="55" customHeight="1" x14ac:dyDescent="0.35">
      <c r="A136" s="160">
        <v>132</v>
      </c>
      <c r="B136" s="115" t="s">
        <v>242</v>
      </c>
      <c r="C136" s="115" t="s">
        <v>243</v>
      </c>
      <c r="D136" s="115">
        <v>75016176</v>
      </c>
      <c r="E136" s="115">
        <v>2506637</v>
      </c>
      <c r="F136" s="115">
        <v>600100464</v>
      </c>
      <c r="G136" s="115" t="s">
        <v>577</v>
      </c>
      <c r="H136" s="115" t="s">
        <v>69</v>
      </c>
      <c r="I136" s="115" t="s">
        <v>70</v>
      </c>
      <c r="J136" s="115" t="s">
        <v>245</v>
      </c>
      <c r="K136" s="115" t="s">
        <v>578</v>
      </c>
      <c r="L136" s="156">
        <v>5000000</v>
      </c>
      <c r="M136" s="156">
        <f t="shared" ref="M136:M149" si="11">L136/100*85</f>
        <v>4250000</v>
      </c>
      <c r="N136" s="123">
        <v>2024</v>
      </c>
      <c r="O136" s="123">
        <v>2027</v>
      </c>
      <c r="P136" s="115"/>
      <c r="Q136" s="115"/>
      <c r="R136" s="115" t="s">
        <v>65</v>
      </c>
      <c r="S136" s="115"/>
      <c r="T136" s="115" t="s">
        <v>65</v>
      </c>
      <c r="U136" s="115"/>
      <c r="V136" s="115"/>
      <c r="W136" s="115"/>
      <c r="X136" s="115"/>
      <c r="Y136" s="115" t="s">
        <v>247</v>
      </c>
      <c r="Z136" s="115" t="s">
        <v>66</v>
      </c>
    </row>
    <row r="137" spans="1:26" ht="123" customHeight="1" x14ac:dyDescent="0.35">
      <c r="A137" s="160">
        <v>133</v>
      </c>
      <c r="B137" s="115" t="s">
        <v>242</v>
      </c>
      <c r="C137" s="115" t="s">
        <v>243</v>
      </c>
      <c r="D137" s="154">
        <v>75016176</v>
      </c>
      <c r="E137" s="154">
        <v>2506637</v>
      </c>
      <c r="F137" s="154">
        <v>600100464</v>
      </c>
      <c r="G137" s="115" t="s">
        <v>244</v>
      </c>
      <c r="H137" s="115" t="s">
        <v>69</v>
      </c>
      <c r="I137" s="115" t="s">
        <v>70</v>
      </c>
      <c r="J137" s="115" t="s">
        <v>245</v>
      </c>
      <c r="K137" s="115" t="s">
        <v>579</v>
      </c>
      <c r="L137" s="126">
        <v>3500000</v>
      </c>
      <c r="M137" s="126">
        <f t="shared" si="11"/>
        <v>2975000</v>
      </c>
      <c r="N137" s="125">
        <v>2024</v>
      </c>
      <c r="O137" s="125">
        <v>2027</v>
      </c>
      <c r="P137" s="154"/>
      <c r="Q137" s="154" t="s">
        <v>65</v>
      </c>
      <c r="R137" s="154" t="s">
        <v>65</v>
      </c>
      <c r="S137" s="154"/>
      <c r="T137" s="154"/>
      <c r="U137" s="154"/>
      <c r="V137" s="154"/>
      <c r="W137" s="154" t="s">
        <v>65</v>
      </c>
      <c r="X137" s="154"/>
      <c r="Y137" s="115" t="s">
        <v>247</v>
      </c>
      <c r="Z137" s="154" t="s">
        <v>66</v>
      </c>
    </row>
    <row r="138" spans="1:26" ht="74" customHeight="1" x14ac:dyDescent="0.35">
      <c r="A138" s="160">
        <v>134</v>
      </c>
      <c r="B138" s="115" t="s">
        <v>242</v>
      </c>
      <c r="C138" s="115" t="s">
        <v>243</v>
      </c>
      <c r="D138" s="154">
        <v>75016176</v>
      </c>
      <c r="E138" s="154">
        <v>2506637</v>
      </c>
      <c r="F138" s="154">
        <v>600100464</v>
      </c>
      <c r="G138" s="115" t="s">
        <v>580</v>
      </c>
      <c r="H138" s="115" t="s">
        <v>69</v>
      </c>
      <c r="I138" s="115" t="s">
        <v>70</v>
      </c>
      <c r="J138" s="115" t="s">
        <v>245</v>
      </c>
      <c r="K138" s="115" t="s">
        <v>581</v>
      </c>
      <c r="L138" s="153">
        <v>200000</v>
      </c>
      <c r="M138" s="153">
        <f t="shared" si="11"/>
        <v>170000</v>
      </c>
      <c r="N138" s="125">
        <v>2024</v>
      </c>
      <c r="O138" s="125">
        <v>2026</v>
      </c>
      <c r="P138" s="154"/>
      <c r="Q138" s="154"/>
      <c r="R138" s="154"/>
      <c r="S138" s="154"/>
      <c r="T138" s="154"/>
      <c r="U138" s="154" t="s">
        <v>65</v>
      </c>
      <c r="V138" s="154" t="s">
        <v>65</v>
      </c>
      <c r="W138" s="154"/>
      <c r="X138" s="154"/>
      <c r="Y138" s="115" t="s">
        <v>247</v>
      </c>
      <c r="Z138" s="154" t="s">
        <v>66</v>
      </c>
    </row>
    <row r="139" spans="1:26" ht="90" customHeight="1" x14ac:dyDescent="0.35">
      <c r="A139" s="160">
        <v>135</v>
      </c>
      <c r="B139" s="115" t="s">
        <v>242</v>
      </c>
      <c r="C139" s="115" t="s">
        <v>243</v>
      </c>
      <c r="D139" s="154">
        <v>75016176</v>
      </c>
      <c r="E139" s="154">
        <v>2506637</v>
      </c>
      <c r="F139" s="154">
        <v>600100464</v>
      </c>
      <c r="G139" s="115" t="s">
        <v>582</v>
      </c>
      <c r="H139" s="115" t="s">
        <v>69</v>
      </c>
      <c r="I139" s="115" t="s">
        <v>70</v>
      </c>
      <c r="J139" s="115" t="s">
        <v>245</v>
      </c>
      <c r="K139" s="123" t="s">
        <v>583</v>
      </c>
      <c r="L139" s="153">
        <v>2000000</v>
      </c>
      <c r="M139" s="153">
        <f t="shared" si="11"/>
        <v>1700000</v>
      </c>
      <c r="N139" s="125">
        <v>2024</v>
      </c>
      <c r="O139" s="125">
        <v>2026</v>
      </c>
      <c r="P139" s="154" t="s">
        <v>65</v>
      </c>
      <c r="Q139" s="154" t="s">
        <v>65</v>
      </c>
      <c r="R139" s="154"/>
      <c r="S139" s="154" t="s">
        <v>65</v>
      </c>
      <c r="T139" s="154" t="s">
        <v>65</v>
      </c>
      <c r="U139" s="154"/>
      <c r="V139" s="154"/>
      <c r="W139" s="154"/>
      <c r="X139" s="154"/>
      <c r="Y139" s="115" t="s">
        <v>247</v>
      </c>
      <c r="Z139" s="154" t="s">
        <v>66</v>
      </c>
    </row>
    <row r="140" spans="1:26" ht="66.5" customHeight="1" x14ac:dyDescent="0.35">
      <c r="A140" s="160">
        <v>136</v>
      </c>
      <c r="B140" s="115" t="s">
        <v>242</v>
      </c>
      <c r="C140" s="115" t="s">
        <v>243</v>
      </c>
      <c r="D140" s="154">
        <v>75016176</v>
      </c>
      <c r="E140" s="154">
        <v>2506637</v>
      </c>
      <c r="F140" s="154">
        <v>600100464</v>
      </c>
      <c r="G140" s="115" t="s">
        <v>584</v>
      </c>
      <c r="H140" s="115" t="s">
        <v>69</v>
      </c>
      <c r="I140" s="115" t="s">
        <v>70</v>
      </c>
      <c r="J140" s="115" t="s">
        <v>245</v>
      </c>
      <c r="K140" s="115" t="s">
        <v>585</v>
      </c>
      <c r="L140" s="153">
        <v>5000000</v>
      </c>
      <c r="M140" s="153">
        <f t="shared" si="11"/>
        <v>4250000</v>
      </c>
      <c r="N140" s="125">
        <v>2024</v>
      </c>
      <c r="O140" s="125">
        <v>2026</v>
      </c>
      <c r="P140" s="154"/>
      <c r="Q140" s="154"/>
      <c r="R140" s="154"/>
      <c r="S140" s="154"/>
      <c r="T140" s="154" t="s">
        <v>65</v>
      </c>
      <c r="U140" s="154"/>
      <c r="V140" s="154"/>
      <c r="W140" s="154" t="s">
        <v>65</v>
      </c>
      <c r="X140" s="154"/>
      <c r="Y140" s="115" t="s">
        <v>247</v>
      </c>
      <c r="Z140" s="154" t="s">
        <v>66</v>
      </c>
    </row>
    <row r="141" spans="1:26" ht="55" customHeight="1" x14ac:dyDescent="0.35">
      <c r="A141" s="160">
        <v>137</v>
      </c>
      <c r="B141" s="115" t="s">
        <v>242</v>
      </c>
      <c r="C141" s="115" t="s">
        <v>243</v>
      </c>
      <c r="D141" s="154">
        <v>75016176</v>
      </c>
      <c r="E141" s="154">
        <v>2506637</v>
      </c>
      <c r="F141" s="154">
        <v>600100464</v>
      </c>
      <c r="G141" s="115" t="s">
        <v>586</v>
      </c>
      <c r="H141" s="115" t="s">
        <v>69</v>
      </c>
      <c r="I141" s="115" t="s">
        <v>70</v>
      </c>
      <c r="J141" s="115" t="s">
        <v>245</v>
      </c>
      <c r="K141" s="115" t="s">
        <v>587</v>
      </c>
      <c r="L141" s="153">
        <v>2000000</v>
      </c>
      <c r="M141" s="153">
        <f t="shared" si="11"/>
        <v>1700000</v>
      </c>
      <c r="N141" s="125">
        <v>2024</v>
      </c>
      <c r="O141" s="125">
        <v>2027</v>
      </c>
      <c r="P141" s="154"/>
      <c r="Q141" s="154"/>
      <c r="R141" s="154" t="s">
        <v>65</v>
      </c>
      <c r="S141" s="154"/>
      <c r="T141" s="154"/>
      <c r="U141" s="154"/>
      <c r="V141" s="154" t="s">
        <v>65</v>
      </c>
      <c r="W141" s="154" t="s">
        <v>65</v>
      </c>
      <c r="X141" s="154"/>
      <c r="Y141" s="115" t="s">
        <v>247</v>
      </c>
      <c r="Z141" s="154" t="s">
        <v>66</v>
      </c>
    </row>
    <row r="142" spans="1:26" ht="55" customHeight="1" x14ac:dyDescent="0.35">
      <c r="A142" s="160">
        <v>138</v>
      </c>
      <c r="B142" s="115" t="s">
        <v>242</v>
      </c>
      <c r="C142" s="115" t="s">
        <v>243</v>
      </c>
      <c r="D142" s="154">
        <v>75016176</v>
      </c>
      <c r="E142" s="154">
        <v>2506637</v>
      </c>
      <c r="F142" s="154">
        <v>600100464</v>
      </c>
      <c r="G142" s="115" t="s">
        <v>588</v>
      </c>
      <c r="H142" s="115" t="s">
        <v>69</v>
      </c>
      <c r="I142" s="115" t="s">
        <v>70</v>
      </c>
      <c r="J142" s="115" t="s">
        <v>245</v>
      </c>
      <c r="K142" s="115" t="s">
        <v>589</v>
      </c>
      <c r="L142" s="153">
        <v>600000</v>
      </c>
      <c r="M142" s="153">
        <f t="shared" si="11"/>
        <v>510000</v>
      </c>
      <c r="N142" s="125">
        <v>2024</v>
      </c>
      <c r="O142" s="125">
        <v>2026</v>
      </c>
      <c r="P142" s="154" t="s">
        <v>65</v>
      </c>
      <c r="Q142" s="154" t="s">
        <v>65</v>
      </c>
      <c r="R142" s="154"/>
      <c r="S142" s="154" t="s">
        <v>65</v>
      </c>
      <c r="T142" s="154" t="s">
        <v>65</v>
      </c>
      <c r="U142" s="154"/>
      <c r="V142" s="154"/>
      <c r="W142" s="154"/>
      <c r="X142" s="154"/>
      <c r="Y142" s="115" t="s">
        <v>247</v>
      </c>
      <c r="Z142" s="154" t="s">
        <v>66</v>
      </c>
    </row>
    <row r="143" spans="1:26" ht="55" customHeight="1" x14ac:dyDescent="0.35">
      <c r="A143" s="160">
        <v>139</v>
      </c>
      <c r="B143" s="115" t="s">
        <v>242</v>
      </c>
      <c r="C143" s="115" t="s">
        <v>243</v>
      </c>
      <c r="D143" s="154">
        <v>75016176</v>
      </c>
      <c r="E143" s="154">
        <v>2506637</v>
      </c>
      <c r="F143" s="154">
        <v>600100464</v>
      </c>
      <c r="G143" s="115" t="s">
        <v>590</v>
      </c>
      <c r="H143" s="115" t="s">
        <v>69</v>
      </c>
      <c r="I143" s="115" t="s">
        <v>70</v>
      </c>
      <c r="J143" s="115" t="s">
        <v>245</v>
      </c>
      <c r="K143" s="115" t="s">
        <v>591</v>
      </c>
      <c r="L143" s="153">
        <v>1500000</v>
      </c>
      <c r="M143" s="153">
        <f t="shared" si="11"/>
        <v>1275000</v>
      </c>
      <c r="N143" s="125">
        <v>2024</v>
      </c>
      <c r="O143" s="125">
        <v>2027</v>
      </c>
      <c r="P143" s="154"/>
      <c r="Q143" s="154" t="s">
        <v>65</v>
      </c>
      <c r="R143" s="154"/>
      <c r="S143" s="154"/>
      <c r="T143" s="154"/>
      <c r="U143" s="154"/>
      <c r="V143" s="154"/>
      <c r="W143" s="154"/>
      <c r="X143" s="154"/>
      <c r="Y143" s="115" t="s">
        <v>247</v>
      </c>
      <c r="Z143" s="154" t="s">
        <v>66</v>
      </c>
    </row>
    <row r="144" spans="1:26" ht="55" customHeight="1" x14ac:dyDescent="0.35">
      <c r="A144" s="160">
        <v>140</v>
      </c>
      <c r="B144" s="115" t="s">
        <v>242</v>
      </c>
      <c r="C144" s="115" t="s">
        <v>243</v>
      </c>
      <c r="D144" s="154">
        <v>75016176</v>
      </c>
      <c r="E144" s="154">
        <v>2506637</v>
      </c>
      <c r="F144" s="154">
        <v>600100464</v>
      </c>
      <c r="G144" s="115" t="s">
        <v>254</v>
      </c>
      <c r="H144" s="115" t="s">
        <v>69</v>
      </c>
      <c r="I144" s="115" t="s">
        <v>70</v>
      </c>
      <c r="J144" s="115" t="s">
        <v>245</v>
      </c>
      <c r="K144" s="115" t="s">
        <v>592</v>
      </c>
      <c r="L144" s="126">
        <v>3000000</v>
      </c>
      <c r="M144" s="126">
        <f t="shared" si="11"/>
        <v>2550000</v>
      </c>
      <c r="N144" s="125">
        <v>2024</v>
      </c>
      <c r="O144" s="125">
        <v>2027</v>
      </c>
      <c r="P144" s="154"/>
      <c r="Q144" s="154"/>
      <c r="R144" s="154"/>
      <c r="S144" s="154"/>
      <c r="T144" s="154" t="s">
        <v>65</v>
      </c>
      <c r="U144" s="154"/>
      <c r="V144" s="154"/>
      <c r="W144" s="154"/>
      <c r="X144" s="154"/>
      <c r="Y144" s="115" t="s">
        <v>213</v>
      </c>
      <c r="Z144" s="154" t="s">
        <v>121</v>
      </c>
    </row>
    <row r="145" spans="1:26" ht="55" customHeight="1" x14ac:dyDescent="0.35">
      <c r="A145" s="160">
        <v>141</v>
      </c>
      <c r="B145" s="115" t="s">
        <v>242</v>
      </c>
      <c r="C145" s="115" t="s">
        <v>243</v>
      </c>
      <c r="D145" s="154">
        <v>75016176</v>
      </c>
      <c r="E145" s="154">
        <v>2506637</v>
      </c>
      <c r="F145" s="154">
        <v>600100464</v>
      </c>
      <c r="G145" s="115" t="s">
        <v>593</v>
      </c>
      <c r="H145" s="115" t="s">
        <v>69</v>
      </c>
      <c r="I145" s="115" t="s">
        <v>70</v>
      </c>
      <c r="J145" s="115" t="s">
        <v>245</v>
      </c>
      <c r="K145" s="115" t="s">
        <v>594</v>
      </c>
      <c r="L145" s="153">
        <v>1000000</v>
      </c>
      <c r="M145" s="153">
        <f t="shared" si="11"/>
        <v>850000</v>
      </c>
      <c r="N145" s="125">
        <v>2024</v>
      </c>
      <c r="O145" s="125">
        <v>2027</v>
      </c>
      <c r="P145" s="154"/>
      <c r="Q145" s="154"/>
      <c r="R145" s="154"/>
      <c r="S145" s="154"/>
      <c r="T145" s="154"/>
      <c r="U145" s="154"/>
      <c r="V145" s="154"/>
      <c r="W145" s="154"/>
      <c r="X145" s="154"/>
      <c r="Y145" s="115" t="s">
        <v>247</v>
      </c>
      <c r="Z145" s="154" t="s">
        <v>66</v>
      </c>
    </row>
    <row r="146" spans="1:26" ht="55" customHeight="1" x14ac:dyDescent="0.35">
      <c r="A146" s="160">
        <v>142</v>
      </c>
      <c r="B146" s="115" t="s">
        <v>242</v>
      </c>
      <c r="C146" s="115" t="s">
        <v>243</v>
      </c>
      <c r="D146" s="154">
        <v>75016176</v>
      </c>
      <c r="E146" s="154">
        <v>2506637</v>
      </c>
      <c r="F146" s="154">
        <v>600100464</v>
      </c>
      <c r="G146" s="115" t="s">
        <v>256</v>
      </c>
      <c r="H146" s="115" t="s">
        <v>69</v>
      </c>
      <c r="I146" s="115" t="s">
        <v>70</v>
      </c>
      <c r="J146" s="115" t="s">
        <v>245</v>
      </c>
      <c r="K146" s="115" t="s">
        <v>257</v>
      </c>
      <c r="L146" s="153">
        <v>1000000</v>
      </c>
      <c r="M146" s="153">
        <f t="shared" si="11"/>
        <v>850000</v>
      </c>
      <c r="N146" s="125">
        <v>2024</v>
      </c>
      <c r="O146" s="125">
        <v>2026</v>
      </c>
      <c r="P146" s="154"/>
      <c r="Q146" s="154"/>
      <c r="R146" s="154"/>
      <c r="S146" s="154"/>
      <c r="T146" s="154" t="s">
        <v>65</v>
      </c>
      <c r="U146" s="154"/>
      <c r="V146" s="154"/>
      <c r="W146" s="154"/>
      <c r="X146" s="154"/>
      <c r="Y146" s="115" t="s">
        <v>247</v>
      </c>
      <c r="Z146" s="154" t="s">
        <v>66</v>
      </c>
    </row>
    <row r="147" spans="1:26" ht="109" customHeight="1" x14ac:dyDescent="0.35">
      <c r="A147" s="160">
        <v>143</v>
      </c>
      <c r="B147" s="115" t="s">
        <v>242</v>
      </c>
      <c r="C147" s="115" t="s">
        <v>243</v>
      </c>
      <c r="D147" s="154">
        <v>75016176</v>
      </c>
      <c r="E147" s="154">
        <v>2506637</v>
      </c>
      <c r="F147" s="154">
        <v>600100464</v>
      </c>
      <c r="G147" s="115" t="s">
        <v>595</v>
      </c>
      <c r="H147" s="115" t="s">
        <v>69</v>
      </c>
      <c r="I147" s="115" t="s">
        <v>70</v>
      </c>
      <c r="J147" s="115" t="s">
        <v>245</v>
      </c>
      <c r="K147" s="115" t="s">
        <v>596</v>
      </c>
      <c r="L147" s="153">
        <v>500000</v>
      </c>
      <c r="M147" s="153">
        <f t="shared" si="11"/>
        <v>425000</v>
      </c>
      <c r="N147" s="125">
        <v>2024</v>
      </c>
      <c r="O147" s="125">
        <v>2026</v>
      </c>
      <c r="P147" s="154"/>
      <c r="Q147" s="154"/>
      <c r="R147" s="154"/>
      <c r="S147" s="154"/>
      <c r="T147" s="154"/>
      <c r="U147" s="154"/>
      <c r="V147" s="154"/>
      <c r="W147" s="154"/>
      <c r="X147" s="154"/>
      <c r="Y147" s="115" t="s">
        <v>247</v>
      </c>
      <c r="Z147" s="154" t="s">
        <v>66</v>
      </c>
    </row>
    <row r="148" spans="1:26" ht="97.5" customHeight="1" x14ac:dyDescent="0.35">
      <c r="A148" s="160">
        <v>144</v>
      </c>
      <c r="B148" s="115" t="s">
        <v>242</v>
      </c>
      <c r="C148" s="115" t="s">
        <v>243</v>
      </c>
      <c r="D148" s="154">
        <v>75016176</v>
      </c>
      <c r="E148" s="154">
        <v>2506637</v>
      </c>
      <c r="F148" s="154">
        <v>600100464</v>
      </c>
      <c r="G148" s="115" t="s">
        <v>597</v>
      </c>
      <c r="H148" s="115" t="s">
        <v>69</v>
      </c>
      <c r="I148" s="115" t="s">
        <v>70</v>
      </c>
      <c r="J148" s="115" t="s">
        <v>245</v>
      </c>
      <c r="K148" s="115" t="s">
        <v>598</v>
      </c>
      <c r="L148" s="126">
        <v>600000</v>
      </c>
      <c r="M148" s="153">
        <f t="shared" si="11"/>
        <v>510000</v>
      </c>
      <c r="N148" s="125">
        <v>2024</v>
      </c>
      <c r="O148" s="125">
        <v>2026</v>
      </c>
      <c r="P148" s="154" t="s">
        <v>65</v>
      </c>
      <c r="Q148" s="154" t="s">
        <v>65</v>
      </c>
      <c r="R148" s="154" t="s">
        <v>65</v>
      </c>
      <c r="S148" s="154" t="s">
        <v>65</v>
      </c>
      <c r="T148" s="154"/>
      <c r="U148" s="154" t="s">
        <v>65</v>
      </c>
      <c r="V148" s="154" t="s">
        <v>65</v>
      </c>
      <c r="W148" s="154" t="s">
        <v>65</v>
      </c>
      <c r="X148" s="154"/>
      <c r="Y148" s="115" t="s">
        <v>247</v>
      </c>
      <c r="Z148" s="154" t="s">
        <v>66</v>
      </c>
    </row>
    <row r="149" spans="1:26" ht="55" customHeight="1" x14ac:dyDescent="0.35">
      <c r="A149" s="160">
        <v>145</v>
      </c>
      <c r="B149" s="115" t="s">
        <v>242</v>
      </c>
      <c r="C149" s="115" t="s">
        <v>243</v>
      </c>
      <c r="D149" s="154">
        <v>75016176</v>
      </c>
      <c r="E149" s="154">
        <v>2506637</v>
      </c>
      <c r="F149" s="154">
        <v>600100464</v>
      </c>
      <c r="G149" s="115" t="s">
        <v>258</v>
      </c>
      <c r="H149" s="115" t="s">
        <v>69</v>
      </c>
      <c r="I149" s="115" t="s">
        <v>70</v>
      </c>
      <c r="J149" s="115" t="s">
        <v>245</v>
      </c>
      <c r="K149" s="115" t="s">
        <v>599</v>
      </c>
      <c r="L149" s="126">
        <v>300000</v>
      </c>
      <c r="M149" s="153">
        <f t="shared" si="11"/>
        <v>255000</v>
      </c>
      <c r="N149" s="125">
        <v>2024</v>
      </c>
      <c r="O149" s="125">
        <v>2026</v>
      </c>
      <c r="P149" s="154"/>
      <c r="Q149" s="154"/>
      <c r="R149" s="154"/>
      <c r="S149" s="154"/>
      <c r="T149" s="154"/>
      <c r="U149" s="154"/>
      <c r="V149" s="154"/>
      <c r="W149" s="154"/>
      <c r="X149" s="154"/>
      <c r="Y149" s="115" t="s">
        <v>247</v>
      </c>
      <c r="Z149" s="154" t="s">
        <v>66</v>
      </c>
    </row>
    <row r="150" spans="1:26" ht="99" customHeight="1" x14ac:dyDescent="0.35">
      <c r="A150" s="160">
        <v>146</v>
      </c>
      <c r="B150" s="115" t="s">
        <v>242</v>
      </c>
      <c r="C150" s="115" t="s">
        <v>243</v>
      </c>
      <c r="D150" s="154">
        <v>75016176</v>
      </c>
      <c r="E150" s="154">
        <v>2506637</v>
      </c>
      <c r="F150" s="154">
        <v>600100464</v>
      </c>
      <c r="G150" s="115" t="s">
        <v>600</v>
      </c>
      <c r="H150" s="115" t="s">
        <v>69</v>
      </c>
      <c r="I150" s="115" t="s">
        <v>70</v>
      </c>
      <c r="J150" s="115" t="s">
        <v>245</v>
      </c>
      <c r="K150" s="115" t="s">
        <v>601</v>
      </c>
      <c r="L150" s="153">
        <v>300000</v>
      </c>
      <c r="M150" s="153">
        <f>L150/100*85</f>
        <v>255000</v>
      </c>
      <c r="N150" s="125">
        <v>2024</v>
      </c>
      <c r="O150" s="125">
        <v>2026</v>
      </c>
      <c r="P150" s="154"/>
      <c r="Q150" s="154"/>
      <c r="R150" s="154"/>
      <c r="S150" s="154"/>
      <c r="T150" s="154"/>
      <c r="U150" s="154" t="s">
        <v>65</v>
      </c>
      <c r="V150" s="154" t="s">
        <v>65</v>
      </c>
      <c r="W150" s="154"/>
      <c r="X150" s="154"/>
      <c r="Y150" s="115" t="s">
        <v>247</v>
      </c>
      <c r="Z150" s="154" t="s">
        <v>66</v>
      </c>
    </row>
    <row r="151" spans="1:26" ht="55" customHeight="1" x14ac:dyDescent="0.35">
      <c r="A151" s="160">
        <v>147</v>
      </c>
      <c r="B151" s="115" t="s">
        <v>242</v>
      </c>
      <c r="C151" s="115" t="s">
        <v>243</v>
      </c>
      <c r="D151" s="154">
        <v>75016176</v>
      </c>
      <c r="E151" s="154">
        <v>2506637</v>
      </c>
      <c r="F151" s="154">
        <v>600100464</v>
      </c>
      <c r="G151" s="115" t="s">
        <v>380</v>
      </c>
      <c r="H151" s="115" t="s">
        <v>69</v>
      </c>
      <c r="I151" s="115" t="s">
        <v>70</v>
      </c>
      <c r="J151" s="115" t="s">
        <v>245</v>
      </c>
      <c r="K151" s="115" t="s">
        <v>602</v>
      </c>
      <c r="L151" s="153">
        <v>1000000</v>
      </c>
      <c r="M151" s="153">
        <f>L151/100*85</f>
        <v>850000</v>
      </c>
      <c r="N151" s="125">
        <v>2024</v>
      </c>
      <c r="O151" s="125">
        <v>2026</v>
      </c>
      <c r="P151" s="154"/>
      <c r="Q151" s="154" t="s">
        <v>65</v>
      </c>
      <c r="R151" s="154"/>
      <c r="S151" s="154"/>
      <c r="T151" s="154"/>
      <c r="U151" s="154"/>
      <c r="V151" s="154"/>
      <c r="W151" s="154"/>
      <c r="X151" s="154"/>
      <c r="Y151" s="115" t="s">
        <v>247</v>
      </c>
      <c r="Z151" s="154" t="s">
        <v>66</v>
      </c>
    </row>
    <row r="152" spans="1:26" ht="76" customHeight="1" x14ac:dyDescent="0.35">
      <c r="A152" s="160">
        <v>148</v>
      </c>
      <c r="B152" s="115" t="s">
        <v>242</v>
      </c>
      <c r="C152" s="115" t="s">
        <v>243</v>
      </c>
      <c r="D152" s="154">
        <v>75016176</v>
      </c>
      <c r="E152" s="154">
        <v>2506637</v>
      </c>
      <c r="F152" s="154">
        <v>600100464</v>
      </c>
      <c r="G152" s="115" t="s">
        <v>603</v>
      </c>
      <c r="H152" s="115" t="s">
        <v>69</v>
      </c>
      <c r="I152" s="115" t="s">
        <v>70</v>
      </c>
      <c r="J152" s="115" t="s">
        <v>245</v>
      </c>
      <c r="K152" s="115" t="s">
        <v>604</v>
      </c>
      <c r="L152" s="153">
        <v>1000000</v>
      </c>
      <c r="M152" s="153">
        <f>L152/100*85</f>
        <v>850000</v>
      </c>
      <c r="N152" s="125">
        <v>2024</v>
      </c>
      <c r="O152" s="125">
        <v>2027</v>
      </c>
      <c r="P152" s="154"/>
      <c r="Q152" s="154"/>
      <c r="R152" s="154"/>
      <c r="S152" s="154"/>
      <c r="T152" s="154" t="s">
        <v>65</v>
      </c>
      <c r="U152" s="154"/>
      <c r="V152" s="154"/>
      <c r="W152" s="154"/>
      <c r="X152" s="154"/>
      <c r="Y152" s="115" t="s">
        <v>213</v>
      </c>
      <c r="Z152" s="154" t="s">
        <v>121</v>
      </c>
    </row>
    <row r="153" spans="1:26" ht="55" customHeight="1" x14ac:dyDescent="0.35">
      <c r="A153" s="160">
        <v>149</v>
      </c>
      <c r="B153" s="115" t="s">
        <v>242</v>
      </c>
      <c r="C153" s="115" t="s">
        <v>243</v>
      </c>
      <c r="D153" s="154">
        <v>75016176</v>
      </c>
      <c r="E153" s="154">
        <v>2506637</v>
      </c>
      <c r="F153" s="154">
        <v>600100464</v>
      </c>
      <c r="G153" s="115" t="s">
        <v>605</v>
      </c>
      <c r="H153" s="115" t="s">
        <v>69</v>
      </c>
      <c r="I153" s="115" t="s">
        <v>70</v>
      </c>
      <c r="J153" s="115" t="s">
        <v>245</v>
      </c>
      <c r="K153" s="115" t="s">
        <v>606</v>
      </c>
      <c r="L153" s="153">
        <v>400000</v>
      </c>
      <c r="M153" s="153">
        <f>L153/100*85</f>
        <v>340000</v>
      </c>
      <c r="N153" s="125">
        <v>2024</v>
      </c>
      <c r="O153" s="125">
        <v>2026</v>
      </c>
      <c r="P153" s="154" t="s">
        <v>65</v>
      </c>
      <c r="Q153" s="154" t="s">
        <v>65</v>
      </c>
      <c r="R153" s="154" t="s">
        <v>65</v>
      </c>
      <c r="S153" s="154" t="s">
        <v>65</v>
      </c>
      <c r="T153" s="154"/>
      <c r="U153" s="154"/>
      <c r="V153" s="154"/>
      <c r="W153" s="154" t="s">
        <v>65</v>
      </c>
      <c r="X153" s="154"/>
      <c r="Y153" s="115" t="s">
        <v>247</v>
      </c>
      <c r="Z153" s="154" t="s">
        <v>66</v>
      </c>
    </row>
    <row r="154" spans="1:26" ht="55" customHeight="1" x14ac:dyDescent="0.35">
      <c r="A154" s="160">
        <v>150</v>
      </c>
      <c r="B154" s="115" t="s">
        <v>242</v>
      </c>
      <c r="C154" s="115" t="s">
        <v>243</v>
      </c>
      <c r="D154" s="154">
        <v>75016176</v>
      </c>
      <c r="E154" s="154">
        <v>2506637</v>
      </c>
      <c r="F154" s="154">
        <v>600100464</v>
      </c>
      <c r="G154" s="115" t="s">
        <v>607</v>
      </c>
      <c r="H154" s="115" t="s">
        <v>69</v>
      </c>
      <c r="I154" s="115" t="s">
        <v>70</v>
      </c>
      <c r="J154" s="115" t="s">
        <v>245</v>
      </c>
      <c r="K154" s="115" t="s">
        <v>608</v>
      </c>
      <c r="L154" s="153">
        <v>8000000</v>
      </c>
      <c r="M154" s="153">
        <f>L154/100*85</f>
        <v>6800000</v>
      </c>
      <c r="N154" s="125">
        <v>2024</v>
      </c>
      <c r="O154" s="125">
        <v>2026</v>
      </c>
      <c r="P154" s="154"/>
      <c r="Q154" s="154"/>
      <c r="R154" s="154"/>
      <c r="S154" s="154"/>
      <c r="T154" s="154"/>
      <c r="U154" s="154"/>
      <c r="V154" s="154"/>
      <c r="W154" s="154"/>
      <c r="X154" s="154"/>
      <c r="Y154" s="115" t="s">
        <v>213</v>
      </c>
      <c r="Z154" s="154" t="s">
        <v>546</v>
      </c>
    </row>
    <row r="155" spans="1:26" ht="55" customHeight="1" x14ac:dyDescent="0.35">
      <c r="A155" s="160">
        <v>151</v>
      </c>
      <c r="B155" s="115" t="s">
        <v>242</v>
      </c>
      <c r="C155" s="115" t="s">
        <v>243</v>
      </c>
      <c r="D155" s="154">
        <v>75016176</v>
      </c>
      <c r="E155" s="154">
        <v>2506637</v>
      </c>
      <c r="F155" s="154">
        <v>600100464</v>
      </c>
      <c r="G155" s="115" t="s">
        <v>609</v>
      </c>
      <c r="H155" s="115" t="s">
        <v>69</v>
      </c>
      <c r="I155" s="115" t="s">
        <v>70</v>
      </c>
      <c r="J155" s="115" t="s">
        <v>245</v>
      </c>
      <c r="K155" s="115" t="s">
        <v>610</v>
      </c>
      <c r="L155" s="153">
        <v>5000000</v>
      </c>
      <c r="M155" s="153">
        <f t="shared" ref="M155:M160" si="12">L155/100*85</f>
        <v>4250000</v>
      </c>
      <c r="N155" s="125">
        <v>2024</v>
      </c>
      <c r="O155" s="125">
        <v>2027</v>
      </c>
      <c r="P155" s="154"/>
      <c r="Q155" s="154"/>
      <c r="R155" s="154"/>
      <c r="S155" s="154"/>
      <c r="T155" s="154"/>
      <c r="U155" s="154"/>
      <c r="V155" s="154"/>
      <c r="W155" s="154"/>
      <c r="X155" s="154"/>
      <c r="Y155" s="115" t="s">
        <v>611</v>
      </c>
      <c r="Z155" s="154" t="s">
        <v>66</v>
      </c>
    </row>
    <row r="156" spans="1:26" ht="55" customHeight="1" x14ac:dyDescent="0.35">
      <c r="A156" s="160">
        <v>152</v>
      </c>
      <c r="B156" s="123" t="s">
        <v>242</v>
      </c>
      <c r="C156" s="123" t="s">
        <v>243</v>
      </c>
      <c r="D156" s="125">
        <v>75016176</v>
      </c>
      <c r="E156" s="125">
        <v>2506637</v>
      </c>
      <c r="F156" s="125">
        <v>600100464</v>
      </c>
      <c r="G156" s="123" t="s">
        <v>509</v>
      </c>
      <c r="H156" s="123" t="s">
        <v>69</v>
      </c>
      <c r="I156" s="123" t="s">
        <v>70</v>
      </c>
      <c r="J156" s="123" t="s">
        <v>245</v>
      </c>
      <c r="K156" s="123" t="s">
        <v>510</v>
      </c>
      <c r="L156" s="126">
        <v>5000000</v>
      </c>
      <c r="M156" s="126">
        <f t="shared" si="12"/>
        <v>4250000</v>
      </c>
      <c r="N156" s="125">
        <v>2024</v>
      </c>
      <c r="O156" s="125">
        <v>2027</v>
      </c>
      <c r="P156" s="125"/>
      <c r="Q156" s="125"/>
      <c r="R156" s="125"/>
      <c r="S156" s="125"/>
      <c r="T156" s="125"/>
      <c r="U156" s="125"/>
      <c r="V156" s="125"/>
      <c r="W156" s="125"/>
      <c r="X156" s="125"/>
      <c r="Y156" s="123" t="s">
        <v>247</v>
      </c>
      <c r="Z156" s="125" t="s">
        <v>66</v>
      </c>
    </row>
    <row r="157" spans="1:26" ht="55" customHeight="1" x14ac:dyDescent="0.35">
      <c r="A157" s="160">
        <v>153</v>
      </c>
      <c r="B157" s="123" t="s">
        <v>242</v>
      </c>
      <c r="C157" s="123" t="s">
        <v>243</v>
      </c>
      <c r="D157" s="125">
        <v>75016176</v>
      </c>
      <c r="E157" s="125">
        <v>2506637</v>
      </c>
      <c r="F157" s="125">
        <v>600100464</v>
      </c>
      <c r="G157" s="123" t="s">
        <v>612</v>
      </c>
      <c r="H157" s="123" t="s">
        <v>69</v>
      </c>
      <c r="I157" s="123" t="s">
        <v>70</v>
      </c>
      <c r="J157" s="123" t="s">
        <v>245</v>
      </c>
      <c r="K157" s="123" t="s">
        <v>494</v>
      </c>
      <c r="L157" s="126">
        <v>2000000</v>
      </c>
      <c r="M157" s="126">
        <f t="shared" si="12"/>
        <v>1700000</v>
      </c>
      <c r="N157" s="125">
        <v>2024</v>
      </c>
      <c r="O157" s="125">
        <v>2027</v>
      </c>
      <c r="P157" s="126" t="s">
        <v>65</v>
      </c>
      <c r="Q157" s="125" t="s">
        <v>65</v>
      </c>
      <c r="R157" s="125" t="s">
        <v>65</v>
      </c>
      <c r="S157" s="125" t="s">
        <v>65</v>
      </c>
      <c r="T157" s="125"/>
      <c r="U157" s="125"/>
      <c r="V157" s="125" t="s">
        <v>65</v>
      </c>
      <c r="W157" s="125" t="s">
        <v>65</v>
      </c>
      <c r="X157" s="125" t="s">
        <v>65</v>
      </c>
      <c r="Y157" s="123" t="s">
        <v>247</v>
      </c>
      <c r="Z157" s="125" t="s">
        <v>66</v>
      </c>
    </row>
    <row r="158" spans="1:26" ht="55" customHeight="1" x14ac:dyDescent="0.35">
      <c r="A158" s="160">
        <v>154</v>
      </c>
      <c r="B158" s="123" t="s">
        <v>242</v>
      </c>
      <c r="C158" s="123" t="s">
        <v>243</v>
      </c>
      <c r="D158" s="125">
        <v>75016176</v>
      </c>
      <c r="E158" s="125">
        <v>2506637</v>
      </c>
      <c r="F158" s="125">
        <v>600100464</v>
      </c>
      <c r="G158" s="123" t="s">
        <v>613</v>
      </c>
      <c r="H158" s="123" t="s">
        <v>69</v>
      </c>
      <c r="I158" s="123" t="s">
        <v>70</v>
      </c>
      <c r="J158" s="123" t="s">
        <v>245</v>
      </c>
      <c r="K158" s="123" t="s">
        <v>456</v>
      </c>
      <c r="L158" s="126">
        <v>10000000</v>
      </c>
      <c r="M158" s="126">
        <f t="shared" si="12"/>
        <v>8500000</v>
      </c>
      <c r="N158" s="125">
        <v>2024</v>
      </c>
      <c r="O158" s="125">
        <v>2027</v>
      </c>
      <c r="P158" s="125" t="s">
        <v>65</v>
      </c>
      <c r="Q158" s="125" t="s">
        <v>65</v>
      </c>
      <c r="R158" s="125" t="s">
        <v>65</v>
      </c>
      <c r="S158" s="125" t="s">
        <v>65</v>
      </c>
      <c r="T158" s="125"/>
      <c r="U158" s="125"/>
      <c r="V158" s="125" t="s">
        <v>65</v>
      </c>
      <c r="W158" s="125"/>
      <c r="X158" s="125" t="s">
        <v>65</v>
      </c>
      <c r="Y158" s="123" t="s">
        <v>247</v>
      </c>
      <c r="Z158" s="125" t="s">
        <v>66</v>
      </c>
    </row>
    <row r="159" spans="1:26" s="71" customFormat="1" ht="55" customHeight="1" x14ac:dyDescent="0.35">
      <c r="A159" s="160">
        <v>155</v>
      </c>
      <c r="B159" s="123" t="s">
        <v>242</v>
      </c>
      <c r="C159" s="123" t="s">
        <v>243</v>
      </c>
      <c r="D159" s="125">
        <v>75016176</v>
      </c>
      <c r="E159" s="125">
        <v>2506637</v>
      </c>
      <c r="F159" s="125">
        <v>600100464</v>
      </c>
      <c r="G159" s="123" t="s">
        <v>554</v>
      </c>
      <c r="H159" s="123" t="s">
        <v>69</v>
      </c>
      <c r="I159" s="123" t="s">
        <v>70</v>
      </c>
      <c r="J159" s="123" t="s">
        <v>245</v>
      </c>
      <c r="K159" s="123" t="s">
        <v>555</v>
      </c>
      <c r="L159" s="126">
        <v>4000000</v>
      </c>
      <c r="M159" s="126">
        <f t="shared" si="12"/>
        <v>3400000</v>
      </c>
      <c r="N159" s="125">
        <v>2024</v>
      </c>
      <c r="O159" s="125">
        <v>2027</v>
      </c>
      <c r="P159" s="125"/>
      <c r="Q159" s="125" t="s">
        <v>65</v>
      </c>
      <c r="R159" s="125"/>
      <c r="S159" s="125"/>
      <c r="T159" s="125"/>
      <c r="U159" s="125"/>
      <c r="V159" s="125"/>
      <c r="W159" s="125"/>
      <c r="X159" s="125"/>
      <c r="Y159" s="123" t="s">
        <v>614</v>
      </c>
      <c r="Z159" s="125" t="s">
        <v>66</v>
      </c>
    </row>
    <row r="160" spans="1:26" ht="55" customHeight="1" x14ac:dyDescent="0.35">
      <c r="A160" s="160">
        <v>156</v>
      </c>
      <c r="B160" s="123" t="s">
        <v>242</v>
      </c>
      <c r="C160" s="123" t="s">
        <v>243</v>
      </c>
      <c r="D160" s="125">
        <v>75016176</v>
      </c>
      <c r="E160" s="125">
        <v>2506637</v>
      </c>
      <c r="F160" s="125">
        <v>600100464</v>
      </c>
      <c r="G160" s="123" t="s">
        <v>615</v>
      </c>
      <c r="H160" s="123" t="s">
        <v>69</v>
      </c>
      <c r="I160" s="123" t="s">
        <v>70</v>
      </c>
      <c r="J160" s="123" t="s">
        <v>245</v>
      </c>
      <c r="K160" s="123" t="s">
        <v>615</v>
      </c>
      <c r="L160" s="126">
        <v>600000</v>
      </c>
      <c r="M160" s="126">
        <f t="shared" si="12"/>
        <v>510000</v>
      </c>
      <c r="N160" s="125">
        <v>2024</v>
      </c>
      <c r="O160" s="125">
        <v>2027</v>
      </c>
      <c r="P160" s="125" t="s">
        <v>65</v>
      </c>
      <c r="Q160" s="125" t="s">
        <v>65</v>
      </c>
      <c r="R160" s="125"/>
      <c r="S160" s="125" t="s">
        <v>65</v>
      </c>
      <c r="T160" s="125" t="s">
        <v>65</v>
      </c>
      <c r="U160" s="125"/>
      <c r="V160" s="125"/>
      <c r="W160" s="125"/>
      <c r="X160" s="125"/>
      <c r="Y160" s="123" t="s">
        <v>247</v>
      </c>
      <c r="Z160" s="125" t="s">
        <v>66</v>
      </c>
    </row>
    <row r="161" spans="1:26" ht="55" customHeight="1" x14ac:dyDescent="0.35">
      <c r="A161" s="160">
        <v>157</v>
      </c>
      <c r="B161" s="115" t="s">
        <v>618</v>
      </c>
      <c r="C161" s="115" t="s">
        <v>619</v>
      </c>
      <c r="D161" s="115">
        <v>4840704</v>
      </c>
      <c r="E161" s="159">
        <v>181077701</v>
      </c>
      <c r="F161" s="115">
        <v>691009317</v>
      </c>
      <c r="G161" s="115" t="s">
        <v>620</v>
      </c>
      <c r="H161" s="115" t="s">
        <v>25</v>
      </c>
      <c r="I161" s="115" t="s">
        <v>70</v>
      </c>
      <c r="J161" s="115" t="s">
        <v>70</v>
      </c>
      <c r="K161" s="115" t="s">
        <v>621</v>
      </c>
      <c r="L161" s="117">
        <v>300000</v>
      </c>
      <c r="M161" s="117">
        <f>L161*0.85</f>
        <v>255000</v>
      </c>
      <c r="N161" s="123">
        <v>2024</v>
      </c>
      <c r="O161" s="115">
        <v>2027</v>
      </c>
      <c r="P161" s="115" t="s">
        <v>65</v>
      </c>
      <c r="Q161" s="115"/>
      <c r="R161" s="115" t="s">
        <v>65</v>
      </c>
      <c r="S161" s="115" t="s">
        <v>65</v>
      </c>
      <c r="T161" s="115"/>
      <c r="U161" s="115"/>
      <c r="V161" s="115"/>
      <c r="W161" s="115"/>
      <c r="X161" s="115" t="s">
        <v>65</v>
      </c>
      <c r="Y161" s="115" t="s">
        <v>72</v>
      </c>
      <c r="Z161" s="115" t="s">
        <v>66</v>
      </c>
    </row>
    <row r="162" spans="1:26" ht="55" customHeight="1" x14ac:dyDescent="0.35">
      <c r="A162" s="160">
        <v>158</v>
      </c>
      <c r="B162" s="115" t="s">
        <v>618</v>
      </c>
      <c r="C162" s="115" t="s">
        <v>619</v>
      </c>
      <c r="D162" s="115">
        <v>4840704</v>
      </c>
      <c r="E162" s="159">
        <v>181077701</v>
      </c>
      <c r="F162" s="115">
        <v>691009317</v>
      </c>
      <c r="G162" s="115" t="s">
        <v>622</v>
      </c>
      <c r="H162" s="115" t="s">
        <v>25</v>
      </c>
      <c r="I162" s="115" t="s">
        <v>70</v>
      </c>
      <c r="J162" s="115" t="s">
        <v>70</v>
      </c>
      <c r="K162" s="115" t="s">
        <v>623</v>
      </c>
      <c r="L162" s="117">
        <v>12000000</v>
      </c>
      <c r="M162" s="117">
        <f t="shared" ref="M162:M167" si="13">L162*0.85</f>
        <v>10200000</v>
      </c>
      <c r="N162" s="115">
        <v>2023</v>
      </c>
      <c r="O162" s="123">
        <v>2024</v>
      </c>
      <c r="P162" s="115"/>
      <c r="Q162" s="115" t="s">
        <v>65</v>
      </c>
      <c r="R162" s="115" t="s">
        <v>65</v>
      </c>
      <c r="S162" s="115" t="s">
        <v>65</v>
      </c>
      <c r="T162" s="115"/>
      <c r="U162" s="115" t="s">
        <v>65</v>
      </c>
      <c r="V162" s="115"/>
      <c r="W162" s="115"/>
      <c r="X162" s="115" t="s">
        <v>65</v>
      </c>
      <c r="Y162" s="123" t="s">
        <v>91</v>
      </c>
      <c r="Z162" s="115" t="s">
        <v>66</v>
      </c>
    </row>
    <row r="163" spans="1:26" ht="55" customHeight="1" x14ac:dyDescent="0.35">
      <c r="A163" s="160">
        <v>159</v>
      </c>
      <c r="B163" s="115" t="s">
        <v>618</v>
      </c>
      <c r="C163" s="115" t="s">
        <v>619</v>
      </c>
      <c r="D163" s="115">
        <v>4840704</v>
      </c>
      <c r="E163" s="159">
        <v>181077701</v>
      </c>
      <c r="F163" s="115">
        <v>691009317</v>
      </c>
      <c r="G163" s="115" t="s">
        <v>624</v>
      </c>
      <c r="H163" s="115" t="s">
        <v>25</v>
      </c>
      <c r="I163" s="115" t="s">
        <v>70</v>
      </c>
      <c r="J163" s="115" t="s">
        <v>70</v>
      </c>
      <c r="K163" s="115" t="s">
        <v>625</v>
      </c>
      <c r="L163" s="117">
        <v>800000</v>
      </c>
      <c r="M163" s="117">
        <f t="shared" si="13"/>
        <v>680000</v>
      </c>
      <c r="N163" s="123">
        <v>2024</v>
      </c>
      <c r="O163" s="115">
        <v>2027</v>
      </c>
      <c r="P163" s="115"/>
      <c r="Q163" s="115"/>
      <c r="R163" s="115"/>
      <c r="S163" s="115"/>
      <c r="T163" s="115"/>
      <c r="U163" s="115"/>
      <c r="V163" s="115" t="s">
        <v>65</v>
      </c>
      <c r="W163" s="115" t="s">
        <v>65</v>
      </c>
      <c r="X163" s="115"/>
      <c r="Y163" s="115" t="s">
        <v>72</v>
      </c>
      <c r="Z163" s="115" t="s">
        <v>66</v>
      </c>
    </row>
    <row r="164" spans="1:26" ht="55" customHeight="1" x14ac:dyDescent="0.35">
      <c r="A164" s="160">
        <v>160</v>
      </c>
      <c r="B164" s="115" t="s">
        <v>618</v>
      </c>
      <c r="C164" s="115" t="s">
        <v>619</v>
      </c>
      <c r="D164" s="115">
        <v>4840704</v>
      </c>
      <c r="E164" s="159">
        <v>181077701</v>
      </c>
      <c r="F164" s="115">
        <v>691009317</v>
      </c>
      <c r="G164" s="115" t="s">
        <v>626</v>
      </c>
      <c r="H164" s="115" t="s">
        <v>25</v>
      </c>
      <c r="I164" s="115" t="s">
        <v>70</v>
      </c>
      <c r="J164" s="115" t="s">
        <v>70</v>
      </c>
      <c r="K164" s="115" t="s">
        <v>627</v>
      </c>
      <c r="L164" s="117">
        <v>1000000</v>
      </c>
      <c r="M164" s="117">
        <f t="shared" si="13"/>
        <v>850000</v>
      </c>
      <c r="N164" s="123">
        <v>2024</v>
      </c>
      <c r="O164" s="115">
        <v>2027</v>
      </c>
      <c r="P164" s="115" t="s">
        <v>65</v>
      </c>
      <c r="Q164" s="115" t="s">
        <v>65</v>
      </c>
      <c r="R164" s="115"/>
      <c r="S164" s="115"/>
      <c r="T164" s="115"/>
      <c r="U164" s="115"/>
      <c r="V164" s="115"/>
      <c r="W164" s="115"/>
      <c r="X164" s="115"/>
      <c r="Y164" s="115" t="s">
        <v>72</v>
      </c>
      <c r="Z164" s="115" t="s">
        <v>66</v>
      </c>
    </row>
    <row r="165" spans="1:26" ht="55" customHeight="1" x14ac:dyDescent="0.35">
      <c r="A165" s="160">
        <v>161</v>
      </c>
      <c r="B165" s="115" t="s">
        <v>618</v>
      </c>
      <c r="C165" s="115" t="s">
        <v>619</v>
      </c>
      <c r="D165" s="115">
        <v>4840704</v>
      </c>
      <c r="E165" s="115">
        <v>181077701</v>
      </c>
      <c r="F165" s="115">
        <v>691009317</v>
      </c>
      <c r="G165" s="115" t="s">
        <v>628</v>
      </c>
      <c r="H165" s="115" t="s">
        <v>25</v>
      </c>
      <c r="I165" s="115" t="s">
        <v>70</v>
      </c>
      <c r="J165" s="115" t="s">
        <v>70</v>
      </c>
      <c r="K165" s="115" t="s">
        <v>629</v>
      </c>
      <c r="L165" s="117">
        <v>200000</v>
      </c>
      <c r="M165" s="117">
        <f t="shared" si="13"/>
        <v>170000</v>
      </c>
      <c r="N165" s="123">
        <v>2024</v>
      </c>
      <c r="O165" s="115">
        <v>2027</v>
      </c>
      <c r="P165" s="115"/>
      <c r="Q165" s="115" t="s">
        <v>65</v>
      </c>
      <c r="R165" s="115" t="s">
        <v>65</v>
      </c>
      <c r="S165" s="115" t="s">
        <v>65</v>
      </c>
      <c r="T165" s="115"/>
      <c r="U165" s="115"/>
      <c r="V165" s="115"/>
      <c r="W165" s="115" t="s">
        <v>65</v>
      </c>
      <c r="X165" s="115" t="s">
        <v>65</v>
      </c>
      <c r="Y165" s="115" t="s">
        <v>72</v>
      </c>
      <c r="Z165" s="115" t="s">
        <v>66</v>
      </c>
    </row>
    <row r="166" spans="1:26" ht="55" customHeight="1" x14ac:dyDescent="0.35">
      <c r="A166" s="160">
        <v>162</v>
      </c>
      <c r="B166" s="115" t="s">
        <v>618</v>
      </c>
      <c r="C166" s="115" t="s">
        <v>619</v>
      </c>
      <c r="D166" s="115">
        <v>4840704</v>
      </c>
      <c r="E166" s="115">
        <v>181077701</v>
      </c>
      <c r="F166" s="115">
        <v>691009317</v>
      </c>
      <c r="G166" s="115" t="s">
        <v>630</v>
      </c>
      <c r="H166" s="115" t="s">
        <v>25</v>
      </c>
      <c r="I166" s="115" t="s">
        <v>70</v>
      </c>
      <c r="J166" s="115" t="s">
        <v>70</v>
      </c>
      <c r="K166" s="115" t="s">
        <v>631</v>
      </c>
      <c r="L166" s="117">
        <v>200000</v>
      </c>
      <c r="M166" s="117">
        <f t="shared" si="13"/>
        <v>170000</v>
      </c>
      <c r="N166" s="123">
        <v>2024</v>
      </c>
      <c r="O166" s="115">
        <v>2027</v>
      </c>
      <c r="P166" s="115"/>
      <c r="Q166" s="115" t="s">
        <v>65</v>
      </c>
      <c r="R166" s="115" t="s">
        <v>65</v>
      </c>
      <c r="S166" s="115" t="s">
        <v>65</v>
      </c>
      <c r="T166" s="115"/>
      <c r="U166" s="115"/>
      <c r="V166" s="115"/>
      <c r="W166" s="115" t="s">
        <v>65</v>
      </c>
      <c r="X166" s="115" t="s">
        <v>65</v>
      </c>
      <c r="Y166" s="115" t="s">
        <v>72</v>
      </c>
      <c r="Z166" s="115" t="s">
        <v>66</v>
      </c>
    </row>
    <row r="167" spans="1:26" ht="55" customHeight="1" x14ac:dyDescent="0.35">
      <c r="A167" s="160">
        <v>163</v>
      </c>
      <c r="B167" s="115" t="s">
        <v>618</v>
      </c>
      <c r="C167" s="115" t="s">
        <v>619</v>
      </c>
      <c r="D167" s="115">
        <v>4840704</v>
      </c>
      <c r="E167" s="115">
        <v>181077701</v>
      </c>
      <c r="F167" s="115">
        <v>691009317</v>
      </c>
      <c r="G167" s="115" t="s">
        <v>632</v>
      </c>
      <c r="H167" s="115" t="s">
        <v>25</v>
      </c>
      <c r="I167" s="115" t="s">
        <v>70</v>
      </c>
      <c r="J167" s="115" t="s">
        <v>70</v>
      </c>
      <c r="K167" s="115" t="s">
        <v>633</v>
      </c>
      <c r="L167" s="117">
        <v>200000</v>
      </c>
      <c r="M167" s="117">
        <f t="shared" si="13"/>
        <v>170000</v>
      </c>
      <c r="N167" s="123">
        <v>2024</v>
      </c>
      <c r="O167" s="115">
        <v>2027</v>
      </c>
      <c r="P167" s="115"/>
      <c r="Q167" s="115"/>
      <c r="R167" s="115"/>
      <c r="S167" s="115"/>
      <c r="T167" s="115"/>
      <c r="U167" s="115"/>
      <c r="V167" s="115"/>
      <c r="W167" s="115" t="s">
        <v>65</v>
      </c>
      <c r="X167" s="115"/>
      <c r="Y167" s="115" t="s">
        <v>72</v>
      </c>
      <c r="Z167" s="115" t="s">
        <v>66</v>
      </c>
    </row>
    <row r="168" spans="1:26" ht="1.75" customHeight="1" x14ac:dyDescent="0.35">
      <c r="A168" s="75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4"/>
      <c r="M168" s="74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spans="1:26" ht="7" customHeight="1" x14ac:dyDescent="0.35">
      <c r="A169" s="75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4"/>
      <c r="M169" s="74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spans="1:26" ht="12" customHeight="1" x14ac:dyDescent="0.35"/>
    <row r="171" spans="1:26" x14ac:dyDescent="0.35">
      <c r="A171" s="69" t="s">
        <v>634</v>
      </c>
    </row>
    <row r="172" spans="1:26" ht="15" thickBot="1" x14ac:dyDescent="0.4"/>
    <row r="173" spans="1:26" x14ac:dyDescent="0.35">
      <c r="G173" s="77"/>
      <c r="H173" s="78"/>
      <c r="I173" s="78"/>
      <c r="J173" s="79"/>
    </row>
    <row r="174" spans="1:26" x14ac:dyDescent="0.35">
      <c r="A174" s="80"/>
      <c r="G174" s="81"/>
      <c r="J174" s="82"/>
    </row>
    <row r="175" spans="1:26" x14ac:dyDescent="0.35">
      <c r="G175" s="81"/>
      <c r="J175" s="82"/>
    </row>
    <row r="176" spans="1:26" ht="9.65" customHeight="1" x14ac:dyDescent="0.35">
      <c r="G176" s="81"/>
      <c r="J176" s="82"/>
    </row>
    <row r="177" spans="1:10" ht="15.65" customHeight="1" thickBot="1" x14ac:dyDescent="0.4">
      <c r="G177" s="83"/>
      <c r="H177" s="84"/>
      <c r="I177" s="84"/>
      <c r="J177" s="85"/>
    </row>
    <row r="184" spans="1:10" x14ac:dyDescent="0.35">
      <c r="A184" s="69" t="s">
        <v>260</v>
      </c>
    </row>
    <row r="185" spans="1:10" x14ac:dyDescent="0.35">
      <c r="A185" s="80" t="s">
        <v>635</v>
      </c>
    </row>
    <row r="187" spans="1:10" x14ac:dyDescent="0.35">
      <c r="A187" s="69" t="s">
        <v>636</v>
      </c>
    </row>
    <row r="188" spans="1:10" x14ac:dyDescent="0.35">
      <c r="A188" s="69" t="s">
        <v>262</v>
      </c>
    </row>
    <row r="189" spans="1:10" x14ac:dyDescent="0.35">
      <c r="A189" s="69" t="s">
        <v>263</v>
      </c>
    </row>
    <row r="191" spans="1:10" x14ac:dyDescent="0.35">
      <c r="A191" s="69" t="s">
        <v>637</v>
      </c>
    </row>
    <row r="193" spans="1:1" x14ac:dyDescent="0.35">
      <c r="A193" s="69" t="s">
        <v>638</v>
      </c>
    </row>
    <row r="194" spans="1:1" x14ac:dyDescent="0.35">
      <c r="A194" s="69" t="s">
        <v>639</v>
      </c>
    </row>
    <row r="195" spans="1:1" x14ac:dyDescent="0.35">
      <c r="A195" s="69" t="s">
        <v>640</v>
      </c>
    </row>
    <row r="196" spans="1:1" x14ac:dyDescent="0.35">
      <c r="A196" s="69" t="s">
        <v>641</v>
      </c>
    </row>
    <row r="197" spans="1:1" x14ac:dyDescent="0.35">
      <c r="A197" s="69" t="s">
        <v>642</v>
      </c>
    </row>
    <row r="198" spans="1:1" x14ac:dyDescent="0.35">
      <c r="A198" s="69" t="s">
        <v>643</v>
      </c>
    </row>
    <row r="199" spans="1:1" x14ac:dyDescent="0.35">
      <c r="A199" s="69" t="s">
        <v>644</v>
      </c>
    </row>
    <row r="200" spans="1:1" x14ac:dyDescent="0.35">
      <c r="A200" s="69" t="s">
        <v>645</v>
      </c>
    </row>
    <row r="201" spans="1:1" x14ac:dyDescent="0.35">
      <c r="A201" s="69" t="s">
        <v>646</v>
      </c>
    </row>
    <row r="202" spans="1:1" x14ac:dyDescent="0.35">
      <c r="A202" s="69" t="s">
        <v>647</v>
      </c>
    </row>
    <row r="203" spans="1:1" x14ac:dyDescent="0.35">
      <c r="A203" s="69" t="s">
        <v>648</v>
      </c>
    </row>
    <row r="205" spans="1:1" x14ac:dyDescent="0.35">
      <c r="A205" s="69" t="s">
        <v>649</v>
      </c>
    </row>
    <row r="206" spans="1:1" x14ac:dyDescent="0.35">
      <c r="A206" s="69" t="s">
        <v>650</v>
      </c>
    </row>
    <row r="208" spans="1:1" x14ac:dyDescent="0.35">
      <c r="A208" s="69" t="s">
        <v>651</v>
      </c>
    </row>
    <row r="209" spans="1:1" x14ac:dyDescent="0.35">
      <c r="A209" s="69" t="s">
        <v>652</v>
      </c>
    </row>
    <row r="210" spans="1:1" x14ac:dyDescent="0.35">
      <c r="A210" s="69" t="s">
        <v>653</v>
      </c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45DF-F65B-4521-AEF2-11077CF2C9B3}">
  <dimension ref="A1:BC45"/>
  <sheetViews>
    <sheetView tabSelected="1" topLeftCell="B1" zoomScale="70" zoomScaleNormal="70" workbookViewId="0">
      <selection activeCell="B7" sqref="B7"/>
    </sheetView>
  </sheetViews>
  <sheetFormatPr defaultColWidth="8.54296875" defaultRowHeight="14.5" x14ac:dyDescent="0.35"/>
  <cols>
    <col min="1" max="1" width="14.453125" style="59" hidden="1" customWidth="1"/>
    <col min="2" max="2" width="7.453125" style="59" customWidth="1"/>
    <col min="3" max="3" width="18.453125" style="59" customWidth="1"/>
    <col min="4" max="4" width="17.54296875" style="59" customWidth="1"/>
    <col min="5" max="5" width="9.54296875" style="59" customWidth="1"/>
    <col min="6" max="6" width="22.453125" style="59" customWidth="1"/>
    <col min="7" max="8" width="13.54296875" style="59" customWidth="1"/>
    <col min="9" max="9" width="16.54296875" style="59" customWidth="1"/>
    <col min="10" max="10" width="39.453125" style="59" customWidth="1"/>
    <col min="11" max="11" width="12.54296875" style="60" customWidth="1"/>
    <col min="12" max="12" width="13" style="60" customWidth="1"/>
    <col min="13" max="13" width="9" style="59" customWidth="1"/>
    <col min="14" max="14" width="8.54296875" style="59"/>
    <col min="15" max="18" width="11.1796875" style="59" customWidth="1"/>
    <col min="19" max="20" width="10.54296875" style="59" customWidth="1"/>
    <col min="21" max="16384" width="8.54296875" style="59"/>
  </cols>
  <sheetData>
    <row r="1" spans="1:55" ht="46.5" customHeight="1" thickBot="1" x14ac:dyDescent="0.4">
      <c r="A1" s="211" t="s">
        <v>654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3"/>
    </row>
    <row r="2" spans="1:55" ht="30" customHeight="1" thickBot="1" x14ac:dyDescent="0.4">
      <c r="A2" s="214" t="s">
        <v>655</v>
      </c>
      <c r="B2" s="217" t="s">
        <v>40</v>
      </c>
      <c r="C2" s="190" t="s">
        <v>656</v>
      </c>
      <c r="D2" s="184"/>
      <c r="E2" s="184"/>
      <c r="F2" s="217" t="s">
        <v>42</v>
      </c>
      <c r="G2" s="217" t="s">
        <v>268</v>
      </c>
      <c r="H2" s="217" t="s">
        <v>44</v>
      </c>
      <c r="I2" s="217" t="s">
        <v>45</v>
      </c>
      <c r="J2" s="217" t="s">
        <v>46</v>
      </c>
      <c r="K2" s="219" t="s">
        <v>657</v>
      </c>
      <c r="L2" s="220"/>
      <c r="M2" s="233" t="s">
        <v>48</v>
      </c>
      <c r="N2" s="186"/>
      <c r="O2" s="234" t="s">
        <v>658</v>
      </c>
      <c r="P2" s="235"/>
      <c r="Q2" s="235"/>
      <c r="R2" s="235"/>
      <c r="S2" s="233" t="s">
        <v>50</v>
      </c>
      <c r="T2" s="186"/>
    </row>
    <row r="3" spans="1:55" ht="22.4" customHeight="1" thickBot="1" x14ac:dyDescent="0.4">
      <c r="A3" s="215"/>
      <c r="B3" s="218"/>
      <c r="C3" s="221" t="s">
        <v>659</v>
      </c>
      <c r="D3" s="223" t="s">
        <v>660</v>
      </c>
      <c r="E3" s="223" t="s">
        <v>661</v>
      </c>
      <c r="F3" s="218"/>
      <c r="G3" s="218"/>
      <c r="H3" s="218"/>
      <c r="I3" s="218"/>
      <c r="J3" s="218"/>
      <c r="K3" s="225" t="s">
        <v>662</v>
      </c>
      <c r="L3" s="225" t="s">
        <v>57</v>
      </c>
      <c r="M3" s="230" t="s">
        <v>58</v>
      </c>
      <c r="N3" s="232" t="s">
        <v>59</v>
      </c>
      <c r="O3" s="227" t="s">
        <v>272</v>
      </c>
      <c r="P3" s="228"/>
      <c r="Q3" s="228"/>
      <c r="R3" s="228"/>
      <c r="S3" s="229" t="s">
        <v>663</v>
      </c>
      <c r="T3" s="231" t="s">
        <v>63</v>
      </c>
    </row>
    <row r="4" spans="1:55" ht="68.25" customHeight="1" thickBot="1" x14ac:dyDescent="0.4">
      <c r="A4" s="216"/>
      <c r="B4" s="218"/>
      <c r="C4" s="222"/>
      <c r="D4" s="224"/>
      <c r="E4" s="224"/>
      <c r="F4" s="218"/>
      <c r="G4" s="218"/>
      <c r="H4" s="218"/>
      <c r="I4" s="218"/>
      <c r="J4" s="218"/>
      <c r="K4" s="226"/>
      <c r="L4" s="226"/>
      <c r="M4" s="236"/>
      <c r="N4" s="237"/>
      <c r="O4" s="106" t="s">
        <v>278</v>
      </c>
      <c r="P4" s="167" t="s">
        <v>664</v>
      </c>
      <c r="Q4" s="167" t="s">
        <v>665</v>
      </c>
      <c r="R4" s="168" t="s">
        <v>666</v>
      </c>
      <c r="S4" s="230"/>
      <c r="T4" s="232"/>
    </row>
    <row r="5" spans="1:55" ht="35" customHeight="1" x14ac:dyDescent="0.35">
      <c r="A5" s="59">
        <v>1</v>
      </c>
      <c r="B5" s="169">
        <v>1</v>
      </c>
      <c r="C5" s="170" t="s">
        <v>667</v>
      </c>
      <c r="D5" s="170" t="s">
        <v>136</v>
      </c>
      <c r="E5" s="170">
        <v>75015138</v>
      </c>
      <c r="F5" s="171" t="s">
        <v>668</v>
      </c>
      <c r="G5" s="172" t="s">
        <v>25</v>
      </c>
      <c r="H5" s="172" t="s">
        <v>70</v>
      </c>
      <c r="I5" s="172" t="s">
        <v>70</v>
      </c>
      <c r="J5" s="172" t="s">
        <v>669</v>
      </c>
      <c r="K5" s="173">
        <v>250000</v>
      </c>
      <c r="L5" s="173">
        <f>K5/100*85</f>
        <v>212500</v>
      </c>
      <c r="M5" s="174">
        <v>2024</v>
      </c>
      <c r="N5" s="174">
        <v>2025</v>
      </c>
      <c r="O5" s="170"/>
      <c r="P5" s="170"/>
      <c r="Q5" s="170"/>
      <c r="R5" s="170"/>
      <c r="S5" s="175" t="s">
        <v>670</v>
      </c>
      <c r="T5" s="176" t="s">
        <v>66</v>
      </c>
    </row>
    <row r="6" spans="1:55" ht="35" customHeight="1" x14ac:dyDescent="0.35">
      <c r="B6" s="182">
        <v>2</v>
      </c>
      <c r="C6" s="92" t="s">
        <v>616</v>
      </c>
      <c r="D6" s="92" t="s">
        <v>616</v>
      </c>
      <c r="E6" s="87">
        <v>277550</v>
      </c>
      <c r="F6" s="87" t="s">
        <v>671</v>
      </c>
      <c r="G6" s="88" t="s">
        <v>25</v>
      </c>
      <c r="H6" s="89" t="s">
        <v>70</v>
      </c>
      <c r="I6" s="89" t="s">
        <v>617</v>
      </c>
      <c r="J6" s="89" t="s">
        <v>672</v>
      </c>
      <c r="K6" s="89">
        <v>2000000</v>
      </c>
      <c r="L6" s="90">
        <f>K6/100*85</f>
        <v>1700000</v>
      </c>
      <c r="M6" s="91">
        <v>2022</v>
      </c>
      <c r="N6" s="91">
        <v>2023</v>
      </c>
      <c r="O6" s="91"/>
      <c r="P6" s="87" t="s">
        <v>65</v>
      </c>
      <c r="Q6" s="87" t="s">
        <v>65</v>
      </c>
      <c r="R6" s="87"/>
      <c r="S6" s="87" t="s">
        <v>72</v>
      </c>
      <c r="T6" s="177" t="s">
        <v>66</v>
      </c>
    </row>
    <row r="7" spans="1:55" ht="35" customHeight="1" x14ac:dyDescent="0.35">
      <c r="A7" s="59">
        <v>2</v>
      </c>
      <c r="B7" s="182">
        <v>3</v>
      </c>
      <c r="C7" s="87" t="s">
        <v>673</v>
      </c>
      <c r="D7" s="92" t="s">
        <v>136</v>
      </c>
      <c r="E7" s="87">
        <v>47487259</v>
      </c>
      <c r="F7" s="87" t="s">
        <v>674</v>
      </c>
      <c r="G7" s="88" t="s">
        <v>25</v>
      </c>
      <c r="H7" s="89" t="s">
        <v>70</v>
      </c>
      <c r="I7" s="89" t="s">
        <v>70</v>
      </c>
      <c r="J7" s="89" t="s">
        <v>675</v>
      </c>
      <c r="K7" s="89">
        <v>2000000</v>
      </c>
      <c r="L7" s="90">
        <f>K7/100*85</f>
        <v>1700000</v>
      </c>
      <c r="M7" s="91">
        <v>2024</v>
      </c>
      <c r="N7" s="91">
        <v>2025</v>
      </c>
      <c r="O7" s="91"/>
      <c r="P7" s="87"/>
      <c r="Q7" s="87"/>
      <c r="R7" s="87"/>
      <c r="S7" s="87" t="s">
        <v>241</v>
      </c>
      <c r="T7" s="177" t="s">
        <v>66</v>
      </c>
    </row>
    <row r="8" spans="1:55" ht="43.5" customHeight="1" thickBot="1" x14ac:dyDescent="0.4">
      <c r="B8" s="183">
        <v>4</v>
      </c>
      <c r="C8" s="94" t="s">
        <v>673</v>
      </c>
      <c r="D8" s="93" t="s">
        <v>136</v>
      </c>
      <c r="E8" s="94">
        <v>47487259</v>
      </c>
      <c r="F8" s="94" t="s">
        <v>676</v>
      </c>
      <c r="G8" s="95" t="s">
        <v>25</v>
      </c>
      <c r="H8" s="96" t="s">
        <v>70</v>
      </c>
      <c r="I8" s="96" t="s">
        <v>70</v>
      </c>
      <c r="J8" s="96" t="s">
        <v>677</v>
      </c>
      <c r="K8" s="96">
        <v>30000000</v>
      </c>
      <c r="L8" s="97">
        <f t="shared" ref="L8" si="0">K8/100*85</f>
        <v>25500000</v>
      </c>
      <c r="M8" s="98">
        <v>2024</v>
      </c>
      <c r="N8" s="98">
        <v>2025</v>
      </c>
      <c r="O8" s="98"/>
      <c r="P8" s="94"/>
      <c r="Q8" s="94" t="s">
        <v>65</v>
      </c>
      <c r="R8" s="94" t="s">
        <v>65</v>
      </c>
      <c r="S8" s="94" t="s">
        <v>241</v>
      </c>
      <c r="T8" s="178" t="s">
        <v>66</v>
      </c>
    </row>
    <row r="9" spans="1:55" s="67" customFormat="1" ht="1" customHeight="1" thickBot="1" x14ac:dyDescent="0.4">
      <c r="A9" s="66"/>
      <c r="B9" s="99"/>
      <c r="C9" s="100"/>
      <c r="D9" s="101"/>
      <c r="E9" s="101"/>
      <c r="F9" s="102"/>
      <c r="G9" s="101"/>
      <c r="H9" s="101"/>
      <c r="I9" s="101"/>
      <c r="J9" s="102"/>
      <c r="K9" s="103"/>
      <c r="L9" s="103"/>
      <c r="M9" s="101"/>
      <c r="N9" s="101"/>
      <c r="O9" s="101"/>
      <c r="P9" s="101"/>
      <c r="Q9" s="101"/>
      <c r="R9" s="101"/>
      <c r="S9" s="101"/>
      <c r="T9" s="104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</row>
    <row r="10" spans="1:55" x14ac:dyDescent="0.35">
      <c r="B10" s="105"/>
    </row>
    <row r="11" spans="1:55" x14ac:dyDescent="0.35">
      <c r="B11" s="105"/>
    </row>
    <row r="12" spans="1:55" x14ac:dyDescent="0.35">
      <c r="B12" s="105"/>
    </row>
    <row r="13" spans="1:55" ht="15" thickBot="1" x14ac:dyDescent="0.4">
      <c r="A13" s="59" t="s">
        <v>678</v>
      </c>
      <c r="B13" s="59" t="s">
        <v>679</v>
      </c>
      <c r="K13" s="59"/>
      <c r="M13" s="60"/>
    </row>
    <row r="14" spans="1:55" x14ac:dyDescent="0.35">
      <c r="B14" s="105"/>
      <c r="F14" s="61"/>
      <c r="G14" s="62"/>
      <c r="H14" s="62"/>
      <c r="I14" s="63"/>
    </row>
    <row r="15" spans="1:55" x14ac:dyDescent="0.35">
      <c r="F15" s="64"/>
      <c r="I15" s="65"/>
    </row>
    <row r="16" spans="1:55" x14ac:dyDescent="0.35">
      <c r="F16" s="64"/>
      <c r="I16" s="65"/>
    </row>
    <row r="17" spans="1:9" x14ac:dyDescent="0.35">
      <c r="F17" s="64"/>
      <c r="I17" s="65"/>
    </row>
    <row r="18" spans="1:9" ht="15" thickBot="1" x14ac:dyDescent="0.4">
      <c r="F18" s="66"/>
      <c r="G18" s="67"/>
      <c r="H18" s="67"/>
      <c r="I18" s="68"/>
    </row>
    <row r="19" spans="1:9" x14ac:dyDescent="0.35">
      <c r="A19" s="59" t="s">
        <v>680</v>
      </c>
    </row>
    <row r="20" spans="1:9" x14ac:dyDescent="0.35">
      <c r="B20" s="59" t="s">
        <v>681</v>
      </c>
    </row>
    <row r="21" spans="1:9" ht="16.25" customHeight="1" x14ac:dyDescent="0.35">
      <c r="B21" s="59" t="s">
        <v>682</v>
      </c>
    </row>
    <row r="22" spans="1:9" x14ac:dyDescent="0.35">
      <c r="B22" s="59" t="s">
        <v>636</v>
      </c>
    </row>
    <row r="23" spans="1:9" x14ac:dyDescent="0.35">
      <c r="B23" s="59" t="s">
        <v>262</v>
      </c>
    </row>
    <row r="24" spans="1:9" x14ac:dyDescent="0.35">
      <c r="B24" s="59" t="s">
        <v>263</v>
      </c>
    </row>
    <row r="26" spans="1:9" x14ac:dyDescent="0.35">
      <c r="B26" s="59" t="s">
        <v>637</v>
      </c>
    </row>
    <row r="27" spans="1:9" x14ac:dyDescent="0.35">
      <c r="A27" s="59" t="s">
        <v>683</v>
      </c>
    </row>
    <row r="28" spans="1:9" x14ac:dyDescent="0.35">
      <c r="A28" s="59" t="s">
        <v>648</v>
      </c>
      <c r="B28" s="59" t="s">
        <v>684</v>
      </c>
    </row>
    <row r="29" spans="1:9" x14ac:dyDescent="0.35">
      <c r="B29" s="59" t="s">
        <v>639</v>
      </c>
    </row>
    <row r="30" spans="1:9" x14ac:dyDescent="0.35">
      <c r="B30" s="59" t="s">
        <v>640</v>
      </c>
    </row>
    <row r="31" spans="1:9" x14ac:dyDescent="0.35">
      <c r="B31" s="59" t="s">
        <v>641</v>
      </c>
    </row>
    <row r="32" spans="1:9" x14ac:dyDescent="0.35">
      <c r="B32" s="59" t="s">
        <v>642</v>
      </c>
    </row>
    <row r="33" spans="2:2" x14ac:dyDescent="0.35">
      <c r="B33" s="59" t="s">
        <v>643</v>
      </c>
    </row>
    <row r="34" spans="2:2" x14ac:dyDescent="0.35">
      <c r="B34" s="59" t="s">
        <v>644</v>
      </c>
    </row>
    <row r="35" spans="2:2" x14ac:dyDescent="0.35">
      <c r="B35" s="59" t="s">
        <v>645</v>
      </c>
    </row>
    <row r="37" spans="2:2" x14ac:dyDescent="0.35">
      <c r="B37" s="59" t="s">
        <v>685</v>
      </c>
    </row>
    <row r="38" spans="2:2" x14ac:dyDescent="0.35">
      <c r="B38" s="59" t="s">
        <v>648</v>
      </c>
    </row>
    <row r="40" spans="2:2" ht="16.25" customHeight="1" x14ac:dyDescent="0.35">
      <c r="B40" s="59" t="s">
        <v>649</v>
      </c>
    </row>
    <row r="41" spans="2:2" x14ac:dyDescent="0.35">
      <c r="B41" s="59" t="s">
        <v>650</v>
      </c>
    </row>
    <row r="43" spans="2:2" x14ac:dyDescent="0.35">
      <c r="B43" s="59" t="s">
        <v>651</v>
      </c>
    </row>
    <row r="44" spans="2:2" x14ac:dyDescent="0.35">
      <c r="B44" s="59" t="s">
        <v>652</v>
      </c>
    </row>
    <row r="45" spans="2:2" x14ac:dyDescent="0.35">
      <c r="B45" s="59" t="s">
        <v>653</v>
      </c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honeticPr fontId="4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</vt:lpstr>
      <vt:lpstr>MŠ</vt:lpstr>
      <vt:lpstr>ZŠ </vt:lpstr>
      <vt:lpstr>zájmové  a neformální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Naděžda Klvaňova</dc:creator>
  <cp:lastModifiedBy>Naděžda Klvaňova</cp:lastModifiedBy>
  <dcterms:created xsi:type="dcterms:W3CDTF">2015-06-05T18:19:34Z</dcterms:created>
  <dcterms:modified xsi:type="dcterms:W3CDTF">2024-07-25T11:59:57Z</dcterms:modified>
</cp:coreProperties>
</file>