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arbo\Documents Lokál\MAPII\IROP_22_27_Stratregické rámce_Obce\"/>
    </mc:Choice>
  </mc:AlternateContent>
  <bookViews>
    <workbookView xWindow="0" yWindow="0" windowWidth="28800" windowHeight="11730" tabRatio="710" activeTab="2"/>
  </bookViews>
  <sheets>
    <sheet name="Pokyny, info" sheetId="9" r:id="rId1"/>
    <sheet name="MŠ" sheetId="6" r:id="rId2"/>
    <sheet name="ZŠ" sheetId="7" r:id="rId3"/>
    <sheet name="zajmové, neformalní, cel" sheetId="8" r:id="rId4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50" i="6" l="1"/>
  <c r="M101" i="7"/>
  <c r="M100" i="7"/>
  <c r="M99" i="7"/>
  <c r="M98" i="7"/>
  <c r="M97" i="7"/>
  <c r="M96" i="7"/>
  <c r="M95" i="7"/>
  <c r="M94" i="7"/>
  <c r="M93" i="7"/>
  <c r="M92" i="7"/>
  <c r="M91" i="7"/>
  <c r="M90" i="7"/>
  <c r="M89" i="7"/>
  <c r="M88" i="7"/>
  <c r="M87" i="7"/>
  <c r="M86" i="7"/>
  <c r="M85" i="7" l="1"/>
  <c r="M49" i="6"/>
  <c r="M48" i="6"/>
  <c r="M84" i="7" l="1"/>
  <c r="M47" i="6"/>
  <c r="M83" i="7" l="1"/>
  <c r="M46" i="6"/>
  <c r="M45" i="6" l="1"/>
  <c r="M82" i="7" l="1"/>
  <c r="M81" i="7"/>
  <c r="M80" i="7"/>
  <c r="M79" i="7"/>
  <c r="M44" i="6"/>
  <c r="M78" i="7" l="1"/>
  <c r="M43" i="6"/>
  <c r="M77" i="7" l="1"/>
  <c r="M42" i="6"/>
  <c r="M41" i="6"/>
  <c r="L16" i="8" l="1"/>
  <c r="M76" i="7"/>
  <c r="M40" i="6"/>
  <c r="M75" i="7" l="1"/>
  <c r="M39" i="6"/>
  <c r="M38" i="6" l="1"/>
  <c r="M37" i="6"/>
  <c r="M36" i="6"/>
  <c r="M73" i="7" l="1"/>
  <c r="M35" i="6"/>
  <c r="M71" i="7" l="1"/>
  <c r="M34" i="6"/>
  <c r="L15" i="8" l="1"/>
  <c r="M70" i="7" l="1"/>
  <c r="M69" i="7"/>
  <c r="M68" i="7"/>
  <c r="M67" i="7"/>
  <c r="M66" i="7"/>
  <c r="M33" i="6"/>
  <c r="M65" i="7" l="1"/>
  <c r="M64" i="7"/>
  <c r="M63" i="7"/>
  <c r="M62" i="7"/>
  <c r="M61" i="7"/>
  <c r="M32" i="6"/>
  <c r="M60" i="7" l="1"/>
  <c r="M59" i="7"/>
  <c r="M31" i="6"/>
  <c r="L14" i="8" l="1"/>
  <c r="M58" i="7"/>
  <c r="M57" i="7"/>
  <c r="M56" i="7"/>
  <c r="M30" i="6" l="1"/>
  <c r="M55" i="7" l="1"/>
  <c r="L13" i="8" l="1"/>
  <c r="M54" i="7"/>
  <c r="M53" i="7"/>
  <c r="M29" i="6"/>
  <c r="M52" i="7" l="1"/>
  <c r="M28" i="6"/>
  <c r="M27" i="6" l="1"/>
  <c r="M26" i="6"/>
  <c r="M51" i="7" l="1"/>
  <c r="M50" i="7"/>
  <c r="L12" i="8" l="1"/>
  <c r="M49" i="7"/>
  <c r="M25" i="6"/>
  <c r="M48" i="7" l="1"/>
  <c r="M24" i="6" l="1"/>
  <c r="M23" i="6"/>
  <c r="L11" i="8" l="1"/>
  <c r="L10" i="8"/>
  <c r="M47" i="7"/>
  <c r="M46" i="7"/>
  <c r="M22" i="6"/>
  <c r="M45" i="7" l="1"/>
  <c r="M44" i="7"/>
  <c r="M43" i="7" l="1"/>
  <c r="M42" i="7"/>
  <c r="M41" i="7"/>
  <c r="M40" i="7"/>
  <c r="M39" i="7"/>
  <c r="M38" i="7"/>
  <c r="M37" i="7"/>
  <c r="M36" i="7"/>
  <c r="M35" i="7"/>
  <c r="M34" i="7"/>
  <c r="M33" i="7"/>
  <c r="M21" i="6"/>
  <c r="M20" i="6"/>
  <c r="M19" i="6"/>
  <c r="M18" i="6"/>
  <c r="L9" i="8" l="1"/>
  <c r="M32" i="7"/>
  <c r="M31" i="7"/>
  <c r="M30" i="7"/>
  <c r="M29" i="7"/>
  <c r="M26" i="7" l="1"/>
  <c r="M25" i="7"/>
  <c r="M16" i="6" l="1"/>
  <c r="M15" i="6"/>
  <c r="M24" i="7" l="1"/>
  <c r="M23" i="7"/>
  <c r="M22" i="7"/>
  <c r="M14" i="6" l="1"/>
  <c r="M20" i="7" l="1"/>
  <c r="M19" i="7"/>
  <c r="M18" i="7"/>
  <c r="L7" i="8" l="1"/>
  <c r="L6" i="8"/>
  <c r="M11" i="6"/>
  <c r="M10" i="6"/>
  <c r="M9" i="6"/>
  <c r="M12" i="7" l="1"/>
  <c r="M11" i="7"/>
  <c r="M8" i="6"/>
  <c r="M10" i="7" l="1"/>
  <c r="M9" i="7"/>
  <c r="M8" i="7"/>
  <c r="M7" i="7"/>
  <c r="M6" i="7"/>
  <c r="M7" i="6"/>
  <c r="M6" i="6"/>
  <c r="M5" i="6"/>
  <c r="M4" i="6"/>
</calcChain>
</file>

<file path=xl/sharedStrings.xml><?xml version="1.0" encoding="utf-8"?>
<sst xmlns="http://schemas.openxmlformats.org/spreadsheetml/2006/main" count="2191" uniqueCount="666">
  <si>
    <t>Pokyny, informace k tabulkám</t>
  </si>
  <si>
    <t>Označení relevantních políček "Typ projektu"</t>
  </si>
  <si>
    <t xml:space="preserve">Ve sloupcích tabulky, které se týkají typu projektu (resp. jeho zaměření/podporovaných oblastí) je třeba vždy označit křížkem (zaškrtnout) relevantní políčko. V případě, že nebude zaškrtnuto relevantní pole, nebude možné  </t>
  </si>
  <si>
    <t>Formát odevzdávání tabulek</t>
  </si>
  <si>
    <t>Předávání tabulek</t>
  </si>
  <si>
    <t>Strategický rámec MAP - seznam investičních priorit MŠ (2021 - 2027)</t>
  </si>
  <si>
    <t>Číslo řádku</t>
  </si>
  <si>
    <t xml:space="preserve">Identifikace školy </t>
  </si>
  <si>
    <t>Název projektu</t>
  </si>
  <si>
    <t xml:space="preserve">Kraj realizace </t>
  </si>
  <si>
    <t>Obec realizace</t>
  </si>
  <si>
    <t>Obsah projektu</t>
  </si>
  <si>
    <r>
      <t xml:space="preserve">Výdaje projektu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</si>
  <si>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Předpokládaný termín realizace </t>
    </r>
    <r>
      <rPr>
        <i/>
        <sz val="10"/>
        <color theme="1"/>
        <rFont val="Calibri"/>
        <family val="2"/>
        <charset val="238"/>
        <scheme val="minor"/>
      </rPr>
      <t>měsíc, rok</t>
    </r>
  </si>
  <si>
    <r>
      <t>Typ projektu</t>
    </r>
    <r>
      <rPr>
        <sz val="10"/>
        <color theme="1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</si>
  <si>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 xml:space="preserve">Stav připravenosti projektu k realizaci </t>
  </si>
  <si>
    <t>Název školy</t>
  </si>
  <si>
    <t>Zřizovatel</t>
  </si>
  <si>
    <t>IČ školy</t>
  </si>
  <si>
    <t>IZO školy</t>
  </si>
  <si>
    <t>RED IZO školy</t>
  </si>
  <si>
    <t xml:space="preserve">celkové výdaje projektu  </t>
  </si>
  <si>
    <t>zahájení realizace</t>
  </si>
  <si>
    <t>ukončení realizace</t>
  </si>
  <si>
    <r>
      <t>navýšení kapacity MŠ / novostavba MŠ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charset val="238"/>
        <scheme val="minor"/>
      </rPr>
      <t xml:space="preserve"> </t>
    </r>
  </si>
  <si>
    <r>
      <t>zajištění hygienických požadavků u MŠ, kde jsou nedostatky identifikovány KHS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</si>
  <si>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t>stručný popis např. zpracovaná PD, zajištěné výkupy, výběr dodavatele</t>
  </si>
  <si>
    <t>vydané stavební povolení ano/ne</t>
  </si>
  <si>
    <t>Pozn.</t>
  </si>
  <si>
    <r>
      <t>1) Uveďte celkové předpokládané náklady na realizaci projektu. Podíl EFRR bude doplněn/přepočten ve finální verzi MAP určené ke zveřejnění</t>
    </r>
    <r>
      <rPr>
        <sz val="11"/>
        <color theme="1"/>
        <rFont val="Calibri"/>
        <family val="2"/>
        <charset val="238"/>
        <scheme val="minor"/>
      </rPr>
      <t>.</t>
    </r>
  </si>
  <si>
    <t>2) Relevantní označte křížkem (zaškrtněte). Vazba investiční priority (projektu) na daný typ projektu bude posuzována v přijatelnosti žádosti o podporu předložené do IROP, požadované musí být zaškrtnuto.</t>
  </si>
  <si>
    <t>3) Referenčním dokumentem pro ověření navýšení kapacity MŠ v projektech IROP bude Rejstřík škol a školských zařízení.</t>
  </si>
  <si>
    <t xml:space="preserve">4) IROP plánuje podporovat MŠ, kde jsou nedostatky identifikovány krajskou hygienickou stanicí (KHS). Současně v takové MŠ může dojít i k navýšení kapacity. </t>
  </si>
  <si>
    <t>Strategický rámec MAP - seznam investičních priorit ZŠ (2021-2027)</t>
  </si>
  <si>
    <t>Kraj realizace</t>
  </si>
  <si>
    <r>
      <t xml:space="preserve">Výdaje projektu 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i/>
        <vertAlign val="superscript"/>
        <sz val="10"/>
        <color theme="1"/>
        <rFont val="Calibri"/>
        <family val="2"/>
        <charset val="238"/>
        <scheme val="minor"/>
      </rPr>
      <t>1)</t>
    </r>
  </si>
  <si>
    <r>
      <t>Typ projektu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</si>
  <si>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s vazbou na podporovanou oblast</t>
  </si>
  <si>
    <t>rekonstrukce učeben neúplných škol v CLLD</t>
  </si>
  <si>
    <t>budování zázemí družin a školních klubů</t>
  </si>
  <si>
    <r>
      <t>přírodní vědy</t>
    </r>
    <r>
      <rPr>
        <vertAlign val="superscript"/>
        <sz val="10"/>
        <color theme="1"/>
        <rFont val="Calibri"/>
        <family val="2"/>
        <charset val="238"/>
        <scheme val="minor"/>
      </rPr>
      <t>3)</t>
    </r>
    <r>
      <rPr>
        <sz val="10"/>
        <color theme="1"/>
        <rFont val="Calibri"/>
        <family val="2"/>
        <scheme val="minor"/>
      </rPr>
      <t xml:space="preserve"> 
</t>
    </r>
  </si>
  <si>
    <r>
      <t>polytech. vzdělávání</t>
    </r>
    <r>
      <rPr>
        <vertAlign val="superscript"/>
        <sz val="10"/>
        <color theme="1"/>
        <rFont val="Calibri"/>
        <family val="2"/>
        <charset val="238"/>
        <scheme val="minor"/>
      </rPr>
      <t>4)</t>
    </r>
  </si>
  <si>
    <r>
      <t>práce s digi.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</si>
  <si>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Vybudované odborné učebny mohu být využívány i pro zájmové a neformální vzdělávání.</t>
  </si>
  <si>
    <t>2) Relevantní označte křížkem (zaškrtněte). Vazba investiční priority (projektu) na daný typ projektu/oblast vzdělávání bude posuzována v přijatelnosti žádosti o podporu předložené do IROP, požadované musí být zaškrtnuto.</t>
  </si>
  <si>
    <t xml:space="preserve">3) 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</si>
  <si>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 xml:space="preserve">Cílem v přírodovědném vzdělávání je rozvíjet schopnosti potřebné při využívání přírodovědných vědomosti a dovednosti pro řešení konkrétních problémů. </t>
  </si>
  <si>
    <t>5) Schopnost práce s digitálními technologiemi bude podporována prostřednictvím odborných učeben pro výuku informatiky a dále pouze ve vazbě na cizí jazyk, přírodní vědy a polytechnické vzdělávání.</t>
  </si>
  <si>
    <t xml:space="preserve">Kolonka „práce s digi. tech.“ se zaškrtává, jestliže se v učebnách bude vyučovat ICT, programování, robotika, grafika, design apod. Pokud budete chtít koupit PC/tablety a další HW či SW do dalších podporovaných oborných učeben </t>
  </si>
  <si>
    <t xml:space="preserve">(přírodní vědy, polytechnika, ciz. jazyk), tak není nutné mít zaškrtnuto „práce s digi. tech.“, ale je nutné zaškrtnout příslušnou odbornou oblast. </t>
  </si>
  <si>
    <t>Souhrnný rámec pro investice do infrastruktury pro zájmové, neformální vzdělávání a celoživotní učení (2021-2027)</t>
  </si>
  <si>
    <t>Prioritizace -pořadí projektu</t>
  </si>
  <si>
    <t>Identifikace organizace (školského/vzdělávacího zařízení)</t>
  </si>
  <si>
    <r>
      <t>Výdaje projektu</t>
    </r>
    <r>
      <rPr>
        <b/>
        <i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 xml:space="preserve">v Kč </t>
    </r>
    <r>
      <rPr>
        <vertAlign val="superscript"/>
        <sz val="10"/>
        <color theme="1"/>
        <rFont val="Calibri"/>
        <family val="2"/>
        <charset val="238"/>
        <scheme val="minor"/>
      </rPr>
      <t>1)</t>
    </r>
  </si>
  <si>
    <r>
      <t xml:space="preserve">Typ projektu </t>
    </r>
    <r>
      <rPr>
        <vertAlign val="superscript"/>
        <sz val="10"/>
        <color theme="1"/>
        <rFont val="Calibri"/>
        <family val="2"/>
        <charset val="238"/>
        <scheme val="minor"/>
      </rPr>
      <t>2)</t>
    </r>
  </si>
  <si>
    <t>Název organizace</t>
  </si>
  <si>
    <t>Zřizovatel (název)</t>
  </si>
  <si>
    <t>IČ organizace</t>
  </si>
  <si>
    <t>celkové výdaje projektu</t>
  </si>
  <si>
    <r>
      <t>stručný popis</t>
    </r>
    <r>
      <rPr>
        <sz val="10"/>
        <color theme="1"/>
        <rFont val="Calibri"/>
        <family val="2"/>
        <charset val="238"/>
        <scheme val="minor"/>
      </rPr>
      <t>, např. zpracovaná PD, zajištěné výkupy, výber dodavatele</t>
    </r>
  </si>
  <si>
    <t xml:space="preserve">cizí jazyky
</t>
  </si>
  <si>
    <r>
      <t>práce s digitálními tech.</t>
    </r>
    <r>
      <rPr>
        <vertAlign val="superscript"/>
        <sz val="10"/>
        <color theme="1"/>
        <rFont val="Calibri"/>
        <family val="2"/>
        <charset val="238"/>
        <scheme val="minor"/>
      </rPr>
      <t>5)</t>
    </r>
    <r>
      <rPr>
        <sz val="10"/>
        <color theme="1"/>
        <rFont val="Calibri"/>
        <family val="2"/>
        <scheme val="minor"/>
      </rPr>
      <t xml:space="preserve">
</t>
    </r>
  </si>
  <si>
    <t>do výše stanovené alokace</t>
  </si>
  <si>
    <t xml:space="preserve">Pozn. </t>
  </si>
  <si>
    <t xml:space="preserve">Tato aktivita v IROP nebude určena pro potřeby škol a ani školních družin či klubů. Investice škol do zájmového a neformálního vzdělávání mohou být realizovány prostřednictvím aktivity škol (ZŠ či SŠ, SŠ/VOŠ, konzervatoří).  </t>
  </si>
  <si>
    <t>a podporovat touhu tvořit a práci zdárně dokončit.</t>
  </si>
  <si>
    <t>Obec s rozšířenou působností - realizace</t>
  </si>
  <si>
    <r>
      <rPr>
        <sz val="11"/>
        <rFont val="Calibri"/>
        <family val="2"/>
        <charset val="238"/>
        <scheme val="minor"/>
      </rPr>
      <t>je zveřejněn na stránkách</t>
    </r>
    <r>
      <rPr>
        <u/>
        <sz val="11"/>
        <rFont val="Calibri"/>
        <family val="2"/>
        <charset val="238"/>
        <scheme val="minor"/>
      </rPr>
      <t xml:space="preserve"> </t>
    </r>
    <r>
      <rPr>
        <u/>
        <sz val="11"/>
        <color theme="4" tint="-0.499984740745262"/>
        <rFont val="Calibri"/>
        <family val="2"/>
        <charset val="238"/>
        <scheme val="minor"/>
      </rPr>
      <t xml:space="preserve"> https://www.mmr.cz/cs/microsites/uzemni-dimenze/map-kap/stratigicke_ramce_map </t>
    </r>
    <r>
      <rPr>
        <u/>
        <sz val="11"/>
        <rFont val="Calibri"/>
        <family val="2"/>
        <charset val="238"/>
        <scheme val="minor"/>
      </rPr>
      <t xml:space="preserve">. </t>
    </r>
    <r>
      <rPr>
        <sz val="11"/>
        <rFont val="Calibri"/>
        <family val="2"/>
        <charset val="238"/>
        <scheme val="minor"/>
      </rPr>
      <t xml:space="preserve">Na území hlavního města Prahy je SR MAP uveřejněn na webových stránkách městské části, resp. správního obvodu ORP. </t>
    </r>
  </si>
  <si>
    <t>konektivita</t>
  </si>
  <si>
    <t>•           Člověk a jeho svět,</t>
  </si>
  <si>
    <t>•           Matematika a její aplikace,</t>
  </si>
  <si>
    <t>•           Člověk a příroda (Fyzika, Chemie, Přírodopis, Zeměpis),</t>
  </si>
  <si>
    <t xml:space="preserve">•           Člověk a svět práce, </t>
  </si>
  <si>
    <t>•           Jazyk a jazyková komunikace (Cizí jazyk, Další cizí jazyk),</t>
  </si>
  <si>
    <t xml:space="preserve">                        </t>
  </si>
  <si>
    <t>•           Průřezová témata RVP ZV: Environmentální výchova.</t>
  </si>
  <si>
    <t>Přírodovědné vzdělávání je zaměřené na porozumění základním přírodovědným pojmům a zákonům, na porozumění a užívání metod vědeckého zkoumání přírodních faktů (přírodních objektů, procesů, vlastností, zákonitostí).</t>
  </si>
  <si>
    <t>3) a 4)  Vzdělávací oblasti a obory Rámcového vzdělávacího programu pro základní vzdělávání:</t>
  </si>
  <si>
    <t xml:space="preserve">Cílem polytechnického vzdělávání je rozvíjet znalosti o technickém prostředí a pomáhat vytvářet a fixovat správné pracovní postupy a návyky, rozvoj spolupráce, vzájemnou komunikaci a volní vlastnosti </t>
  </si>
  <si>
    <t xml:space="preserve">Přírodovědné vzdělávání je zaměřené na porozumění základním přírodovědným pojmům a zákonům, na porozumění a užívání metod vědeckého zkoumání přírodních faktů (přírodních objektů, procesů, vlastností, zákonitostí). </t>
  </si>
  <si>
    <t>3) a 4) Vzdělávací oblasti a obory Rámcového vzdělávacího programu pro základní vzdělávání:</t>
  </si>
  <si>
    <r>
      <t>zázemí pro školní poradenské pracoviště</t>
    </r>
    <r>
      <rPr>
        <sz val="10"/>
        <color theme="1"/>
        <rFont val="Calibri"/>
        <family val="2"/>
        <scheme val="minor"/>
      </rPr>
      <t xml:space="preserve"> </t>
    </r>
  </si>
  <si>
    <t>vnitřní/venkovní zázemí pro komunitní aktivity vedoucí k sociální inkluzi</t>
  </si>
  <si>
    <t>z toho předpokládané výdaje EFRR</t>
  </si>
  <si>
    <r>
      <t xml:space="preserve">z toho předpokládané výdaje </t>
    </r>
    <r>
      <rPr>
        <sz val="10"/>
        <rFont val="Calibri"/>
        <family val="2"/>
        <charset val="238"/>
        <scheme val="minor"/>
      </rPr>
      <t>EFRR</t>
    </r>
  </si>
  <si>
    <t>Kraj</t>
  </si>
  <si>
    <t>Typ regionu</t>
  </si>
  <si>
    <t>Podíl EFRR</t>
  </si>
  <si>
    <t>Jihočeský</t>
  </si>
  <si>
    <t>Jihomoravský</t>
  </si>
  <si>
    <t>Karlovarský</t>
  </si>
  <si>
    <t>Plzeňský</t>
  </si>
  <si>
    <t>Středočeský</t>
  </si>
  <si>
    <t>Vysočina</t>
  </si>
  <si>
    <t>Královéhradecký</t>
  </si>
  <si>
    <t>Předpokládané výdaje EFRR jsou závislé na míře spolufinancování v jednotlivých regionech:</t>
  </si>
  <si>
    <t>Liberecký</t>
  </si>
  <si>
    <t>Moravskoslezský</t>
  </si>
  <si>
    <t>Pardubický</t>
  </si>
  <si>
    <t>Ústecký</t>
  </si>
  <si>
    <t>přechodový</t>
  </si>
  <si>
    <t>méně rozvinutý</t>
  </si>
  <si>
    <t>Praha</t>
  </si>
  <si>
    <t>více rozvinutý</t>
  </si>
  <si>
    <t>70 %</t>
  </si>
  <si>
    <t>85 %</t>
  </si>
  <si>
    <t>40 %</t>
  </si>
  <si>
    <t>Vyplňujte bez ohledu na očekávaný zdroj financování.</t>
  </si>
  <si>
    <r>
      <t>z toho předpokládané výdaje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EFRR</t>
    </r>
  </si>
  <si>
    <t xml:space="preserve"> EFRR bude vypočteno dle podílu spolufinancování z EU v daném kraji. Uvedená částka EFRR bude maximální částkou dotace z EFRR v žádosti o podporu v IROP.</t>
  </si>
  <si>
    <t>Vzorec přechodový region (70 % EFRR)</t>
  </si>
  <si>
    <t>Tabulky je třeba odevzdávat ve formátu pdf opatřené  podpisem oprávněné osoby a současně ve formátu xls (tento formát bez el.podpisu). Obsah obou formátů musí být totožný.</t>
  </si>
  <si>
    <t xml:space="preserve">Vyplněné tabulky investičních priorit se stávají součástí Strategického rámce MAP do roku 2025 v daném území. Schválený/aktualizovaný Strategický rámec MAP (SR MAP) je zaslán sekretariátu Regionální stálé konference a jeho prostřednictvím </t>
  </si>
  <si>
    <t>Základní umělecké školy (ZUŠ)</t>
  </si>
  <si>
    <t>Zlínský</t>
  </si>
  <si>
    <t>Olomoucký</t>
  </si>
  <si>
    <r>
      <t>V případě, že je plánováno žádat o podporu investičního záměru do IROP, je třeba uvést záměr ZUŠ na listě "</t>
    </r>
    <r>
      <rPr>
        <i/>
        <sz val="11"/>
        <color theme="1"/>
        <rFont val="Calibri"/>
        <family val="2"/>
        <charset val="238"/>
        <scheme val="minor"/>
      </rPr>
      <t>zájmové, neformální, celoživotní učení</t>
    </r>
    <r>
      <rPr>
        <sz val="11"/>
        <color theme="1"/>
        <rFont val="Calibri"/>
        <family val="2"/>
        <charset val="238"/>
        <scheme val="minor"/>
      </rPr>
      <t>"</t>
    </r>
  </si>
  <si>
    <t>Sloupec Výdaje projektu - z toho předpokládané výdaje EFRR</t>
  </si>
  <si>
    <t>Sloupec Výdaje projektu - celkové výdaje projektu</t>
  </si>
  <si>
    <t xml:space="preserve">Investiční záměr předložený do výzvy IROP nebude moci být předložen na částku vyšší, než bude částka zde uvedená.  </t>
  </si>
  <si>
    <t>v dané oblasti v IROP projekt realizovat (žádost o podporu neprojde hodnocením přijatelnosti). Oblastí může být zakřížkováno více podle zaměření projektu. Je třeba věnovat pozornost poznámkám pod tabulkami a upřesnění ve vazbě na některé typy/zaměření projektů.</t>
  </si>
  <si>
    <t>ZŠ Tursko</t>
  </si>
  <si>
    <t>Obec Tursko</t>
  </si>
  <si>
    <t>Základní škola II.stupeň</t>
  </si>
  <si>
    <t>Černošice</t>
  </si>
  <si>
    <t>Holubice</t>
  </si>
  <si>
    <t>200 mil</t>
  </si>
  <si>
    <t>180 mil</t>
  </si>
  <si>
    <t>vydané ÚR</t>
  </si>
  <si>
    <t>rozpracovaná PD</t>
  </si>
  <si>
    <t>Nová výstavba ZŠ II.stupně</t>
  </si>
  <si>
    <t>x</t>
  </si>
  <si>
    <t>rozpracované PD</t>
  </si>
  <si>
    <t xml:space="preserve">MŠ Hostivice </t>
  </si>
  <si>
    <t>město Hostivice</t>
  </si>
  <si>
    <t>Školní zahrada MŠ Litovická</t>
  </si>
  <si>
    <t>Středočeský kraj</t>
  </si>
  <si>
    <t>Hostivice</t>
  </si>
  <si>
    <t>Úpravy a modernizace školní zahrady</t>
  </si>
  <si>
    <t>-</t>
  </si>
  <si>
    <t>ne</t>
  </si>
  <si>
    <t>Optimalizace vnitřního prostředí - VZT</t>
  </si>
  <si>
    <t>MŠ Hostivice Jeneček</t>
  </si>
  <si>
    <t>Výstavba nové budovy MŠ (kapacita 3 třídy = 75 dětí)</t>
  </si>
  <si>
    <t>vypracována studie</t>
  </si>
  <si>
    <t>MŠ Hostivice - Jih</t>
  </si>
  <si>
    <t>pozemek pro MŠ Hostivice - jih</t>
  </si>
  <si>
    <t>Nákup pozemku pro MŠ Hostivice jih</t>
  </si>
  <si>
    <t>Smart Academia základní škola, s.r.o.</t>
  </si>
  <si>
    <t>Přístavba/ rozšíření kapacity ke stávající ZŠ Pionýrů 79</t>
  </si>
  <si>
    <t>zpracována DSP</t>
  </si>
  <si>
    <t>ZŠ Hostivice</t>
  </si>
  <si>
    <t>Optimalizace vnitřního prostředí - VZT, zasínění oken, fotovoltaika, tepelné čerpadlo</t>
  </si>
  <si>
    <t>Recepce, úpravy atria, terasy a okolních ploch</t>
  </si>
  <si>
    <t>Nová recepce, úpravy atria, terasy a okolních ploch</t>
  </si>
  <si>
    <t>zpracovává se DSP</t>
  </si>
  <si>
    <t>ZŠ Hostivice II</t>
  </si>
  <si>
    <t xml:space="preserve">Výstavba nové základní školy, kapacita 2 x 9 tříd = 540 dětí </t>
  </si>
  <si>
    <t>ZŠ Chýně - Hostivice</t>
  </si>
  <si>
    <t>Dobrovolný svazek obcí Chýně - Hostivice</t>
  </si>
  <si>
    <t>Svazková škola Chýně - Hostivice</t>
  </si>
  <si>
    <t>Chýně</t>
  </si>
  <si>
    <t>Nová výstavba svazkové školy, kapacita 3 x 9 tříd = 810 dětí, z toho 1 x 9 tříd pro Hostivici = 270 dětí</t>
  </si>
  <si>
    <t xml:space="preserve"> 600052940</t>
  </si>
  <si>
    <t xml:space="preserve"> 691009597</t>
  </si>
  <si>
    <t xml:space="preserve"> 600053121</t>
  </si>
  <si>
    <t>Mateřská škola Horoměřice, okres Praha – západ</t>
  </si>
  <si>
    <t>Obec Horoměřice</t>
  </si>
  <si>
    <t>750 31 345</t>
  </si>
  <si>
    <t>Přístavba nového pavilonu MŠ</t>
  </si>
  <si>
    <t>Praha - západ</t>
  </si>
  <si>
    <t>Horoměřice</t>
  </si>
  <si>
    <t>Výstavba nového pavilonu stávající MŠ.</t>
  </si>
  <si>
    <t>ano</t>
  </si>
  <si>
    <t>záměr</t>
  </si>
  <si>
    <t>ZŠ Horoměřice</t>
  </si>
  <si>
    <t>Přístavba školy s odbornými učebnami</t>
  </si>
  <si>
    <t>Ke stávající budově bude přistavena budova nová, kde budou odborné učebny pro 1. i 2. stupeň.</t>
  </si>
  <si>
    <t>studie</t>
  </si>
  <si>
    <t>Nová svazková škola Horoměřice / Statenice/Únětice</t>
  </si>
  <si>
    <t>Obec Horoměřice (podíl 60%), Únětice (podíl 10%), Statenice (podíl 30%)</t>
  </si>
  <si>
    <t xml:space="preserve">Nová ZŠ  pro Hormoměřice, Statnice, Únětice </t>
  </si>
  <si>
    <t>Nová ZŠ pro žáky Horoměřic, Statenic a Únětic, navýšení kapacit</t>
  </si>
  <si>
    <t>ZŠ, MŠ a ZUŠ Hnízdo v Úněticích</t>
  </si>
  <si>
    <t>obec Únětice</t>
  </si>
  <si>
    <t>zlepšení vnitřní infrastruktury IT</t>
  </si>
  <si>
    <t>Únětice</t>
  </si>
  <si>
    <t>zabezpečení serveru a PC pro výuku v MŠ i ZŠ</t>
  </si>
  <si>
    <t xml:space="preserve">obnova a úprava dětského hřiště školy </t>
  </si>
  <si>
    <t>obnova a úprava dětského hřiště školy pro děti ve věku 2 - 12 let</t>
  </si>
  <si>
    <t>úprava vstupu do keramické dílny</t>
  </si>
  <si>
    <t>úprava vstupu do keramické dílny a rozšíření vybavení dílny</t>
  </si>
  <si>
    <t>Obec Únětice (podíl 10%), Statenice,Horoměřice</t>
  </si>
  <si>
    <t>Nová ZŠ 2x9 pro Hormoměřice, Statnice, Únětice (cca 350 žáků)</t>
  </si>
  <si>
    <t>ORP Černošice</t>
  </si>
  <si>
    <t>Nová ZŠ pro žáky Horoměřic, Statenic a Únětic, navýšení kapacit (pro únětické zejména 2.stupeň)</t>
  </si>
  <si>
    <t>X</t>
  </si>
  <si>
    <t>ZŠ Středokluky- Únětice</t>
  </si>
  <si>
    <t>Obec Středokluky, Únětice (podíl XX%), Tuchoměřice</t>
  </si>
  <si>
    <t>Rekonstrukce OU na 2.stupeň ZŠ - část sdílena žáky ZŠ  Únětice, zakoupení školního autobusu</t>
  </si>
  <si>
    <t>Středokluky</t>
  </si>
  <si>
    <t>Záměr přechodného řešení nedostatku kapacit 2.stupně v okolních školách, než bude vyřešena svazková škola, nebo jiná spádovost</t>
  </si>
  <si>
    <t>Obec Únětice</t>
  </si>
  <si>
    <t xml:space="preserve">zlepšení vnitřní infrastruktury </t>
  </si>
  <si>
    <t>obnova a úprava dětského hřiště pro děti ve věku od 2 - 12 let</t>
  </si>
  <si>
    <t xml:space="preserve">úprava vstupu do keramické dílny </t>
  </si>
  <si>
    <t>Základní škola a mateřská škola Hnízdo v Úněticích, okres Praha-západ IČO: 75034573 600052621</t>
  </si>
  <si>
    <t xml:space="preserve">Komunitní centrum - prostory ZŠ družina a kroužky, dětská skupina  </t>
  </si>
  <si>
    <t>Dostavba sokolovny a využití nových prostor pro rozšíření kapacit ZŠ pro družinu a kroužky a dětskou skupinu</t>
  </si>
  <si>
    <t xml:space="preserve">vybavení ZUŠ </t>
  </si>
  <si>
    <t>vybavení ZUŠ hudebními nástroji a vybavením pro digitální zpracování audio a video</t>
  </si>
  <si>
    <t>Základní škola a Mateřská škola Noutonice</t>
  </si>
  <si>
    <t>obec Lichoceves</t>
  </si>
  <si>
    <t>181088908</t>
  </si>
  <si>
    <t xml:space="preserve">Vybudování školního centra řemeslných dovedností a environmentální výchovy vč. vybavení </t>
  </si>
  <si>
    <t>Lichoceves</t>
  </si>
  <si>
    <t>Přestavba budovy již ve vlastnictví obce Lichoceves v areálu stávající školy.</t>
  </si>
  <si>
    <t>zpracovaná studie, nemovitost již ve vlastnictví obce s již novou střechou</t>
  </si>
  <si>
    <t>Vybudování služebního bytu do učitele</t>
  </si>
  <si>
    <t>Rekonstrukce prostor ve vlastnictví obce Lichoceves ve vzdálenosti 250 m od stávající školy. Poskytnutí služebního bytu je motivační a stabilizační podnět, který by zlepšil situaci na trhu práce, kdy v lokalitě je nedostatek kalifikovaných pedagogů.</t>
  </si>
  <si>
    <t>zpracován projektantem výkaz výměr prací</t>
  </si>
  <si>
    <t>181088193</t>
  </si>
  <si>
    <t>Vybudování kompletně nové budovy pro 2. stupeň ZŠ</t>
  </si>
  <si>
    <t>Vybudování zcela nové budovy se zázemím pro 2. stupeň ZŠ, která by kompenzovala kritický nedostatek kapacity na území svazku obcí „Od Okoře k Vltavě“.</t>
  </si>
  <si>
    <t>zpracovaná kapacitní analýza a studie</t>
  </si>
  <si>
    <t>zpracovaná studie, nemovitost již ve vlastnictví obce</t>
  </si>
  <si>
    <t xml:space="preserve">MŠ Parádnice </t>
  </si>
  <si>
    <t>Obec Statenice</t>
  </si>
  <si>
    <t xml:space="preserve">Nová MŠ </t>
  </si>
  <si>
    <t>Statenice</t>
  </si>
  <si>
    <t>pro 75 dětí,tj. 3 třídy</t>
  </si>
  <si>
    <t>novostavba MŠ</t>
  </si>
  <si>
    <t>zpracovávána PD</t>
  </si>
  <si>
    <t xml:space="preserve">Nová ZŠ  pro Horoměřice, Statnice, Únětice </t>
  </si>
  <si>
    <t>Základní škola Sedmihlásek</t>
  </si>
  <si>
    <t>Ústav pro podporu vzdělávání, z.ú.</t>
  </si>
  <si>
    <t>Základní škola a centrum volnočasových aktivit Na Panenské</t>
  </si>
  <si>
    <t>Roztoky</t>
  </si>
  <si>
    <t>Výstavba budovy pro školu a centrum uměleckých aktivit</t>
  </si>
  <si>
    <t>zpracováná PD, plánované společné financování</t>
  </si>
  <si>
    <t>Ateilérové třídy a třídy školní družiny</t>
  </si>
  <si>
    <t>Výstavba dvou nových tříd pro 1.-5. ročník ZŠ</t>
  </si>
  <si>
    <t>zpracovaná studie</t>
  </si>
  <si>
    <t>Jurta pro družinu</t>
  </si>
  <si>
    <t>Výstavba jurty pro potřeby družiny školy</t>
  </si>
  <si>
    <t>ve fázi záměru</t>
  </si>
  <si>
    <t>MŠ Tuchoměřice</t>
  </si>
  <si>
    <t>Obec Tuchoměřice</t>
  </si>
  <si>
    <t>Rozšíření MŠ Tuchoměřice, rozšíření školní jídelny</t>
  </si>
  <si>
    <t>Tuchoměřice</t>
  </si>
  <si>
    <t>NE</t>
  </si>
  <si>
    <t>Interaktivní tabule do MŠ</t>
  </si>
  <si>
    <t>Dětské hřiště MŠ</t>
  </si>
  <si>
    <t>Základní škola Tuchoměřice</t>
  </si>
  <si>
    <t xml:space="preserve">ZŠ dostavba 3. etapa, třída + sborovna </t>
  </si>
  <si>
    <t>Jedná se o vybudování nové kmenové učebny (přístavba) a sborovny.</t>
  </si>
  <si>
    <t>projektuje se</t>
  </si>
  <si>
    <t>Úprava zahrady</t>
  </si>
  <si>
    <t>Jedná se o prostory sloužící pro družinu (volnočasové aktivity) a okolí venkovní učebny.</t>
  </si>
  <si>
    <t>Interaktviní tabule do ZŠ</t>
  </si>
  <si>
    <t>Nákup nové moderní interaktivní tabule pro potřeby výuky.</t>
  </si>
  <si>
    <t>Vybavení prostor pro družinu</t>
  </si>
  <si>
    <t>Jedná se o vybavení dvou místností pro družinu (nábytek, interaktivní tabule a kuchyňskou linku do zázemí)</t>
  </si>
  <si>
    <t>ZŠ Černošice</t>
  </si>
  <si>
    <t>město Černošice</t>
  </si>
  <si>
    <t xml:space="preserve">rozšíření budovy A ZŠ Černošice (nástavba či přístavba) </t>
  </si>
  <si>
    <t>nástavba a přístavba stávajícího pavilonu A zajišťující kapacity pro školní družinu vč. Vybavení</t>
  </si>
  <si>
    <t>4, 2024</t>
  </si>
  <si>
    <t>4, 2025</t>
  </si>
  <si>
    <t>rozšíření budovy Komenského</t>
  </si>
  <si>
    <t>půdní vestavba, přístavba a rekonstrukce detašovaného pracoviště Komenského s rozšířením kapacit o odbornou učebnu IT, třídu družiny, nezbytné zázemí - šatny, prvky bezbariérovosti, poradenské pracoviště, zázemí pedagogů (kabinet), 2 nové učebny a venkovní zázemí pro komunitní aktivity školy včetně vybavení</t>
  </si>
  <si>
    <t>PD</t>
  </si>
  <si>
    <t>na část aktivit ano, na část aktivit zatím ne</t>
  </si>
  <si>
    <t>rekonstrukce učebny zeměpisu</t>
  </si>
  <si>
    <t>rekonstrukce učebny zeměpisu vč. vybavení</t>
  </si>
  <si>
    <t>7, 2022</t>
  </si>
  <si>
    <t>8, 2023</t>
  </si>
  <si>
    <t>zelená učebna</t>
  </si>
  <si>
    <t>venkovní třída se školním pozemkem pro výuku přírodních věd a pracovních činností</t>
  </si>
  <si>
    <t>ZUŠ Černošice</t>
  </si>
  <si>
    <t xml:space="preserve">rozšíření objektu ZUŠ o taneční sál </t>
  </si>
  <si>
    <t>rozšíření objektu (stavba nové budovy na pozemku) o taneční sál s možností využití pro komunitní školní aktivity (objekt památkově chráněn)</t>
  </si>
  <si>
    <t>SŠ, ZŠ a MŠ da Vinci</t>
  </si>
  <si>
    <t>Ing. Jitka Rudolfová a Škola da Vinci, z.s.</t>
  </si>
  <si>
    <t>Zlepšování dovedností dětí MŠ</t>
  </si>
  <si>
    <t>Dolní Břežany</t>
  </si>
  <si>
    <t>Zlepšování dovednosti rpostřednictvím vybavení pro plytechnické, umělecké a přírodovědné aktivity</t>
  </si>
  <si>
    <t>vize</t>
  </si>
  <si>
    <t>Zlepšení zázemí lesní třídy MŠ</t>
  </si>
  <si>
    <t>Zlepšování zázemí - herní prvky, zázemí pro děti na spaní apord.</t>
  </si>
  <si>
    <t>Rozšíření kapacity lesní třídy MŠ</t>
  </si>
  <si>
    <t>Rozšíření kapacity lesní MŠ o cca 15 míst</t>
  </si>
  <si>
    <t>Vybudování zahrady MŠ na novém pozemku</t>
  </si>
  <si>
    <t>Vybudování zahrady MŠ na novém pozemku, herní prvky, terénní práce</t>
  </si>
  <si>
    <t>hmotová studie</t>
  </si>
  <si>
    <t>181015943</t>
  </si>
  <si>
    <t>Zvyšování kvality vzdělávání v ZŠ da Vinci</t>
  </si>
  <si>
    <t>Zvyšování kvality vzdělávání v ZŠ da Vinci protřednictvím pořízení vybavení pro informatiku, přírodní vědy a digitální technologie a polytechniku.</t>
  </si>
  <si>
    <t>Dílny a tvořivé aktivity v družině a klubu</t>
  </si>
  <si>
    <t>Pořízení vybavení a přístrojů polytechnické a tvořivé aktivity v družině a klubu.</t>
  </si>
  <si>
    <t>Umělecké a kulturní vzdělávací aktivity</t>
  </si>
  <si>
    <t>Pořízení vybavení pro umělecké a kulturní vzdělávací aktivity.</t>
  </si>
  <si>
    <t>Zlepšování vybavení školní jídelny</t>
  </si>
  <si>
    <t>Pořízení vybavení pro školní jídelnu.</t>
  </si>
  <si>
    <t>Vybavení učeben digitálními technologiemi</t>
  </si>
  <si>
    <t>Pořízení digitálních technolgií pro učebny ZŠ.</t>
  </si>
  <si>
    <t>Rekonstrukce učeben 1. stupně ZŠ</t>
  </si>
  <si>
    <t>Rekonstrukce učeben, družiny a dalšího zázemí pro 1. stupeň, vybudování zázemí pro lesní školu</t>
  </si>
  <si>
    <t>Venkovní učebna</t>
  </si>
  <si>
    <t>Vybudování venkovní učebny na zahradě školy</t>
  </si>
  <si>
    <t>Knihovna a studovna</t>
  </si>
  <si>
    <t>Vybudování studovny a knihovny pro ZŠ.</t>
  </si>
  <si>
    <t>Venkovní workoutové hřiště</t>
  </si>
  <si>
    <t>Vybudování venkovního workoutového hřiště pro žáky ZŠ.</t>
  </si>
  <si>
    <t>Hřiště a sportovní hala</t>
  </si>
  <si>
    <t>Vybudování nového hřiště a sportovní haly.</t>
  </si>
  <si>
    <t>Záuemí pro lesní školu</t>
  </si>
  <si>
    <t>Vybudování zázemí pro plánovanou lesní základní školu.</t>
  </si>
  <si>
    <t>ZŠ Davle</t>
  </si>
  <si>
    <t>Městys Davle</t>
  </si>
  <si>
    <t>Rekonstrukce půdních prostor a vestavba nových odborných učeben</t>
  </si>
  <si>
    <t>Davle</t>
  </si>
  <si>
    <t>Rekonstrukce půdních prostor na staré budově ZŠ Davle, výměna a zateplení střechy a výstavba nových odborných učeben</t>
  </si>
  <si>
    <t>PD v přípravě</t>
  </si>
  <si>
    <t>Počítačové učebny</t>
  </si>
  <si>
    <t>Kompletní renovace počítačových učeben - stavební úpravy, nábytek, HW vybavení</t>
  </si>
  <si>
    <t>výběr dodavatele - nezahájeno</t>
  </si>
  <si>
    <t>Mateřská škola Dolní Břežany</t>
  </si>
  <si>
    <t>Obec Dolní Břežany</t>
  </si>
  <si>
    <t xml:space="preserve">
691014051</t>
  </si>
  <si>
    <t>Stavba nové budovy mateřské školy ve Lhotě</t>
  </si>
  <si>
    <t>Ano</t>
  </si>
  <si>
    <t>Projekt je zcela na začátku. Potřeba hledat pozemek, připravit projektovou dokumentaci atd.</t>
  </si>
  <si>
    <t>Ne</t>
  </si>
  <si>
    <t>Základní škola Dolní Břežany</t>
  </si>
  <si>
    <t xml:space="preserve"> 000241202</t>
  </si>
  <si>
    <t>Rozšíření vybavení polytechnických dílen a učebny IT</t>
  </si>
  <si>
    <t xml:space="preserve">Příprava projektové dokumentace - nové vybavení </t>
  </si>
  <si>
    <t>Není třeba</t>
  </si>
  <si>
    <t>Školní klub</t>
  </si>
  <si>
    <t xml:space="preserve">Příprava projektové dokumentace </t>
  </si>
  <si>
    <t>00241202</t>
  </si>
  <si>
    <t>Environmentální vzdělávání - ZOO koutek Dolní Břežany</t>
  </si>
  <si>
    <t>V přípravě je projektová dokumentace</t>
  </si>
  <si>
    <t>Zázemí pro environmentální vzdělávání v č.p. 17 Dolní Břežany</t>
  </si>
  <si>
    <t>Mateřská škola Kamarád</t>
  </si>
  <si>
    <t>Město Jesenice</t>
  </si>
  <si>
    <t>Mateřská škola Horní Jirčany</t>
  </si>
  <si>
    <t>Jesenice</t>
  </si>
  <si>
    <t>ANO</t>
  </si>
  <si>
    <t>Mateřská škola Jesenice</t>
  </si>
  <si>
    <t>Mateřská škola Osnice</t>
  </si>
  <si>
    <t>Základní škola a mateřská škola Lety, okres Praha-západ</t>
  </si>
  <si>
    <t>Obec Lety</t>
  </si>
  <si>
    <t>Přístavba II.st. ZŠ a sportovní haly</t>
  </si>
  <si>
    <t>Lety</t>
  </si>
  <si>
    <t>Ke stávající budově 1. stupně je záměrem obce Lety přistavět tělocvičnu a budovu 2. stupně s odbornými učebnami se zaměřením na jazykovou komunikaci, přírodní vědy a technické dovednosti. Součástí areálu by mělo být vybudování venkovního zázemí pro komunitní aktivity vedoucí k sociální inkluzi.</t>
  </si>
  <si>
    <r>
      <rPr>
        <b/>
        <sz val="11"/>
        <color theme="1"/>
        <rFont val="Calibri"/>
        <family val="2"/>
        <charset val="238"/>
        <scheme val="minor"/>
      </rPr>
      <t xml:space="preserve">zajištěné výkupy </t>
    </r>
    <r>
      <rPr>
        <sz val="11"/>
        <color theme="1"/>
        <rFont val="Calibri"/>
        <family val="2"/>
        <charset val="238"/>
        <scheme val="minor"/>
      </rPr>
      <t>pozemků, schválená</t>
    </r>
    <r>
      <rPr>
        <b/>
        <sz val="11"/>
        <color theme="1"/>
        <rFont val="Calibri"/>
        <family val="2"/>
        <charset val="238"/>
        <scheme val="minor"/>
      </rPr>
      <t xml:space="preserve"> studie</t>
    </r>
    <r>
      <rPr>
        <sz val="11"/>
        <color theme="1"/>
        <rFont val="Calibri"/>
        <family val="2"/>
        <charset val="238"/>
        <scheme val="minor"/>
      </rPr>
      <t xml:space="preserve"> výstavby 2. st. a tělocvičny</t>
    </r>
  </si>
  <si>
    <t>MŠ na Oboře</t>
  </si>
  <si>
    <t>Město Mníšek pod Brdy</t>
  </si>
  <si>
    <t>Výstavba MŠ na Oboře</t>
  </si>
  <si>
    <t>Mníšek úpd Brdy</t>
  </si>
  <si>
    <t>Výstavba nové MŠ, dvě třídy, kuchyně s jídelnou</t>
  </si>
  <si>
    <t>novostavba</t>
  </si>
  <si>
    <t>pozemek ve vlastnictví města, arch. studie</t>
  </si>
  <si>
    <t>Svazková škola pod Skalkou</t>
  </si>
  <si>
    <t>DSO Svazková škola pod Skalkou</t>
  </si>
  <si>
    <t>Výstavba Svazkové školy pod Skalkou</t>
  </si>
  <si>
    <t>DSO</t>
  </si>
  <si>
    <t>Výstavba základní svazkové školy o min. kapacitě 540 žáků</t>
  </si>
  <si>
    <t>zajištěné výkupy pozemků</t>
  </si>
  <si>
    <t>ZUŠ</t>
  </si>
  <si>
    <t>Výstavba ZUŠ při Svazkové škole</t>
  </si>
  <si>
    <t>Mníšek pod Brdy</t>
  </si>
  <si>
    <t>Výstavba ZUŠ spolu se Svazkovou školou pod Skalkou, zřizovatel obec nebo DSO</t>
  </si>
  <si>
    <t>Základní škola a Mateřská škola Ohrobec, příspěvková organizace</t>
  </si>
  <si>
    <t>Obec Ohrobec</t>
  </si>
  <si>
    <t>II. stupeň ZŠ</t>
  </si>
  <si>
    <t>Ohrobec</t>
  </si>
  <si>
    <t>Stavba nové budovy II. stupně ZŠ</t>
  </si>
  <si>
    <t>Vybavení nové budovy II. stupně ZŠ</t>
  </si>
  <si>
    <t>Mateřská škola Petrov</t>
  </si>
  <si>
    <t>Obec Petrov</t>
  </si>
  <si>
    <t>Vybavení exteriéru školních prostor</t>
  </si>
  <si>
    <t>Petrov</t>
  </si>
  <si>
    <t xml:space="preserve">Vybevení venkovních prostor školky, například hřiště, herní prvky, zahradní domek ...
</t>
  </si>
  <si>
    <t>Vybevní interiéru školky</t>
  </si>
  <si>
    <t>Vybavení vnitřních prostor školky například učebny, kuchyňka, výdejna, zázemí pro učitele, sklady …</t>
  </si>
  <si>
    <t>není třeba</t>
  </si>
  <si>
    <t>MŠ Štědřík</t>
  </si>
  <si>
    <t>obec Psáry</t>
  </si>
  <si>
    <t>06279457</t>
  </si>
  <si>
    <t xml:space="preserve">
691011231</t>
  </si>
  <si>
    <t>Navýšení kapacity MŠ - lesní třída</t>
  </si>
  <si>
    <t>Psáry</t>
  </si>
  <si>
    <t>Navýšení kapacity MŠ vybudováním zázemí pro třídu LMŠ</t>
  </si>
  <si>
    <t>příprava projektu</t>
  </si>
  <si>
    <t>Základní škola AMOS</t>
  </si>
  <si>
    <t>Obec Psáry</t>
  </si>
  <si>
    <t>06289371</t>
  </si>
  <si>
    <t>000241580</t>
  </si>
  <si>
    <t>691011338</t>
  </si>
  <si>
    <t>Venkovní učebna a doplnění pomůcek pro odbornou výuku ZŠ AMOS</t>
  </si>
  <si>
    <t xml:space="preserve">V rámci projektu bude realizováno doplnění učebny přírodních věch, učebny informatiky a prostor školního klubu o vybavení, výukové pomůcky a mobiliář za účelem uzpůsobení těchto v prostor pro výuku nové informatiky, polytechniky, výuky přírodních věd dle konceptu STEM a pro rozvoj digitální gramotnosti žáků. </t>
  </si>
  <si>
    <t>příprava projektové dokumentace a studie proveditelnosti</t>
  </si>
  <si>
    <t>MŠ Řevnice</t>
  </si>
  <si>
    <t>Město Řevnice</t>
  </si>
  <si>
    <t>Zajištění dostatečných kapacit v MŠ Řevnice</t>
  </si>
  <si>
    <t>Řevnice</t>
  </si>
  <si>
    <t xml:space="preserve">Zajištění dostatečných kapacit, zvyšování kvality podmínek výuky, zajištění bezbarierovosti , úprava zázemí a venkovních prostor </t>
  </si>
  <si>
    <t>zpracován projekt pro  stavební povolení</t>
  </si>
  <si>
    <t>ZŠ Řevnice</t>
  </si>
  <si>
    <t xml:space="preserve">Rozvoj vzdělávací infrastruktury  ZŠ Řevnice </t>
  </si>
  <si>
    <t xml:space="preserve">Přístavba pavilonu školy II.stupně se vznikem nových výukových, přednáškových a školících prostor a   dílen pro polytechnické vzdělávání, cizý jazyky, práci s digitálními technologiemi,  pro formování , zájmové a neformální vzdělávání a celoživotní učení, místnostmi školní družiny a školního klubu, konektivita, zázemí pro školní poradenská pracoviště, pro práci se žáky se speciálními požadavky, zázemí pro pedagogické a nepedagogické pracovníky, vnitřní i venkovní zázemí pro komunitní aktivity  </t>
  </si>
  <si>
    <t>Rozvoj vzdělávací  infrastruktury ZŠ Řevnice I.stupeň</t>
  </si>
  <si>
    <t>Rekonstrukce pavilonů I.stupně za účelem dosažení bezbarierovosti, konektivity, vytvoření výkových prostor včetně venkovních pro přírodní vědy, polytechnické vzdělávání  a práci s digitálními technologiemi, vnitřní a venkovní zázemí pro komunitní aktivity</t>
  </si>
  <si>
    <t>Základní umělecká škola Řevnice p. o.</t>
  </si>
  <si>
    <t>Rozvoj infrastruktury ZUŠ Řevnice</t>
  </si>
  <si>
    <t xml:space="preserve">Předmětem akce je rekonstrukce bývalého dominikánského zámečku čp. 29  a budovy bývalé školy čp. 64   za účelem vzniku nových prostor pro potřeby ZUŠ a tím spojeného zájmového, neformálního a celoživotního vzdělávání. V rámci akce se počítá se vznikem přednáškových, školících a výukových prostor, zázemím pro personál. </t>
  </si>
  <si>
    <t>zpracován projekt pro stavební povolení</t>
  </si>
  <si>
    <t>ZŠ a LMŠ Na dvorečku</t>
  </si>
  <si>
    <t>Jeden strom z.ú.</t>
  </si>
  <si>
    <t>Odborné učebny včetně vnitřního vybavení a stavebních úprav objektu</t>
  </si>
  <si>
    <t>Stavební úpravy jednoho ze stávajících objektů ZŠ, zbudování 3 odborných učeben, jejich vybavení nábytkem a zařízením s vazbou na podporavané oblasti</t>
  </si>
  <si>
    <t>Souhlas majitele objektu, předběžný souhlas odboru územního plánování, stavebního úřadu. Schválený záměr v rámci správní rady zřizovatele a Rady školské právnické osoby</t>
  </si>
  <si>
    <t>MŠ Trnová</t>
  </si>
  <si>
    <t>Trnová</t>
  </si>
  <si>
    <t>zpracov. PD</t>
  </si>
  <si>
    <t>přístavba víceúčelový objekt MŠ Trnová</t>
  </si>
  <si>
    <t>Základní škola Vrané nad Vltavou, okres Praha - západ</t>
  </si>
  <si>
    <t>Obec Vrané nad Vltavou, Březovská 112, 252 46 Vrané nad Vltavou</t>
  </si>
  <si>
    <t>Odborné učebny</t>
  </si>
  <si>
    <t>Vrané nad Vltavou</t>
  </si>
  <si>
    <t>Celková rekonstrukce odborných učeben a kabinetů odborných učeben (vybavení, nábytek, pomůcky, ICT technika, stavební práce, rozvody, zastínění, osvětlení apod.)</t>
  </si>
  <si>
    <t>PD před zpracováním</t>
  </si>
  <si>
    <t>Družiny</t>
  </si>
  <si>
    <t>Rekonstrukce školních družin (výměna oken, stavební úpravy, pořízení vybavení apod.)</t>
  </si>
  <si>
    <t>Tělocvična</t>
  </si>
  <si>
    <t>Výstavba nové tělocvičny, včetně zázemí</t>
  </si>
  <si>
    <t>zpracovaná PD</t>
  </si>
  <si>
    <t>Základní umělecká škola</t>
  </si>
  <si>
    <t>Přístavba předsálí ZUŠ, včetně šaten a toalet</t>
  </si>
  <si>
    <t>Přístavba předsálí  budovy ZUŠ</t>
  </si>
  <si>
    <t>VII.23</t>
  </si>
  <si>
    <t>VII. 24</t>
  </si>
  <si>
    <t>Komunitní aktivity</t>
  </si>
  <si>
    <t>Základní a mateřská škola Josefa Kubálka Všenory, příspěvková organizace</t>
  </si>
  <si>
    <t>obec Všenory</t>
  </si>
  <si>
    <t>000 241 849</t>
  </si>
  <si>
    <t> 691 001 731</t>
  </si>
  <si>
    <t>Rekonstrukce a přístavba školky Všenory</t>
  </si>
  <si>
    <t>Všenory</t>
  </si>
  <si>
    <t>je vypracován projekt přístavby školky</t>
  </si>
  <si>
    <t>rekonstrukce II. stupně I etapa vybavení tříd, speciální učebny</t>
  </si>
  <si>
    <t>U projektu rekonstrukce II. stupně školy je hotov projekt</t>
  </si>
  <si>
    <t>Přístavba školy  - 2 etapa: (vybavení tříd, speciální učebny, nová tělocvična, rozšíření kuchyně a jídelny, interaktivní tabule a pomůcky)</t>
  </si>
  <si>
    <t>zpracována studie</t>
  </si>
  <si>
    <t>Základní škola a mateřská škola Zlatníky-Hodkovice</t>
  </si>
  <si>
    <t>obec Zlatníky-Hodkovice</t>
  </si>
  <si>
    <t xml:space="preserve">revitalizace a rozšíření  výukových zón zahrady MŠ </t>
  </si>
  <si>
    <t>Zlatníky-Hodkovice</t>
  </si>
  <si>
    <t>revitalizace a rozšíření zahrady mateřské školy, s integrací tématických výukových zón pro propojení výuky v alternativným prostředí (venkovní třída) a podporu společensko-sociálních aktivit, enviroměntální výchovy.</t>
  </si>
  <si>
    <t>zpracovaný koncept a záměr, studie v přípravě</t>
  </si>
  <si>
    <t>Výstavba objektu druhého stupně ZŠ (6.-9. třída)</t>
  </si>
  <si>
    <t>rozšíření ZŠ o 2. stupěn základního vzdělávání respektive výstavba obejktu pro 2. stupěň a vybudování nezbytné technicko-materiální základny v souladu a s dlouhodobým rozvojovým plánem obce vybudovat kapacitně dostačující a ucelený řetězec primárního vzdělávání a navýšení kapacity základního vzdělávání o 120 žáků v přímé návaznosti na kapacitní potřeby obce a regionu Dolnobřežannsko.</t>
  </si>
  <si>
    <t>probíhá proces stavebního povolení, vykoupený pozemek, zpracovaná PD, příprava VŘ</t>
  </si>
  <si>
    <t>revitalizace, rozšíření  zahrady ZŠ a adaptace výuky venku</t>
  </si>
  <si>
    <t>revitalizace a rozšíření zahrady základní školy, s integrací tématických výukových prvků pro propojení výuky v alternativným prostředí a podporu společensko- sociálních aktivi</t>
  </si>
  <si>
    <t>obnova a rozšíření meteriálně-technické základny pro výuku odborných předmětů</t>
  </si>
  <si>
    <t>revitalizace a rozšíření zahrady mateřské školy, s integrací tématických výukových prvků pro propojení výuky v alternativným prostředí (venkovní třída) a podporu společensko-sociálních aktivit, enviroměntální výchovy.</t>
  </si>
  <si>
    <t>obnova rozšíření materiálně technické základny pro interaktivní výuku v kmenových třídách</t>
  </si>
  <si>
    <t>ZŠ Jílové u Prahy</t>
  </si>
  <si>
    <t>obec</t>
  </si>
  <si>
    <t>Novostavba ZŠ +MŠ v části Radlík</t>
  </si>
  <si>
    <t>Jílové u Prahy - Radlík</t>
  </si>
  <si>
    <t>zpracování ideového návrhu</t>
  </si>
  <si>
    <t>Sportovní hala s rekonstrukcí venkovních sportovišť</t>
  </si>
  <si>
    <t>Jílové u Prahy</t>
  </si>
  <si>
    <t>Rozšíření kapacity tělocvičny</t>
  </si>
  <si>
    <t>zpracována studie, příprava projektu</t>
  </si>
  <si>
    <t>Zkvalitňování výuky v ZŠ  (například: vybavení kmenových tříd + kabinety, venkovní mobiliář )</t>
  </si>
  <si>
    <t>Navýšení kapacity ZŠ + krček</t>
  </si>
  <si>
    <t>Novostavba ZŠ + MŠ v části Radlík</t>
  </si>
  <si>
    <t>ZUŠ Harmony, o.p,s,</t>
  </si>
  <si>
    <t>Mgr. Magda Marková</t>
  </si>
  <si>
    <t>Odhlučnění učeben</t>
  </si>
  <si>
    <t>odhlučnění 8mi učeben</t>
  </si>
  <si>
    <t>MŠ Zvole</t>
  </si>
  <si>
    <t>obec Zvole</t>
  </si>
  <si>
    <t>Údržba herních prvků</t>
  </si>
  <si>
    <t>Zvole</t>
  </si>
  <si>
    <t>ZŠ Zvole, příspěvková organizace</t>
  </si>
  <si>
    <t>00241890</t>
  </si>
  <si>
    <t>Pořízení tepelného čerpadla</t>
  </si>
  <si>
    <t>výběr</t>
  </si>
  <si>
    <t>Svazková škola Zvole- Březová Oleško</t>
  </si>
  <si>
    <t>Mateřská škola Chrášťany</t>
  </si>
  <si>
    <t>obec Chrášťany</t>
  </si>
  <si>
    <t>Rozšíření kapacity MŠ - nová výstavba a hriště</t>
  </si>
  <si>
    <t>Chrášťany</t>
  </si>
  <si>
    <t>Rozšíření stávající kapacity MŠ výstavbou nové budovy MŠ</t>
  </si>
  <si>
    <t xml:space="preserve">navýšení kapacity MŠ  </t>
  </si>
  <si>
    <t>příprava projektu, nákup pozemku</t>
  </si>
  <si>
    <t>Základní škola Chrášťany</t>
  </si>
  <si>
    <t>Rozšíření ZŠ</t>
  </si>
  <si>
    <t>Rozšíření ZŠ o nové odborné učebny</t>
  </si>
  <si>
    <t xml:space="preserve">Rozšíření ZŠ </t>
  </si>
  <si>
    <t>Rozšíření ZŠ  o druhý stupeň výstavbou nové budovy</t>
  </si>
  <si>
    <t>odkup pozemku, příprava projektu</t>
  </si>
  <si>
    <t>Mateřská škola Ořech</t>
  </si>
  <si>
    <t>obec Ořech</t>
  </si>
  <si>
    <t>rekonstrukce MŠ</t>
  </si>
  <si>
    <t>Ořech</t>
  </si>
  <si>
    <t>komplexní rekonstrukce MŠ, včetně zajištění bezbarierovosti</t>
  </si>
  <si>
    <t>rekonstrukce zahrady</t>
  </si>
  <si>
    <t>výměna herního povrchu z hygienických důvodů (písek za litý polyuretan)</t>
  </si>
  <si>
    <t>rekonstrukce ŠJ</t>
  </si>
  <si>
    <t>modernizace vybavení školní jídelny z důvodu zastaralosti vybavení a případného navýšení kapacity uvařených a vydaných jídel pro ZŠ</t>
  </si>
  <si>
    <t>zpracovaná kalkulace vybavení ŠJ</t>
  </si>
  <si>
    <t>není vyžadováno</t>
  </si>
  <si>
    <t>Mateřská škola NA STATKU, školská právnická osoba</t>
  </si>
  <si>
    <t>obec Drahelčice</t>
  </si>
  <si>
    <t>Rozšíření kapacity MŠ</t>
  </si>
  <si>
    <t>Drahelčice</t>
  </si>
  <si>
    <t xml:space="preserve">Přístavba stávající mateřské školy. Přístavba je plánována pro dvě třídy o celkové kapacitě 48 dětí, bezbariérová, nízkoenergetická stavba. Plánujeme ji jako dřevostavbu nebo kontejnerovou školku včetně přípojek a vybavení. </t>
  </si>
  <si>
    <t>příprava VŘ na PD</t>
  </si>
  <si>
    <t>Svazek obci Modrý vrch</t>
  </si>
  <si>
    <t xml:space="preserve">Výstavba nové svazkové ZŠ Drahelčice-Úhonice </t>
  </si>
  <si>
    <t xml:space="preserve">Výstavba nové svazkové  školy 2x 9 tříd pro 540 dětí z Drahelčic a Úhonic včetně tělocvičny a atletického oválu, včetně parkovišť a příjezdové komunikace. Stavba je pasivní budovou. V rámci projektu se řeší i gastro zázemí, družiny, bude umístěna jak kmenové tak i odborné učebny, hudební sál a výtvarný sál. </t>
  </si>
  <si>
    <t>žádost o SP</t>
  </si>
  <si>
    <t>bude vydáno v 7/2022</t>
  </si>
  <si>
    <t>Mateřská škola Chýně</t>
  </si>
  <si>
    <t>obec Chýně</t>
  </si>
  <si>
    <t>Navýšení kapacity MŠ o 4 třídy, včetně úpravy zahrady a nákupu vnitřního a  venkovního vybavení</t>
  </si>
  <si>
    <t>Výstavba 4 tříd MŠ o celkové kapacitě 96 dětí a přesun stávající dočasné MŠ kontejnerové na jiný pozemek. Reálně tak dojde k navýšení o zmíněných 96 míst.</t>
  </si>
  <si>
    <t>Vydané SP, vykoupený pozemek s dočasnou stavbou.</t>
  </si>
  <si>
    <t>svazek obcí Chýně - Hostivice</t>
  </si>
  <si>
    <t>Výstavba svazkové školy</t>
  </si>
  <si>
    <t>výstavba kompletní základní školy 3*9 tříd včetně kuchyně, jídelny, malé tělocvičny a sportoviště</t>
  </si>
  <si>
    <t>Hrubopis dokumentace k SP</t>
  </si>
  <si>
    <t>Základní škola Chýně</t>
  </si>
  <si>
    <t>Vytvoření DDM v budově původní základní školy Za Školou 55</t>
  </si>
  <si>
    <t>V současné době není v Chýni vyhovující prostor pro zájmové vzdělávání. Projekt má zajistit minimálně 4 učebny pro možnosti organizování kroužků a jednu klubovnu pro Junák či Skaut včetně vybavení. Rekonstrukce zahrnuje kompletní renovaci prostor, výměny podklah, topení a sociálního zařízení.</t>
  </si>
  <si>
    <t>studie, výběr projektanta</t>
  </si>
  <si>
    <t>Mateřská škola Jinočany</t>
  </si>
  <si>
    <t>obec Jinočany</t>
  </si>
  <si>
    <t>Rozšíření kapacity MŠ -přestavba třídy vč. vybavení, navýšení kapacity a zahrada</t>
  </si>
  <si>
    <t>Jinočany</t>
  </si>
  <si>
    <t>Rozšíření kapacity MŠ - přestavba třídy včetně vybavení:  denní místnost s výdejnou, úprava sociálních zařízení a šaten. Součástí projektu je i  zkvalitnění zahrady MŠ.</t>
  </si>
  <si>
    <t>ne, žádost o SP</t>
  </si>
  <si>
    <t>Bezbariérovost budovy</t>
  </si>
  <si>
    <t>Základní škola Jinočany</t>
  </si>
  <si>
    <t>000241342</t>
  </si>
  <si>
    <t>ZŠ Jinočany- modernizace počítačových učeben včetně vybavení.</t>
  </si>
  <si>
    <t xml:space="preserve">Projekt zahrnuje modernizaci počítačových učeben včetně vybavení pro práci s digitálními technologiemi , ve vazbě na polytechnické vzdělávání, cizí jakyky a přírodní vědy. </t>
  </si>
  <si>
    <t>*</t>
  </si>
  <si>
    <t>výběr dodavatele</t>
  </si>
  <si>
    <t>Mateřská škola Nučice</t>
  </si>
  <si>
    <t>obec Nučice</t>
  </si>
  <si>
    <t>MŠ - rekonstrukce zahrady</t>
  </si>
  <si>
    <t>Nučice</t>
  </si>
  <si>
    <t>Základní škola Nučice</t>
  </si>
  <si>
    <t>000233668</t>
  </si>
  <si>
    <t>Investice do školní zahrady a odborných učeben pro rozvoj KK a realizaci komunitních aktivit.</t>
  </si>
  <si>
    <t>červen, 2023</t>
  </si>
  <si>
    <t>srpen, 2023</t>
  </si>
  <si>
    <t>projektová fiše, žádost připravena k podání</t>
  </si>
  <si>
    <t>není požadováno</t>
  </si>
  <si>
    <t>Mateřská škola Rudná</t>
  </si>
  <si>
    <t>město Rudná</t>
  </si>
  <si>
    <t>navýšení kapacity MŠ</t>
  </si>
  <si>
    <t>Rudná</t>
  </si>
  <si>
    <t>výstavba nového objektu MŠ</t>
  </si>
  <si>
    <t xml:space="preserve">x </t>
  </si>
  <si>
    <t>Základní škola Rudná</t>
  </si>
  <si>
    <t>000233773</t>
  </si>
  <si>
    <t>Polytechnická učebna</t>
  </si>
  <si>
    <t>Počítačová učebna</t>
  </si>
  <si>
    <t>Multifunkční cvičebna</t>
  </si>
  <si>
    <t>Základní škola Rudná, 5. května 586</t>
  </si>
  <si>
    <t>102486531</t>
  </si>
  <si>
    <t>Učebny vč. bezbariérovosti - půdní vestavba</t>
  </si>
  <si>
    <t>Přestavba půdy školy na odborné učebny, zázemí pro učitele, sociální zařízení, včetně nutné stavební úpravy původní střechy (zateplení, okna apod.)</t>
  </si>
  <si>
    <t>před realizací</t>
  </si>
  <si>
    <t>Mateřská škola Tachlovice</t>
  </si>
  <si>
    <t>obec Tachlovice</t>
  </si>
  <si>
    <t>Rekonstrukce a obnova dětského hřiště MŠ</t>
  </si>
  <si>
    <t>Tachlovice</t>
  </si>
  <si>
    <t>výměna hracích prvků a jejich doplnění</t>
  </si>
  <si>
    <t>PD připravena</t>
  </si>
  <si>
    <t>není nutné</t>
  </si>
  <si>
    <t>Mateřská škola Třebotov</t>
  </si>
  <si>
    <t>obec Třebotov</t>
  </si>
  <si>
    <t>Třebotov</t>
  </si>
  <si>
    <t>Základní škola Třebotov</t>
  </si>
  <si>
    <t>000241741</t>
  </si>
  <si>
    <t>Rekonstrukce a rozšíření ZŠ Třebotov</t>
  </si>
  <si>
    <t>Vybudování dílen pro polytechnické vzdělávání, odborných učeben (přírodovědná učebna, hudebna, učebna VV, jazykové učebny, IT učebna, cvičná kuchyň pro žáky), úprava spol. prostor - odpočinková zóna pro žáky, šatny, sborovna, poradenské pracoviště, prostor pro volnočasové aktivity, rekonstrukce tělocvičny, technické zázemí pro školníka, zateplení školy a snížení energetické náročnosti</t>
  </si>
  <si>
    <t>leden 2023</t>
  </si>
  <si>
    <t>srpen 2024</t>
  </si>
  <si>
    <t xml:space="preserve">ano </t>
  </si>
  <si>
    <t>zpracovaná PD,  probíhají přípravné práce na žádosti o podporu (dotaci)</t>
  </si>
  <si>
    <t>Mateřská škola Zbuzany</t>
  </si>
  <si>
    <t>obec Zbuzany</t>
  </si>
  <si>
    <t>Zbuzany</t>
  </si>
  <si>
    <t>přístavba MŠ: navýšení kapacity o 1 - 2 třídy</t>
  </si>
  <si>
    <t>příprava projektu, řešení alternativ umístění nových tříd</t>
  </si>
  <si>
    <t>Základní škola</t>
  </si>
  <si>
    <t>Svazek obcí Zbuzany, Ořech, Tachlovice, Chýnice, Dobříč, Choteč</t>
  </si>
  <si>
    <t>Nová svazková škola</t>
  </si>
  <si>
    <t>zřízení svazkové školy obcí Dobříč, Choteč, Chýnice, Tachlovice, Ořech a Zbuzany</t>
  </si>
  <si>
    <t>ZO schválilo smlouvu o budoucí smlouvě kupní na pozemek p. č. 160/7 v k. ú. Zbuzany (probíhá geodetické zaměření pozemku),soulad s územním plánem - pozemek je určen pro veřejnou vybavenost, zadání zpracování studie</t>
  </si>
  <si>
    <t>Mateřská škola Vysoký Újezd</t>
  </si>
  <si>
    <t>obec Vysoký Újezd</t>
  </si>
  <si>
    <t>007511001</t>
  </si>
  <si>
    <t>Rozšíření kapacity MŠ pro 50 dětí - 1. etapa</t>
  </si>
  <si>
    <t>Beroun</t>
  </si>
  <si>
    <t>Vysoký Újezd</t>
  </si>
  <si>
    <t>novostavba modulární budovy se 2 třídami a výdejnou jídla na "zelené louce", projekt připraven pro další možné rozšíření i do  2. nadz.podlaží</t>
  </si>
  <si>
    <t>2021</t>
  </si>
  <si>
    <t>12/2022</t>
  </si>
  <si>
    <t>navýšení kapacity MŠ v nové samostatné budově</t>
  </si>
  <si>
    <t>zahájena výstavba</t>
  </si>
  <si>
    <t>Rozšíření kapacity MŠ pro 50 dětí - 2. etapa</t>
  </si>
  <si>
    <t>výstavba dalších 2 tříd v 1 NZ s napojením na I. etapu výstavby + dokončení venkovních ploch - hřiště atd.</t>
  </si>
  <si>
    <t>01/2023</t>
  </si>
  <si>
    <t>09/2024</t>
  </si>
  <si>
    <t>navýšení kapacity MŠ, dostavba další části novostavby</t>
  </si>
  <si>
    <t>příprava staveniště + přípojky a obslužné komunikace ve výstavbě</t>
  </si>
  <si>
    <t>DSO        Vysoký Újezd, Mezouň, Mořina, Lužce</t>
  </si>
  <si>
    <t>Svazková škola I. a II. stupeň</t>
  </si>
  <si>
    <t>Základní devítiletá škola (2x9) se  zázemím</t>
  </si>
  <si>
    <t>návrh ÚP po spol. projednání, účelově vázaná budoucí darovací smlouva na pozemek</t>
  </si>
  <si>
    <t>Sunny Canadian International School - Základní škola a Gymnázium, s.r.o.</t>
  </si>
  <si>
    <t>Ing. Alice Štunda</t>
  </si>
  <si>
    <t>27383512 </t>
  </si>
  <si>
    <t>Podnětné a vzdělávací prostředí kolem školy</t>
  </si>
  <si>
    <t>v přípravě</t>
  </si>
  <si>
    <t>Multimediální učebna</t>
  </si>
  <si>
    <t>Modernizace ICT vybavení</t>
  </si>
  <si>
    <t>Modernizace školního SW</t>
  </si>
  <si>
    <t>Sportujeme v přírodě – sportovní ovál s hřišti na školní zahradě</t>
  </si>
  <si>
    <t>Odborná učebna Life sciences a její vybavení</t>
  </si>
  <si>
    <t>Odborná učebna Applied chemistry a její vybavení</t>
  </si>
  <si>
    <t>Odborná učebna Applied physics a její vybavení</t>
  </si>
  <si>
    <t>Odborná učebna Robotics, Engineering and IOT a její vybavení</t>
  </si>
  <si>
    <t>Odborná učebna Visual Arts a její vybavení</t>
  </si>
  <si>
    <t>Modernizace vybavené školní kuchyně</t>
  </si>
  <si>
    <t>Parkoviště pro odbavování rodičů K+R 2x</t>
  </si>
  <si>
    <t>Přístupový systém do budov vč. SW</t>
  </si>
  <si>
    <t>Čipový systém na vyzvedávání dětí z družiny vč. SW</t>
  </si>
  <si>
    <t>Výstavba pavilonu ZŠ</t>
  </si>
  <si>
    <t>projekt zpracován</t>
  </si>
  <si>
    <t>Multifunkční sál</t>
  </si>
  <si>
    <t>Sunny Canadian International School - Mateřská škola, s.r.o.</t>
  </si>
  <si>
    <t xml:space="preserve">Výstavba nové budovy </t>
  </si>
  <si>
    <t>Výstavba nové budova</t>
  </si>
  <si>
    <t>Klub rodičů a přátel školy ZŠ Řevnice, z.s.</t>
  </si>
  <si>
    <t xml:space="preserve">Vybavení prostoru pro mimoškolní a zájmové vzdělávání se zaměřením na techniku </t>
  </si>
  <si>
    <t xml:space="preserve">Vybavení prostoru pro sdílení a mimoškolní a zájmové vzdělávání se zaměřením na techniku </t>
  </si>
  <si>
    <t>1Q/2023</t>
  </si>
  <si>
    <t>4Q/2023</t>
  </si>
  <si>
    <t>pronajatý prostor od města Řevnice pro tento účel</t>
  </si>
  <si>
    <t xml:space="preserve"> 31.12.2024</t>
  </si>
  <si>
    <t>Schváleno ŘV MAP ORP Černošice 1.9.2022</t>
  </si>
  <si>
    <t>Schváleno ŘV ORP Černošice 1.9.2022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</si>
</sst>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i/>
      <vertAlign val="superscript"/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4" tint="-0.49998474074526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rgb="FF252525"/>
      <name val="Calibri"/>
      <family val="2"/>
      <charset val="238"/>
      <scheme val="minor"/>
    </font>
    <font>
      <sz val="11"/>
      <color rgb="FF333333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sz val="6.5"/>
      <color theme="1"/>
      <name val="Calibri"/>
      <family val="2"/>
      <charset val="238"/>
      <scheme val="minor"/>
    </font>
    <font>
      <sz val="6.5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7"/>
      <color rgb="FF000000"/>
      <name val="Tahoma"/>
      <family val="2"/>
      <charset val="238"/>
    </font>
    <font>
      <sz val="10"/>
      <color rgb="FF555555"/>
      <name val="Roboto"/>
    </font>
    <font>
      <sz val="12"/>
      <color theme="1"/>
      <name val="Calibri"/>
      <family val="2"/>
      <charset val="238"/>
      <scheme val="minor"/>
    </font>
    <font>
      <sz val="12"/>
      <color rgb="FF555555"/>
      <name val="Roboto"/>
      <charset val="238"/>
    </font>
    <font>
      <sz val="12"/>
      <name val="Arial"/>
      <family val="2"/>
    </font>
    <font>
      <sz val="12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8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rgb="FF6495ED"/>
      </left>
      <right style="medium">
        <color rgb="FF6495ED"/>
      </right>
      <top style="medium">
        <color rgb="FF6495ED"/>
      </top>
      <bottom style="medium">
        <color rgb="FF6495ED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17" fillId="0" borderId="0" applyNumberFormat="0" applyFill="0" applyBorder="0" applyAlignment="0" applyProtection="0"/>
    <xf numFmtId="9" fontId="24" fillId="0" borderId="0" applyFont="0" applyFill="0" applyBorder="0" applyAlignment="0" applyProtection="0"/>
  </cellStyleXfs>
  <cellXfs count="551">
    <xf numFmtId="0" fontId="0" fillId="0" borderId="0" xfId="0"/>
    <xf numFmtId="0" fontId="0" fillId="0" borderId="0" xfId="0" applyProtection="1">
      <protection locked="0"/>
    </xf>
    <xf numFmtId="0" fontId="14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13" xfId="0" applyBorder="1" applyProtection="1">
      <protection locked="0"/>
    </xf>
    <xf numFmtId="3" fontId="0" fillId="0" borderId="1" xfId="0" applyNumberFormat="1" applyBorder="1" applyProtection="1">
      <protection locked="0"/>
    </xf>
    <xf numFmtId="3" fontId="0" fillId="0" borderId="3" xfId="0" applyNumberFormat="1" applyBorder="1" applyProtection="1">
      <protection locked="0"/>
    </xf>
    <xf numFmtId="0" fontId="0" fillId="0" borderId="31" xfId="0" applyBorder="1" applyAlignment="1" applyProtection="1">
      <alignment horizontal="center"/>
      <protection locked="0"/>
    </xf>
    <xf numFmtId="0" fontId="0" fillId="0" borderId="23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5" xfId="0" applyBorder="1" applyProtection="1">
      <protection locked="0"/>
    </xf>
    <xf numFmtId="0" fontId="0" fillId="0" borderId="31" xfId="0" applyBorder="1" applyProtection="1">
      <protection locked="0"/>
    </xf>
    <xf numFmtId="3" fontId="0" fillId="0" borderId="23" xfId="0" applyNumberFormat="1" applyBorder="1" applyProtection="1">
      <protection locked="0"/>
    </xf>
    <xf numFmtId="3" fontId="0" fillId="0" borderId="25" xfId="0" applyNumberFormat="1" applyBorder="1" applyProtection="1"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14" xfId="0" applyBorder="1" applyProtection="1">
      <protection locked="0"/>
    </xf>
    <xf numFmtId="3" fontId="0" fillId="0" borderId="4" xfId="0" applyNumberFormat="1" applyBorder="1" applyProtection="1">
      <protection locked="0"/>
    </xf>
    <xf numFmtId="3" fontId="0" fillId="0" borderId="0" xfId="0" applyNumberFormat="1" applyProtection="1">
      <protection locked="0"/>
    </xf>
    <xf numFmtId="0" fontId="0" fillId="0" borderId="0" xfId="0" applyFont="1" applyProtection="1">
      <protection locked="0"/>
    </xf>
    <xf numFmtId="0" fontId="0" fillId="0" borderId="0" xfId="0" applyFill="1" applyProtection="1">
      <protection locked="0"/>
    </xf>
    <xf numFmtId="0" fontId="0" fillId="0" borderId="0" xfId="0" applyFont="1" applyAlignment="1" applyProtection="1">
      <alignment vertical="center"/>
      <protection locked="0"/>
    </xf>
    <xf numFmtId="0" fontId="14" fillId="0" borderId="0" xfId="0" applyFont="1" applyFill="1" applyProtection="1">
      <protection locked="0"/>
    </xf>
    <xf numFmtId="3" fontId="0" fillId="0" borderId="0" xfId="0" applyNumberFormat="1" applyFill="1" applyProtection="1">
      <protection locked="0"/>
    </xf>
    <xf numFmtId="3" fontId="14" fillId="0" borderId="0" xfId="0" applyNumberFormat="1" applyFont="1" applyFill="1" applyProtection="1">
      <protection locked="0"/>
    </xf>
    <xf numFmtId="0" fontId="0" fillId="0" borderId="0" xfId="0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2" xfId="0" applyFill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13" xfId="0" applyFill="1" applyBorder="1" applyProtection="1">
      <protection locked="0"/>
    </xf>
    <xf numFmtId="3" fontId="0" fillId="0" borderId="13" xfId="0" applyNumberFormat="1" applyBorder="1" applyProtection="1">
      <protection locked="0"/>
    </xf>
    <xf numFmtId="3" fontId="0" fillId="0" borderId="9" xfId="0" applyNumberFormat="1" applyBorder="1" applyProtection="1">
      <protection locked="0"/>
    </xf>
    <xf numFmtId="3" fontId="0" fillId="0" borderId="31" xfId="0" applyNumberFormat="1" applyBorder="1" applyProtection="1">
      <protection locked="0"/>
    </xf>
    <xf numFmtId="0" fontId="0" fillId="0" borderId="0" xfId="0" applyFont="1" applyBorder="1" applyProtection="1">
      <protection locked="0"/>
    </xf>
    <xf numFmtId="0" fontId="16" fillId="0" borderId="0" xfId="0" applyFont="1" applyProtection="1"/>
    <xf numFmtId="0" fontId="0" fillId="0" borderId="0" xfId="0" applyProtection="1"/>
    <xf numFmtId="0" fontId="14" fillId="0" borderId="0" xfId="0" applyFont="1" applyProtection="1"/>
    <xf numFmtId="0" fontId="19" fillId="0" borderId="0" xfId="0" applyFont="1" applyProtection="1"/>
    <xf numFmtId="0" fontId="7" fillId="0" borderId="0" xfId="0" applyFont="1" applyProtection="1"/>
    <xf numFmtId="0" fontId="19" fillId="0" borderId="49" xfId="0" applyFont="1" applyBorder="1" applyProtection="1"/>
    <xf numFmtId="0" fontId="19" fillId="0" borderId="50" xfId="0" applyFont="1" applyBorder="1" applyProtection="1"/>
    <xf numFmtId="0" fontId="19" fillId="0" borderId="51" xfId="0" applyFont="1" applyBorder="1" applyAlignment="1" applyProtection="1">
      <alignment horizontal="center"/>
    </xf>
    <xf numFmtId="0" fontId="14" fillId="0" borderId="44" xfId="0" applyFont="1" applyFill="1" applyBorder="1" applyProtection="1"/>
    <xf numFmtId="0" fontId="14" fillId="0" borderId="0" xfId="0" applyFont="1" applyFill="1" applyBorder="1" applyProtection="1"/>
    <xf numFmtId="9" fontId="14" fillId="0" borderId="45" xfId="2" applyFont="1" applyFill="1" applyBorder="1" applyAlignment="1" applyProtection="1">
      <alignment horizontal="center"/>
    </xf>
    <xf numFmtId="0" fontId="14" fillId="3" borderId="44" xfId="0" applyFont="1" applyFill="1" applyBorder="1" applyProtection="1"/>
    <xf numFmtId="0" fontId="0" fillId="3" borderId="0" xfId="0" applyFill="1" applyBorder="1" applyProtection="1"/>
    <xf numFmtId="9" fontId="14" fillId="3" borderId="45" xfId="2" applyFont="1" applyFill="1" applyBorder="1" applyAlignment="1" applyProtection="1">
      <alignment horizontal="center"/>
    </xf>
    <xf numFmtId="0" fontId="14" fillId="4" borderId="44" xfId="0" applyFont="1" applyFill="1" applyBorder="1" applyProtection="1"/>
    <xf numFmtId="0" fontId="0" fillId="4" borderId="0" xfId="0" applyFill="1" applyBorder="1" applyProtection="1"/>
    <xf numFmtId="9" fontId="14" fillId="4" borderId="45" xfId="2" applyFont="1" applyFill="1" applyBorder="1" applyAlignment="1" applyProtection="1">
      <alignment horizontal="center"/>
    </xf>
    <xf numFmtId="0" fontId="14" fillId="4" borderId="46" xfId="0" applyFont="1" applyFill="1" applyBorder="1" applyProtection="1"/>
    <xf numFmtId="0" fontId="0" fillId="4" borderId="47" xfId="0" applyFill="1" applyBorder="1" applyProtection="1"/>
    <xf numFmtId="9" fontId="14" fillId="4" borderId="48" xfId="2" applyFont="1" applyFill="1" applyBorder="1" applyAlignment="1" applyProtection="1">
      <alignment horizontal="center"/>
    </xf>
    <xf numFmtId="49" fontId="14" fillId="0" borderId="0" xfId="0" applyNumberFormat="1" applyFont="1" applyProtection="1"/>
    <xf numFmtId="0" fontId="15" fillId="0" borderId="0" xfId="0" applyFont="1" applyProtection="1"/>
    <xf numFmtId="0" fontId="20" fillId="0" borderId="0" xfId="1" applyFont="1" applyProtection="1"/>
    <xf numFmtId="0" fontId="23" fillId="0" borderId="0" xfId="0" applyFont="1" applyProtection="1"/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vertical="center" wrapText="1"/>
    </xf>
    <xf numFmtId="3" fontId="4" fillId="0" borderId="6" xfId="0" applyNumberFormat="1" applyFont="1" applyFill="1" applyBorder="1" applyAlignment="1" applyProtection="1">
      <alignment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 wrapText="1"/>
    </xf>
    <xf numFmtId="0" fontId="6" fillId="2" borderId="4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6" fillId="2" borderId="34" xfId="0" applyFont="1" applyFill="1" applyBorder="1" applyAlignment="1" applyProtection="1">
      <alignment horizontal="center" vertical="center" wrapText="1"/>
    </xf>
    <xf numFmtId="0" fontId="19" fillId="0" borderId="0" xfId="0" applyFont="1" applyFill="1" applyProtection="1"/>
    <xf numFmtId="0" fontId="0" fillId="0" borderId="0" xfId="0" applyFill="1" applyProtection="1"/>
    <xf numFmtId="0" fontId="14" fillId="0" borderId="0" xfId="0" applyFont="1" applyFill="1" applyProtection="1"/>
    <xf numFmtId="0" fontId="15" fillId="0" borderId="0" xfId="0" applyFont="1" applyFill="1" applyProtection="1"/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17" fontId="0" fillId="0" borderId="1" xfId="0" applyNumberFormat="1" applyBorder="1" applyProtection="1">
      <protection locked="0"/>
    </xf>
    <xf numFmtId="17" fontId="0" fillId="0" borderId="3" xfId="0" applyNumberForma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3" fontId="0" fillId="0" borderId="2" xfId="0" applyNumberFormat="1" applyBorder="1" applyProtection="1">
      <protection locked="0"/>
    </xf>
    <xf numFmtId="17" fontId="0" fillId="0" borderId="2" xfId="0" applyNumberFormat="1" applyBorder="1" applyProtection="1">
      <protection locked="0"/>
    </xf>
    <xf numFmtId="0" fontId="0" fillId="0" borderId="23" xfId="0" applyBorder="1" applyAlignment="1" applyProtection="1">
      <alignment horizontal="center"/>
      <protection locked="0"/>
    </xf>
    <xf numFmtId="3" fontId="0" fillId="0" borderId="24" xfId="0" applyNumberFormat="1" applyBorder="1" applyProtection="1">
      <protection locked="0"/>
    </xf>
    <xf numFmtId="17" fontId="0" fillId="0" borderId="24" xfId="0" applyNumberFormat="1" applyBorder="1" applyProtection="1">
      <protection locked="0"/>
    </xf>
    <xf numFmtId="0" fontId="0" fillId="0" borderId="4" xfId="0" applyBorder="1" applyAlignment="1" applyProtection="1">
      <alignment horizontal="center"/>
      <protection locked="0"/>
    </xf>
    <xf numFmtId="3" fontId="0" fillId="0" borderId="5" xfId="0" applyNumberFormat="1" applyBorder="1" applyProtection="1">
      <protection locked="0"/>
    </xf>
    <xf numFmtId="17" fontId="0" fillId="0" borderId="5" xfId="0" applyNumberFormat="1" applyBorder="1" applyProtection="1">
      <protection locked="0"/>
    </xf>
    <xf numFmtId="49" fontId="3" fillId="2" borderId="6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Border="1" applyProtection="1">
      <protection locked="0"/>
    </xf>
    <xf numFmtId="49" fontId="0" fillId="0" borderId="24" xfId="0" applyNumberFormat="1" applyBorder="1" applyProtection="1">
      <protection locked="0"/>
    </xf>
    <xf numFmtId="49" fontId="0" fillId="0" borderId="5" xfId="0" applyNumberFormat="1" applyBorder="1" applyProtection="1">
      <protection locked="0"/>
    </xf>
    <xf numFmtId="49" fontId="0" fillId="0" borderId="0" xfId="0" applyNumberFormat="1" applyProtection="1">
      <protection locked="0"/>
    </xf>
    <xf numFmtId="49" fontId="0" fillId="0" borderId="3" xfId="0" applyNumberFormat="1" applyBorder="1" applyProtection="1"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32" xfId="0" applyBorder="1" applyAlignment="1" applyProtection="1">
      <alignment wrapText="1"/>
      <protection locked="0"/>
    </xf>
    <xf numFmtId="0" fontId="28" fillId="0" borderId="32" xfId="0" applyFont="1" applyBorder="1" applyAlignment="1" applyProtection="1">
      <alignment wrapText="1"/>
      <protection locked="0"/>
    </xf>
    <xf numFmtId="0" fontId="29" fillId="0" borderId="0" xfId="0" applyFont="1" applyAlignment="1" applyProtection="1">
      <alignment wrapText="1"/>
      <protection locked="0"/>
    </xf>
    <xf numFmtId="0" fontId="0" fillId="0" borderId="33" xfId="0" applyBorder="1" applyAlignment="1" applyProtection="1">
      <alignment wrapText="1"/>
      <protection locked="0"/>
    </xf>
    <xf numFmtId="0" fontId="0" fillId="0" borderId="13" xfId="0" applyBorder="1" applyAlignment="1" applyProtection="1">
      <alignment wrapText="1"/>
      <protection locked="0"/>
    </xf>
    <xf numFmtId="0" fontId="0" fillId="0" borderId="13" xfId="0" applyFill="1" applyBorder="1" applyAlignment="1" applyProtection="1">
      <alignment wrapText="1"/>
      <protection locked="0"/>
    </xf>
    <xf numFmtId="14" fontId="0" fillId="0" borderId="1" xfId="0" applyNumberFormat="1" applyBorder="1" applyProtection="1">
      <protection locked="0"/>
    </xf>
    <xf numFmtId="14" fontId="0" fillId="0" borderId="3" xfId="0" applyNumberFormat="1" applyBorder="1" applyProtection="1">
      <protection locked="0"/>
    </xf>
    <xf numFmtId="0" fontId="0" fillId="0" borderId="23" xfId="0" applyBorder="1" applyAlignment="1" applyProtection="1">
      <alignment wrapText="1"/>
      <protection locked="0"/>
    </xf>
    <xf numFmtId="0" fontId="0" fillId="0" borderId="24" xfId="0" applyBorder="1" applyAlignment="1" applyProtection="1">
      <alignment wrapText="1"/>
      <protection locked="0"/>
    </xf>
    <xf numFmtId="0" fontId="28" fillId="0" borderId="24" xfId="0" applyFont="1" applyBorder="1" applyProtection="1">
      <protection locked="0"/>
    </xf>
    <xf numFmtId="0" fontId="29" fillId="0" borderId="51" xfId="0" applyFont="1" applyBorder="1" applyProtection="1">
      <protection locked="0"/>
    </xf>
    <xf numFmtId="0" fontId="0" fillId="0" borderId="31" xfId="0" applyBorder="1" applyAlignment="1" applyProtection="1">
      <alignment wrapText="1"/>
      <protection locked="0"/>
    </xf>
    <xf numFmtId="0" fontId="0" fillId="0" borderId="31" xfId="0" applyFill="1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0" xfId="0" applyFill="1" applyBorder="1" applyProtection="1"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53" xfId="0" applyBorder="1" applyAlignment="1" applyProtection="1">
      <alignment wrapText="1"/>
      <protection locked="0"/>
    </xf>
    <xf numFmtId="0" fontId="27" fillId="0" borderId="28" xfId="0" applyFont="1" applyBorder="1" applyProtection="1">
      <protection locked="0"/>
    </xf>
    <xf numFmtId="0" fontId="0" fillId="0" borderId="9" xfId="0" applyBorder="1" applyAlignment="1" applyProtection="1">
      <alignment wrapText="1"/>
      <protection locked="0"/>
    </xf>
    <xf numFmtId="0" fontId="0" fillId="0" borderId="55" xfId="0" applyBorder="1" applyAlignment="1" applyProtection="1">
      <alignment wrapText="1"/>
      <protection locked="0"/>
    </xf>
    <xf numFmtId="0" fontId="0" fillId="0" borderId="20" xfId="0" applyBorder="1" applyAlignment="1" applyProtection="1">
      <alignment wrapText="1"/>
      <protection locked="0"/>
    </xf>
    <xf numFmtId="0" fontId="0" fillId="0" borderId="21" xfId="0" applyBorder="1" applyProtection="1">
      <protection locked="0"/>
    </xf>
    <xf numFmtId="0" fontId="0" fillId="0" borderId="37" xfId="0" applyBorder="1" applyAlignment="1" applyProtection="1">
      <alignment wrapText="1"/>
      <protection locked="0"/>
    </xf>
    <xf numFmtId="0" fontId="0" fillId="0" borderId="56" xfId="0" applyBorder="1" applyProtection="1">
      <protection locked="0"/>
    </xf>
    <xf numFmtId="0" fontId="0" fillId="0" borderId="35" xfId="0" applyBorder="1" applyAlignment="1" applyProtection="1">
      <alignment wrapText="1"/>
      <protection locked="0"/>
    </xf>
    <xf numFmtId="0" fontId="0" fillId="0" borderId="43" xfId="0" applyBorder="1" applyProtection="1">
      <protection locked="0"/>
    </xf>
    <xf numFmtId="0" fontId="0" fillId="0" borderId="29" xfId="0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2" xfId="0" applyFill="1" applyBorder="1" applyAlignment="1" applyProtection="1">
      <alignment wrapText="1"/>
      <protection locked="0"/>
    </xf>
    <xf numFmtId="49" fontId="0" fillId="0" borderId="2" xfId="0" applyNumberFormat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3" fontId="0" fillId="0" borderId="13" xfId="0" applyNumberFormat="1" applyBorder="1" applyAlignment="1" applyProtection="1">
      <alignment wrapText="1"/>
      <protection locked="0"/>
    </xf>
    <xf numFmtId="0" fontId="0" fillId="0" borderId="57" xfId="0" applyFill="1" applyBorder="1" applyProtection="1">
      <protection locked="0"/>
    </xf>
    <xf numFmtId="0" fontId="0" fillId="2" borderId="13" xfId="0" applyFill="1" applyBorder="1" applyProtection="1">
      <protection locked="0"/>
    </xf>
    <xf numFmtId="49" fontId="0" fillId="0" borderId="1" xfId="0" applyNumberFormat="1" applyBorder="1" applyProtection="1">
      <protection locked="0"/>
    </xf>
    <xf numFmtId="0" fontId="0" fillId="0" borderId="10" xfId="0" applyBorder="1" applyAlignment="1" applyProtection="1">
      <alignment wrapText="1"/>
      <protection locked="0"/>
    </xf>
    <xf numFmtId="0" fontId="0" fillId="2" borderId="31" xfId="0" applyFill="1" applyBorder="1" applyProtection="1">
      <protection locked="0"/>
    </xf>
    <xf numFmtId="0" fontId="14" fillId="0" borderId="2" xfId="0" applyFont="1" applyBorder="1" applyAlignment="1" applyProtection="1">
      <alignment wrapText="1"/>
      <protection locked="0"/>
    </xf>
    <xf numFmtId="0" fontId="14" fillId="0" borderId="13" xfId="0" applyFont="1" applyBorder="1" applyAlignment="1" applyProtection="1">
      <alignment wrapText="1"/>
      <protection locked="0"/>
    </xf>
    <xf numFmtId="0" fontId="14" fillId="0" borderId="13" xfId="0" applyFont="1" applyFill="1" applyBorder="1" applyAlignment="1" applyProtection="1">
      <alignment wrapText="1"/>
      <protection locked="0"/>
    </xf>
    <xf numFmtId="0" fontId="14" fillId="0" borderId="1" xfId="0" applyFont="1" applyBorder="1" applyAlignment="1" applyProtection="1">
      <alignment wrapText="1"/>
      <protection locked="0"/>
    </xf>
    <xf numFmtId="0" fontId="14" fillId="0" borderId="3" xfId="0" applyFont="1" applyBorder="1" applyAlignment="1" applyProtection="1">
      <alignment wrapText="1"/>
      <protection locked="0"/>
    </xf>
    <xf numFmtId="0" fontId="14" fillId="0" borderId="13" xfId="0" applyFont="1" applyBorder="1" applyProtection="1">
      <protection locked="0"/>
    </xf>
    <xf numFmtId="3" fontId="14" fillId="0" borderId="1" xfId="0" applyNumberFormat="1" applyFont="1" applyBorder="1" applyProtection="1">
      <protection locked="0"/>
    </xf>
    <xf numFmtId="3" fontId="14" fillId="0" borderId="3" xfId="0" applyNumberFormat="1" applyFont="1" applyBorder="1" applyProtection="1">
      <protection locked="0"/>
    </xf>
    <xf numFmtId="17" fontId="14" fillId="0" borderId="1" xfId="0" applyNumberFormat="1" applyFont="1" applyBorder="1" applyProtection="1">
      <protection locked="0"/>
    </xf>
    <xf numFmtId="17" fontId="14" fillId="0" borderId="3" xfId="0" applyNumberFormat="1" applyFont="1" applyBorder="1" applyProtection="1">
      <protection locked="0"/>
    </xf>
    <xf numFmtId="0" fontId="14" fillId="0" borderId="1" xfId="0" applyFont="1" applyBorder="1" applyProtection="1">
      <protection locked="0"/>
    </xf>
    <xf numFmtId="0" fontId="14" fillId="0" borderId="2" xfId="0" applyFont="1" applyBorder="1" applyProtection="1">
      <protection locked="0"/>
    </xf>
    <xf numFmtId="0" fontId="14" fillId="0" borderId="3" xfId="0" applyFont="1" applyBorder="1" applyProtection="1"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3" fontId="0" fillId="0" borderId="2" xfId="0" applyNumberFormat="1" applyBorder="1" applyAlignment="1" applyProtection="1">
      <alignment horizontal="center" vertical="center" wrapText="1"/>
      <protection locked="0"/>
    </xf>
    <xf numFmtId="3" fontId="0" fillId="0" borderId="3" xfId="0" applyNumberFormat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3" xfId="0" applyFill="1" applyBorder="1" applyAlignment="1" applyProtection="1">
      <alignment vertical="center" wrapText="1"/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3" fontId="0" fillId="0" borderId="24" xfId="0" applyNumberFormat="1" applyBorder="1" applyAlignment="1" applyProtection="1">
      <alignment vertical="center"/>
      <protection locked="0"/>
    </xf>
    <xf numFmtId="3" fontId="0" fillId="0" borderId="25" xfId="0" applyNumberFormat="1" applyBorder="1" applyAlignment="1" applyProtection="1">
      <alignment vertical="center"/>
      <protection locked="0"/>
    </xf>
    <xf numFmtId="0" fontId="0" fillId="0" borderId="31" xfId="0" applyBorder="1" applyAlignment="1" applyProtection="1">
      <alignment vertical="center" wrapText="1"/>
      <protection locked="0"/>
    </xf>
    <xf numFmtId="0" fontId="0" fillId="0" borderId="31" xfId="0" applyFill="1" applyBorder="1" applyAlignment="1" applyProtection="1">
      <alignment vertical="center" wrapText="1"/>
      <protection locked="0"/>
    </xf>
    <xf numFmtId="17" fontId="0" fillId="0" borderId="25" xfId="0" applyNumberFormat="1" applyBorder="1" applyProtection="1"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31" xfId="0" applyBorder="1" applyAlignment="1" applyProtection="1">
      <alignment vertical="center"/>
      <protection locked="0"/>
    </xf>
    <xf numFmtId="17" fontId="0" fillId="0" borderId="23" xfId="0" applyNumberFormat="1" applyBorder="1" applyProtection="1">
      <protection locked="0"/>
    </xf>
    <xf numFmtId="0" fontId="30" fillId="0" borderId="13" xfId="0" applyFont="1" applyBorder="1" applyProtection="1">
      <protection locked="0"/>
    </xf>
    <xf numFmtId="0" fontId="30" fillId="0" borderId="0" xfId="0" applyFont="1" applyProtection="1">
      <protection locked="0"/>
    </xf>
    <xf numFmtId="0" fontId="30" fillId="0" borderId="31" xfId="0" applyFont="1" applyBorder="1" applyProtection="1">
      <protection locked="0"/>
    </xf>
    <xf numFmtId="0" fontId="31" fillId="0" borderId="13" xfId="0" applyFont="1" applyBorder="1" applyProtection="1">
      <protection locked="0"/>
    </xf>
    <xf numFmtId="0" fontId="31" fillId="0" borderId="3" xfId="0" applyFont="1" applyBorder="1" applyProtection="1">
      <protection locked="0"/>
    </xf>
    <xf numFmtId="0" fontId="31" fillId="0" borderId="1" xfId="0" applyFont="1" applyBorder="1" applyProtection="1">
      <protection locked="0"/>
    </xf>
    <xf numFmtId="0" fontId="31" fillId="0" borderId="2" xfId="0" applyFont="1" applyBorder="1" applyProtection="1">
      <protection locked="0"/>
    </xf>
    <xf numFmtId="0" fontId="31" fillId="0" borderId="0" xfId="0" applyFont="1" applyProtection="1">
      <protection locked="0"/>
    </xf>
    <xf numFmtId="0" fontId="31" fillId="0" borderId="31" xfId="0" applyFont="1" applyBorder="1" applyProtection="1">
      <protection locked="0"/>
    </xf>
    <xf numFmtId="0" fontId="31" fillId="0" borderId="25" xfId="0" applyFont="1" applyBorder="1" applyProtection="1">
      <protection locked="0"/>
    </xf>
    <xf numFmtId="0" fontId="31" fillId="0" borderId="23" xfId="0" applyFont="1" applyBorder="1" applyProtection="1">
      <protection locked="0"/>
    </xf>
    <xf numFmtId="0" fontId="31" fillId="0" borderId="24" xfId="0" applyFont="1" applyBorder="1" applyProtection="1">
      <protection locked="0"/>
    </xf>
    <xf numFmtId="0" fontId="31" fillId="0" borderId="14" xfId="0" applyFont="1" applyBorder="1" applyProtection="1">
      <protection locked="0"/>
    </xf>
    <xf numFmtId="0" fontId="31" fillId="0" borderId="6" xfId="0" applyFont="1" applyBorder="1" applyProtection="1">
      <protection locked="0"/>
    </xf>
    <xf numFmtId="0" fontId="31" fillId="0" borderId="4" xfId="0" applyFont="1" applyBorder="1" applyProtection="1">
      <protection locked="0"/>
    </xf>
    <xf numFmtId="0" fontId="31" fillId="0" borderId="5" xfId="0" applyFont="1" applyBorder="1" applyProtection="1">
      <protection locked="0"/>
    </xf>
    <xf numFmtId="0" fontId="0" fillId="0" borderId="25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3" fontId="0" fillId="0" borderId="33" xfId="0" applyNumberFormat="1" applyBorder="1" applyProtection="1">
      <protection locked="0"/>
    </xf>
    <xf numFmtId="3" fontId="0" fillId="0" borderId="19" xfId="0" applyNumberFormat="1" applyBorder="1" applyProtection="1">
      <protection locked="0"/>
    </xf>
    <xf numFmtId="17" fontId="0" fillId="0" borderId="17" xfId="0" applyNumberFormat="1" applyBorder="1" applyProtection="1">
      <protection locked="0"/>
    </xf>
    <xf numFmtId="17" fontId="0" fillId="0" borderId="19" xfId="0" applyNumberFormat="1" applyBorder="1" applyProtection="1"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59" xfId="0" applyBorder="1" applyProtection="1">
      <protection locked="0"/>
    </xf>
    <xf numFmtId="0" fontId="0" fillId="0" borderId="13" xfId="0" applyFont="1" applyBorder="1" applyProtection="1">
      <protection locked="0"/>
    </xf>
    <xf numFmtId="3" fontId="0" fillId="0" borderId="1" xfId="0" applyNumberFormat="1" applyFont="1" applyBorder="1" applyProtection="1">
      <protection locked="0"/>
    </xf>
    <xf numFmtId="3" fontId="0" fillId="0" borderId="3" xfId="0" applyNumberFormat="1" applyFont="1" applyBorder="1" applyProtection="1">
      <protection locked="0"/>
    </xf>
    <xf numFmtId="0" fontId="0" fillId="0" borderId="1" xfId="0" applyFont="1" applyBorder="1" applyProtection="1">
      <protection locked="0"/>
    </xf>
    <xf numFmtId="0" fontId="0" fillId="0" borderId="3" xfId="0" applyFont="1" applyBorder="1" applyProtection="1">
      <protection locked="0"/>
    </xf>
    <xf numFmtId="0" fontId="0" fillId="0" borderId="2" xfId="0" applyFont="1" applyBorder="1" applyProtection="1">
      <protection locked="0"/>
    </xf>
    <xf numFmtId="49" fontId="0" fillId="0" borderId="18" xfId="0" applyNumberFormat="1" applyBorder="1" applyProtection="1">
      <protection locked="0"/>
    </xf>
    <xf numFmtId="0" fontId="32" fillId="0" borderId="2" xfId="0" applyFont="1" applyBorder="1" applyProtection="1">
      <protection locked="0"/>
    </xf>
    <xf numFmtId="0" fontId="0" fillId="0" borderId="4" xfId="0" applyFont="1" applyBorder="1" applyProtection="1">
      <protection locked="0"/>
    </xf>
    <xf numFmtId="0" fontId="0" fillId="0" borderId="5" xfId="0" applyFont="1" applyBorder="1" applyProtection="1">
      <protection locked="0"/>
    </xf>
    <xf numFmtId="0" fontId="32" fillId="0" borderId="5" xfId="0" applyFont="1" applyBorder="1" applyProtection="1">
      <protection locked="0"/>
    </xf>
    <xf numFmtId="0" fontId="32" fillId="0" borderId="54" xfId="0" applyFont="1" applyBorder="1" applyProtection="1">
      <protection locked="0"/>
    </xf>
    <xf numFmtId="0" fontId="32" fillId="0" borderId="3" xfId="0" applyFont="1" applyBorder="1" applyProtection="1">
      <protection locked="0"/>
    </xf>
    <xf numFmtId="3" fontId="0" fillId="0" borderId="1" xfId="0" applyNumberFormat="1" applyBorder="1" applyAlignment="1" applyProtection="1">
      <alignment wrapText="1"/>
      <protection locked="0"/>
    </xf>
    <xf numFmtId="3" fontId="0" fillId="0" borderId="3" xfId="0" applyNumberFormat="1" applyBorder="1" applyAlignment="1" applyProtection="1">
      <alignment wrapText="1"/>
      <protection locked="0"/>
    </xf>
    <xf numFmtId="49" fontId="0" fillId="0" borderId="24" xfId="0" applyNumberFormat="1" applyBorder="1" applyAlignment="1" applyProtection="1">
      <alignment wrapText="1"/>
      <protection locked="0"/>
    </xf>
    <xf numFmtId="0" fontId="0" fillId="2" borderId="31" xfId="0" applyFill="1" applyBorder="1" applyAlignment="1" applyProtection="1">
      <alignment wrapText="1"/>
      <protection locked="0"/>
    </xf>
    <xf numFmtId="3" fontId="0" fillId="0" borderId="23" xfId="0" applyNumberFormat="1" applyBorder="1" applyAlignment="1" applyProtection="1">
      <alignment wrapText="1"/>
      <protection locked="0"/>
    </xf>
    <xf numFmtId="3" fontId="0" fillId="0" borderId="25" xfId="0" applyNumberFormat="1" applyBorder="1" applyAlignment="1" applyProtection="1">
      <alignment wrapText="1"/>
      <protection locked="0"/>
    </xf>
    <xf numFmtId="49" fontId="0" fillId="0" borderId="3" xfId="0" applyNumberFormat="1" applyFill="1" applyBorder="1" applyAlignment="1" applyProtection="1">
      <alignment wrapText="1"/>
      <protection locked="0"/>
    </xf>
    <xf numFmtId="3" fontId="0" fillId="0" borderId="9" xfId="0" applyNumberFormat="1" applyBorder="1" applyAlignment="1" applyProtection="1">
      <alignment wrapText="1"/>
      <protection locked="0"/>
    </xf>
    <xf numFmtId="49" fontId="0" fillId="0" borderId="25" xfId="0" applyNumberFormat="1" applyBorder="1" applyAlignment="1" applyProtection="1">
      <alignment wrapText="1"/>
      <protection locked="0"/>
    </xf>
    <xf numFmtId="3" fontId="0" fillId="0" borderId="31" xfId="0" applyNumberFormat="1" applyBorder="1" applyAlignment="1" applyProtection="1">
      <alignment wrapText="1"/>
      <protection locked="0"/>
    </xf>
    <xf numFmtId="3" fontId="0" fillId="0" borderId="41" xfId="0" applyNumberFormat="1" applyBorder="1" applyAlignment="1" applyProtection="1">
      <alignment wrapText="1"/>
      <protection locked="0"/>
    </xf>
    <xf numFmtId="0" fontId="0" fillId="0" borderId="49" xfId="0" applyBorder="1" applyProtection="1">
      <protection locked="0"/>
    </xf>
    <xf numFmtId="1" fontId="0" fillId="0" borderId="41" xfId="0" applyNumberFormat="1" applyBorder="1" applyProtection="1">
      <protection locked="0"/>
    </xf>
    <xf numFmtId="0" fontId="0" fillId="0" borderId="50" xfId="0" applyBorder="1" applyProtection="1">
      <protection locked="0"/>
    </xf>
    <xf numFmtId="0" fontId="0" fillId="0" borderId="41" xfId="0" applyBorder="1" applyProtection="1">
      <protection locked="0"/>
    </xf>
    <xf numFmtId="1" fontId="0" fillId="0" borderId="24" xfId="0" applyNumberFormat="1" applyBorder="1" applyProtection="1"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5" fillId="0" borderId="1" xfId="0" applyFont="1" applyBorder="1" applyAlignment="1" applyProtection="1">
      <alignment horizontal="center" vertical="center" wrapText="1" shrinkToFit="1"/>
      <protection locked="0"/>
    </xf>
    <xf numFmtId="3" fontId="0" fillId="0" borderId="1" xfId="0" applyNumberFormat="1" applyBorder="1" applyAlignment="1" applyProtection="1">
      <alignment horizontal="center" vertical="center"/>
      <protection locked="0"/>
    </xf>
    <xf numFmtId="3" fontId="0" fillId="0" borderId="3" xfId="0" applyNumberFormat="1" applyBorder="1" applyAlignment="1" applyProtection="1">
      <alignment horizontal="center" vertical="center"/>
      <protection locked="0"/>
    </xf>
    <xf numFmtId="17" fontId="0" fillId="0" borderId="1" xfId="0" applyNumberFormat="1" applyBorder="1" applyAlignment="1" applyProtection="1">
      <alignment horizontal="center" vertical="center"/>
      <protection locked="0"/>
    </xf>
    <xf numFmtId="17" fontId="0" fillId="0" borderId="3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31" xfId="0" applyBorder="1" applyAlignment="1" applyProtection="1">
      <alignment shrinkToFit="1"/>
      <protection locked="0"/>
    </xf>
    <xf numFmtId="0" fontId="33" fillId="0" borderId="31" xfId="0" applyFont="1" applyBorder="1" applyAlignment="1" applyProtection="1">
      <alignment horizontal="center"/>
      <protection locked="0"/>
    </xf>
    <xf numFmtId="0" fontId="0" fillId="0" borderId="56" xfId="0" applyBorder="1" applyAlignment="1" applyProtection="1">
      <alignment shrinkToFit="1"/>
      <protection locked="0"/>
    </xf>
    <xf numFmtId="0" fontId="33" fillId="0" borderId="0" xfId="0" applyFont="1" applyAlignment="1" applyProtection="1">
      <alignment horizontal="center"/>
      <protection locked="0"/>
    </xf>
    <xf numFmtId="0" fontId="0" fillId="0" borderId="57" xfId="0" applyBorder="1" applyProtection="1">
      <protection locked="0"/>
    </xf>
    <xf numFmtId="0" fontId="0" fillId="0" borderId="31" xfId="0" applyFill="1" applyBorder="1" applyAlignment="1" applyProtection="1">
      <alignment wrapText="1"/>
      <protection locked="0"/>
    </xf>
    <xf numFmtId="49" fontId="0" fillId="0" borderId="2" xfId="0" applyNumberFormat="1" applyBorder="1" applyAlignment="1" applyProtection="1">
      <alignment horizontal="right"/>
      <protection locked="0"/>
    </xf>
    <xf numFmtId="0" fontId="34" fillId="0" borderId="3" xfId="0" applyFont="1" applyBorder="1" applyAlignment="1" applyProtection="1">
      <alignment wrapText="1"/>
      <protection locked="0"/>
    </xf>
    <xf numFmtId="0" fontId="34" fillId="0" borderId="2" xfId="0" applyFont="1" applyBorder="1" applyProtection="1">
      <protection locked="0"/>
    </xf>
    <xf numFmtId="49" fontId="34" fillId="0" borderId="2" xfId="0" applyNumberFormat="1" applyFont="1" applyBorder="1" applyProtection="1">
      <protection locked="0"/>
    </xf>
    <xf numFmtId="49" fontId="34" fillId="0" borderId="3" xfId="0" applyNumberFormat="1" applyFont="1" applyBorder="1" applyProtection="1">
      <protection locked="0"/>
    </xf>
    <xf numFmtId="0" fontId="4" fillId="0" borderId="13" xfId="0" applyFont="1" applyFill="1" applyBorder="1" applyAlignment="1" applyProtection="1">
      <alignment wrapText="1"/>
      <protection locked="0"/>
    </xf>
    <xf numFmtId="0" fontId="35" fillId="0" borderId="1" xfId="0" applyFont="1" applyBorder="1" applyAlignment="1" applyProtection="1">
      <alignment wrapText="1"/>
      <protection locked="0"/>
    </xf>
    <xf numFmtId="0" fontId="4" fillId="0" borderId="1" xfId="0" applyFont="1" applyBorder="1" applyProtection="1">
      <protection locked="0"/>
    </xf>
    <xf numFmtId="0" fontId="4" fillId="0" borderId="2" xfId="0" applyFont="1" applyBorder="1" applyProtection="1">
      <protection locked="0"/>
    </xf>
    <xf numFmtId="0" fontId="0" fillId="0" borderId="13" xfId="0" applyBorder="1" applyAlignment="1" applyProtection="1">
      <alignment wrapText="1" shrinkToFit="1"/>
      <protection locked="0"/>
    </xf>
    <xf numFmtId="0" fontId="4" fillId="0" borderId="31" xfId="0" applyFont="1" applyFill="1" applyBorder="1" applyAlignment="1" applyProtection="1">
      <alignment wrapText="1"/>
      <protection locked="0"/>
    </xf>
    <xf numFmtId="0" fontId="0" fillId="0" borderId="13" xfId="0" applyFill="1" applyBorder="1" applyAlignment="1" applyProtection="1">
      <alignment horizontal="left" wrapText="1"/>
      <protection locked="0"/>
    </xf>
    <xf numFmtId="0" fontId="36" fillId="0" borderId="1" xfId="0" applyFont="1" applyBorder="1" applyProtection="1">
      <protection locked="0"/>
    </xf>
    <xf numFmtId="0" fontId="36" fillId="0" borderId="2" xfId="0" applyFont="1" applyBorder="1" applyProtection="1">
      <protection locked="0"/>
    </xf>
    <xf numFmtId="0" fontId="36" fillId="2" borderId="61" xfId="0" applyFont="1" applyFill="1" applyBorder="1" applyAlignment="1" applyProtection="1">
      <alignment vertical="center" wrapText="1"/>
      <protection locked="0"/>
    </xf>
    <xf numFmtId="0" fontId="37" fillId="0" borderId="0" xfId="0" applyFont="1" applyProtection="1">
      <protection locked="0"/>
    </xf>
    <xf numFmtId="0" fontId="34" fillId="0" borderId="13" xfId="0" applyFont="1" applyBorder="1" applyProtection="1">
      <protection locked="0"/>
    </xf>
    <xf numFmtId="3" fontId="34" fillId="0" borderId="1" xfId="0" applyNumberFormat="1" applyFont="1" applyBorder="1" applyProtection="1">
      <protection locked="0"/>
    </xf>
    <xf numFmtId="3" fontId="34" fillId="0" borderId="3" xfId="0" applyNumberFormat="1" applyFont="1" applyBorder="1" applyProtection="1">
      <protection locked="0"/>
    </xf>
    <xf numFmtId="17" fontId="34" fillId="0" borderId="1" xfId="0" applyNumberFormat="1" applyFont="1" applyBorder="1" applyProtection="1">
      <protection locked="0"/>
    </xf>
    <xf numFmtId="17" fontId="34" fillId="0" borderId="3" xfId="0" applyNumberFormat="1" applyFont="1" applyBorder="1" applyProtection="1">
      <protection locked="0"/>
    </xf>
    <xf numFmtId="0" fontId="34" fillId="0" borderId="1" xfId="0" applyFont="1" applyBorder="1" applyProtection="1">
      <protection locked="0"/>
    </xf>
    <xf numFmtId="0" fontId="34" fillId="0" borderId="3" xfId="0" applyFont="1" applyBorder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2" xfId="0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0" fillId="0" borderId="1" xfId="0" applyBorder="1" applyAlignment="1" applyProtection="1">
      <alignment wrapText="1" shrinkToFit="1"/>
      <protection locked="0"/>
    </xf>
    <xf numFmtId="0" fontId="38" fillId="0" borderId="24" xfId="0" applyFont="1" applyBorder="1" applyAlignment="1" applyProtection="1">
      <alignment wrapText="1"/>
      <protection locked="0"/>
    </xf>
    <xf numFmtId="0" fontId="38" fillId="0" borderId="0" xfId="0" applyFont="1" applyAlignment="1" applyProtection="1">
      <alignment wrapText="1"/>
      <protection locked="0"/>
    </xf>
    <xf numFmtId="0" fontId="39" fillId="0" borderId="24" xfId="0" applyFont="1" applyBorder="1" applyAlignment="1" applyProtection="1">
      <alignment wrapText="1" shrinkToFit="1" readingOrder="1"/>
      <protection locked="0"/>
    </xf>
    <xf numFmtId="0" fontId="39" fillId="0" borderId="24" xfId="0" applyFont="1" applyBorder="1" applyAlignment="1" applyProtection="1">
      <alignment shrinkToFit="1"/>
      <protection locked="0"/>
    </xf>
    <xf numFmtId="0" fontId="39" fillId="0" borderId="24" xfId="0" applyFont="1" applyBorder="1" applyProtection="1">
      <protection locked="0"/>
    </xf>
    <xf numFmtId="0" fontId="40" fillId="0" borderId="24" xfId="0" applyFont="1" applyBorder="1" applyAlignment="1" applyProtection="1">
      <alignment shrinkToFit="1"/>
      <protection locked="0"/>
    </xf>
    <xf numFmtId="0" fontId="39" fillId="0" borderId="24" xfId="0" applyFont="1" applyBorder="1" applyAlignment="1" applyProtection="1">
      <alignment horizontal="right" wrapText="1" shrinkToFit="1"/>
      <protection locked="0"/>
    </xf>
    <xf numFmtId="0" fontId="39" fillId="0" borderId="9" xfId="0" applyFont="1" applyBorder="1" applyProtection="1">
      <protection locked="0"/>
    </xf>
    <xf numFmtId="0" fontId="39" fillId="0" borderId="13" xfId="0" applyFont="1" applyBorder="1" applyProtection="1">
      <protection locked="0"/>
    </xf>
    <xf numFmtId="3" fontId="39" fillId="0" borderId="1" xfId="0" applyNumberFormat="1" applyFont="1" applyBorder="1" applyProtection="1">
      <protection locked="0"/>
    </xf>
    <xf numFmtId="3" fontId="39" fillId="0" borderId="3" xfId="0" applyNumberFormat="1" applyFont="1" applyBorder="1" applyProtection="1">
      <protection locked="0"/>
    </xf>
    <xf numFmtId="0" fontId="39" fillId="0" borderId="1" xfId="0" applyFont="1" applyBorder="1" applyProtection="1">
      <protection locked="0"/>
    </xf>
    <xf numFmtId="0" fontId="39" fillId="0" borderId="53" xfId="0" applyFont="1" applyBorder="1" applyProtection="1">
      <protection locked="0"/>
    </xf>
    <xf numFmtId="0" fontId="39" fillId="0" borderId="2" xfId="0" applyFont="1" applyBorder="1" applyProtection="1">
      <protection locked="0"/>
    </xf>
    <xf numFmtId="0" fontId="39" fillId="0" borderId="3" xfId="0" applyFont="1" applyBorder="1" applyProtection="1">
      <protection locked="0"/>
    </xf>
    <xf numFmtId="0" fontId="39" fillId="0" borderId="1" xfId="0" applyFont="1" applyBorder="1" applyAlignment="1" applyProtection="1">
      <alignment wrapText="1"/>
      <protection locked="0"/>
    </xf>
    <xf numFmtId="0" fontId="40" fillId="0" borderId="24" xfId="0" applyFont="1" applyBorder="1" applyAlignment="1" applyProtection="1">
      <alignment wrapText="1"/>
      <protection locked="0"/>
    </xf>
    <xf numFmtId="0" fontId="41" fillId="0" borderId="24" xfId="0" applyFont="1" applyBorder="1" applyAlignment="1" applyProtection="1">
      <alignment vertical="center" wrapText="1"/>
      <protection locked="0"/>
    </xf>
    <xf numFmtId="0" fontId="39" fillId="0" borderId="41" xfId="0" applyFont="1" applyBorder="1" applyProtection="1">
      <protection locked="0"/>
    </xf>
    <xf numFmtId="0" fontId="39" fillId="0" borderId="31" xfId="0" applyFont="1" applyBorder="1" applyProtection="1">
      <protection locked="0"/>
    </xf>
    <xf numFmtId="3" fontId="39" fillId="0" borderId="23" xfId="0" applyNumberFormat="1" applyFont="1" applyBorder="1" applyProtection="1">
      <protection locked="0"/>
    </xf>
    <xf numFmtId="3" fontId="39" fillId="0" borderId="25" xfId="0" applyNumberFormat="1" applyFont="1" applyBorder="1" applyProtection="1">
      <protection locked="0"/>
    </xf>
    <xf numFmtId="0" fontId="39" fillId="0" borderId="23" xfId="0" applyFont="1" applyBorder="1" applyProtection="1">
      <protection locked="0"/>
    </xf>
    <xf numFmtId="0" fontId="39" fillId="0" borderId="49" xfId="0" applyFont="1" applyBorder="1" applyProtection="1">
      <protection locked="0"/>
    </xf>
    <xf numFmtId="0" fontId="39" fillId="0" borderId="25" xfId="0" applyFont="1" applyBorder="1" applyProtection="1">
      <protection locked="0"/>
    </xf>
    <xf numFmtId="0" fontId="39" fillId="0" borderId="23" xfId="0" applyFont="1" applyBorder="1" applyAlignment="1" applyProtection="1">
      <alignment wrapText="1"/>
      <protection locked="0"/>
    </xf>
    <xf numFmtId="0" fontId="0" fillId="0" borderId="15" xfId="0" applyBorder="1" applyProtection="1">
      <protection locked="0"/>
    </xf>
    <xf numFmtId="0" fontId="0" fillId="0" borderId="59" xfId="0" applyBorder="1" applyAlignment="1" applyProtection="1">
      <alignment wrapText="1"/>
      <protection locked="0"/>
    </xf>
    <xf numFmtId="0" fontId="0" fillId="0" borderId="62" xfId="0" applyBorder="1" applyProtection="1">
      <protection locked="0"/>
    </xf>
    <xf numFmtId="0" fontId="0" fillId="0" borderId="17" xfId="0" applyBorder="1" applyAlignment="1" applyProtection="1">
      <alignment wrapText="1"/>
      <protection locked="0"/>
    </xf>
    <xf numFmtId="0" fontId="0" fillId="0" borderId="60" xfId="0" applyBorder="1" applyProtection="1">
      <protection locked="0"/>
    </xf>
    <xf numFmtId="3" fontId="0" fillId="0" borderId="58" xfId="0" applyNumberFormat="1" applyBorder="1" applyProtection="1">
      <protection locked="0"/>
    </xf>
    <xf numFmtId="0" fontId="0" fillId="0" borderId="58" xfId="0" applyBorder="1" applyProtection="1">
      <protection locked="0"/>
    </xf>
    <xf numFmtId="0" fontId="0" fillId="0" borderId="51" xfId="0" applyBorder="1" applyProtection="1">
      <protection locked="0"/>
    </xf>
    <xf numFmtId="0" fontId="0" fillId="0" borderId="51" xfId="0" applyBorder="1" applyAlignment="1" applyProtection="1">
      <alignment wrapText="1"/>
      <protection locked="0"/>
    </xf>
    <xf numFmtId="0" fontId="0" fillId="0" borderId="58" xfId="0" applyBorder="1" applyAlignment="1" applyProtection="1">
      <alignment wrapText="1"/>
      <protection locked="0"/>
    </xf>
    <xf numFmtId="0" fontId="0" fillId="0" borderId="2" xfId="0" applyNumberFormat="1" applyBorder="1" applyAlignment="1" applyProtection="1">
      <alignment wrapText="1"/>
      <protection locked="0"/>
    </xf>
    <xf numFmtId="0" fontId="0" fillId="0" borderId="24" xfId="0" applyBorder="1" applyAlignment="1" applyProtection="1">
      <protection locked="0"/>
    </xf>
    <xf numFmtId="0" fontId="0" fillId="0" borderId="24" xfId="0" applyNumberFormat="1" applyBorder="1" applyAlignment="1" applyProtection="1">
      <protection locked="0"/>
    </xf>
    <xf numFmtId="0" fontId="0" fillId="0" borderId="25" xfId="0" applyNumberFormat="1" applyBorder="1" applyAlignment="1" applyProtection="1">
      <protection locked="0"/>
    </xf>
    <xf numFmtId="0" fontId="0" fillId="0" borderId="27" xfId="0" applyFill="1" applyBorder="1" applyAlignment="1" applyProtection="1">
      <alignment wrapText="1"/>
      <protection locked="0"/>
    </xf>
    <xf numFmtId="0" fontId="0" fillId="0" borderId="30" xfId="0" applyFill="1" applyBorder="1" applyAlignment="1" applyProtection="1">
      <alignment wrapText="1"/>
      <protection locked="0"/>
    </xf>
    <xf numFmtId="0" fontId="0" fillId="0" borderId="32" xfId="0" applyFill="1" applyBorder="1" applyAlignment="1" applyProtection="1">
      <alignment wrapText="1"/>
      <protection locked="0"/>
    </xf>
    <xf numFmtId="0" fontId="0" fillId="0" borderId="26" xfId="0" applyFill="1" applyBorder="1" applyAlignment="1" applyProtection="1">
      <alignment wrapText="1"/>
      <protection locked="0"/>
    </xf>
    <xf numFmtId="0" fontId="0" fillId="0" borderId="35" xfId="0" applyFill="1" applyBorder="1" applyAlignment="1" applyProtection="1">
      <alignment wrapText="1"/>
      <protection locked="0"/>
    </xf>
    <xf numFmtId="0" fontId="0" fillId="0" borderId="43" xfId="0" applyFill="1" applyBorder="1" applyAlignment="1" applyProtection="1">
      <alignment wrapText="1"/>
      <protection locked="0"/>
    </xf>
    <xf numFmtId="0" fontId="0" fillId="0" borderId="43" xfId="0" applyBorder="1" applyAlignment="1" applyProtection="1">
      <alignment wrapText="1"/>
      <protection locked="0"/>
    </xf>
    <xf numFmtId="0" fontId="0" fillId="0" borderId="63" xfId="0" applyBorder="1" applyAlignment="1" applyProtection="1">
      <alignment wrapText="1"/>
      <protection locked="0"/>
    </xf>
    <xf numFmtId="0" fontId="0" fillId="0" borderId="52" xfId="0" applyBorder="1" applyAlignment="1" applyProtection="1">
      <alignment wrapText="1"/>
      <protection locked="0"/>
    </xf>
    <xf numFmtId="0" fontId="0" fillId="0" borderId="43" xfId="0" applyNumberFormat="1" applyBorder="1" applyAlignment="1" applyProtection="1">
      <alignment wrapText="1"/>
      <protection locked="0"/>
    </xf>
    <xf numFmtId="0" fontId="0" fillId="0" borderId="36" xfId="0" applyBorder="1" applyAlignment="1" applyProtection="1">
      <alignment wrapText="1"/>
      <protection locked="0"/>
    </xf>
    <xf numFmtId="0" fontId="0" fillId="0" borderId="28" xfId="0" applyBorder="1" applyAlignment="1" applyProtection="1">
      <alignment wrapText="1"/>
      <protection locked="0"/>
    </xf>
    <xf numFmtId="3" fontId="0" fillId="0" borderId="27" xfId="0" applyNumberFormat="1" applyBorder="1" applyAlignment="1" applyProtection="1">
      <alignment wrapText="1"/>
      <protection locked="0"/>
    </xf>
    <xf numFmtId="3" fontId="0" fillId="0" borderId="29" xfId="0" applyNumberFormat="1" applyBorder="1" applyAlignment="1" applyProtection="1">
      <alignment wrapText="1"/>
      <protection locked="0"/>
    </xf>
    <xf numFmtId="17" fontId="0" fillId="0" borderId="27" xfId="0" applyNumberFormat="1" applyBorder="1" applyAlignment="1" applyProtection="1">
      <alignment wrapText="1"/>
      <protection locked="0"/>
    </xf>
    <xf numFmtId="17" fontId="0" fillId="0" borderId="29" xfId="0" applyNumberFormat="1" applyBorder="1" applyAlignment="1" applyProtection="1">
      <alignment wrapText="1"/>
      <protection locked="0"/>
    </xf>
    <xf numFmtId="0" fontId="0" fillId="0" borderId="27" xfId="0" applyBorder="1" applyAlignment="1" applyProtection="1">
      <alignment wrapText="1"/>
      <protection locked="0"/>
    </xf>
    <xf numFmtId="14" fontId="36" fillId="0" borderId="27" xfId="0" applyNumberFormat="1" applyFont="1" applyBorder="1" applyAlignment="1" applyProtection="1">
      <alignment wrapText="1"/>
      <protection locked="0"/>
    </xf>
    <xf numFmtId="0" fontId="42" fillId="0" borderId="31" xfId="0" applyFont="1" applyBorder="1" applyAlignment="1" applyProtection="1">
      <alignment horizontal="left" vertical="center" wrapText="1"/>
      <protection locked="0"/>
    </xf>
    <xf numFmtId="0" fontId="0" fillId="0" borderId="23" xfId="0" applyFill="1" applyBorder="1" applyAlignment="1" applyProtection="1">
      <alignment horizontal="center"/>
      <protection locked="0"/>
    </xf>
    <xf numFmtId="0" fontId="0" fillId="0" borderId="24" xfId="0" applyFill="1" applyBorder="1" applyAlignment="1" applyProtection="1">
      <alignment horizontal="center"/>
      <protection locked="0"/>
    </xf>
    <xf numFmtId="0" fontId="0" fillId="0" borderId="25" xfId="0" applyFill="1" applyBorder="1" applyAlignment="1" applyProtection="1">
      <alignment horizontal="center"/>
      <protection locked="0"/>
    </xf>
    <xf numFmtId="0" fontId="0" fillId="0" borderId="31" xfId="0" applyFill="1" applyBorder="1" applyAlignment="1" applyProtection="1">
      <alignment horizontal="center"/>
      <protection locked="0"/>
    </xf>
    <xf numFmtId="0" fontId="4" fillId="0" borderId="65" xfId="0" applyFont="1" applyBorder="1" applyProtection="1">
      <protection locked="0"/>
    </xf>
    <xf numFmtId="0" fontId="4" fillId="0" borderId="65" xfId="0" applyFont="1" applyBorder="1" applyAlignment="1" applyProtection="1">
      <alignment horizontal="left"/>
      <protection locked="0"/>
    </xf>
    <xf numFmtId="3" fontId="0" fillId="5" borderId="65" xfId="0" applyNumberFormat="1" applyFill="1" applyBorder="1" applyProtection="1">
      <protection locked="0"/>
    </xf>
    <xf numFmtId="3" fontId="0" fillId="0" borderId="65" xfId="0" applyNumberFormat="1" applyBorder="1" applyProtection="1">
      <protection locked="0"/>
    </xf>
    <xf numFmtId="0" fontId="0" fillId="0" borderId="66" xfId="0" applyBorder="1" applyProtection="1">
      <protection locked="0"/>
    </xf>
    <xf numFmtId="0" fontId="0" fillId="0" borderId="67" xfId="0" applyBorder="1" applyProtection="1">
      <protection locked="0"/>
    </xf>
    <xf numFmtId="0" fontId="0" fillId="5" borderId="65" xfId="0" applyFill="1" applyBorder="1" applyProtection="1">
      <protection locked="0"/>
    </xf>
    <xf numFmtId="0" fontId="0" fillId="5" borderId="66" xfId="0" applyFill="1" applyBorder="1" applyProtection="1">
      <protection locked="0"/>
    </xf>
    <xf numFmtId="0" fontId="0" fillId="5" borderId="68" xfId="0" applyFill="1" applyBorder="1" applyProtection="1">
      <protection locked="0"/>
    </xf>
    <xf numFmtId="0" fontId="4" fillId="0" borderId="69" xfId="0" applyFont="1" applyBorder="1" applyProtection="1">
      <protection locked="0"/>
    </xf>
    <xf numFmtId="0" fontId="0" fillId="0" borderId="70" xfId="0" applyBorder="1" applyProtection="1">
      <protection locked="0"/>
    </xf>
    <xf numFmtId="0" fontId="4" fillId="0" borderId="71" xfId="0" applyFont="1" applyBorder="1" applyProtection="1">
      <protection locked="0"/>
    </xf>
    <xf numFmtId="0" fontId="4" fillId="0" borderId="71" xfId="0" applyFont="1" applyBorder="1" applyAlignment="1" applyProtection="1">
      <alignment horizontal="left"/>
      <protection locked="0"/>
    </xf>
    <xf numFmtId="3" fontId="0" fillId="5" borderId="71" xfId="0" applyNumberFormat="1" applyFill="1" applyBorder="1" applyProtection="1">
      <protection locked="0"/>
    </xf>
    <xf numFmtId="3" fontId="0" fillId="0" borderId="71" xfId="0" applyNumberFormat="1" applyBorder="1" applyProtection="1">
      <protection locked="0"/>
    </xf>
    <xf numFmtId="0" fontId="0" fillId="0" borderId="72" xfId="0" applyBorder="1" applyProtection="1">
      <protection locked="0"/>
    </xf>
    <xf numFmtId="0" fontId="0" fillId="0" borderId="73" xfId="0" applyBorder="1" applyProtection="1">
      <protection locked="0"/>
    </xf>
    <xf numFmtId="0" fontId="0" fillId="5" borderId="71" xfId="0" applyFill="1" applyBorder="1" applyProtection="1">
      <protection locked="0"/>
    </xf>
    <xf numFmtId="0" fontId="0" fillId="5" borderId="72" xfId="0" applyFill="1" applyBorder="1" applyProtection="1">
      <protection locked="0"/>
    </xf>
    <xf numFmtId="0" fontId="0" fillId="5" borderId="74" xfId="0" applyFill="1" applyBorder="1" applyProtection="1">
      <protection locked="0"/>
    </xf>
    <xf numFmtId="0" fontId="4" fillId="0" borderId="75" xfId="0" applyFont="1" applyBorder="1" applyProtection="1">
      <protection locked="0"/>
    </xf>
    <xf numFmtId="0" fontId="0" fillId="0" borderId="76" xfId="0" applyBorder="1" applyProtection="1">
      <protection locked="0"/>
    </xf>
    <xf numFmtId="0" fontId="4" fillId="0" borderId="76" xfId="0" applyFont="1" applyBorder="1" applyProtection="1">
      <protection locked="0"/>
    </xf>
    <xf numFmtId="0" fontId="4" fillId="0" borderId="77" xfId="0" applyFont="1" applyBorder="1" applyProtection="1">
      <protection locked="0"/>
    </xf>
    <xf numFmtId="0" fontId="4" fillId="0" borderId="77" xfId="0" applyFont="1" applyBorder="1" applyAlignment="1" applyProtection="1">
      <alignment horizontal="left"/>
      <protection locked="0"/>
    </xf>
    <xf numFmtId="3" fontId="0" fillId="5" borderId="77" xfId="0" applyNumberFormat="1" applyFill="1" applyBorder="1" applyProtection="1">
      <protection locked="0"/>
    </xf>
    <xf numFmtId="3" fontId="0" fillId="0" borderId="77" xfId="0" applyNumberFormat="1" applyBorder="1" applyProtection="1">
      <protection locked="0"/>
    </xf>
    <xf numFmtId="0" fontId="0" fillId="0" borderId="78" xfId="0" applyBorder="1" applyProtection="1">
      <protection locked="0"/>
    </xf>
    <xf numFmtId="0" fontId="0" fillId="0" borderId="79" xfId="0" applyBorder="1" applyProtection="1">
      <protection locked="0"/>
    </xf>
    <xf numFmtId="0" fontId="0" fillId="5" borderId="77" xfId="0" applyFill="1" applyBorder="1" applyProtection="1">
      <protection locked="0"/>
    </xf>
    <xf numFmtId="0" fontId="0" fillId="5" borderId="78" xfId="0" applyFill="1" applyBorder="1" applyProtection="1">
      <protection locked="0"/>
    </xf>
    <xf numFmtId="0" fontId="0" fillId="5" borderId="80" xfId="0" applyFill="1" applyBorder="1" applyProtection="1">
      <protection locked="0"/>
    </xf>
    <xf numFmtId="0" fontId="4" fillId="0" borderId="81" xfId="0" applyFont="1" applyBorder="1" applyProtection="1">
      <protection locked="0"/>
    </xf>
    <xf numFmtId="0" fontId="0" fillId="0" borderId="82" xfId="0" applyBorder="1" applyProtection="1">
      <protection locked="0"/>
    </xf>
    <xf numFmtId="0" fontId="4" fillId="0" borderId="5" xfId="0" applyFont="1" applyBorder="1" applyProtection="1">
      <protection locked="0"/>
    </xf>
    <xf numFmtId="0" fontId="4" fillId="0" borderId="5" xfId="0" applyFont="1" applyBorder="1" applyAlignment="1" applyProtection="1">
      <alignment horizontal="left"/>
      <protection locked="0"/>
    </xf>
    <xf numFmtId="0" fontId="0" fillId="0" borderId="3" xfId="0" applyFill="1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wrapText="1"/>
      <protection locked="0"/>
    </xf>
    <xf numFmtId="49" fontId="0" fillId="0" borderId="3" xfId="0" applyNumberFormat="1" applyBorder="1" applyAlignment="1" applyProtection="1">
      <alignment wrapText="1"/>
      <protection locked="0"/>
    </xf>
    <xf numFmtId="0" fontId="0" fillId="0" borderId="52" xfId="0" applyFill="1" applyBorder="1" applyAlignment="1" applyProtection="1">
      <alignment wrapText="1"/>
      <protection locked="0"/>
    </xf>
    <xf numFmtId="0" fontId="0" fillId="0" borderId="24" xfId="0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32" fillId="0" borderId="13" xfId="0" applyFont="1" applyFill="1" applyBorder="1" applyAlignment="1" applyProtection="1">
      <alignment wrapText="1"/>
      <protection locked="0"/>
    </xf>
    <xf numFmtId="0" fontId="4" fillId="0" borderId="5" xfId="0" applyFont="1" applyFill="1" applyBorder="1" applyProtection="1">
      <protection locked="0"/>
    </xf>
    <xf numFmtId="0" fontId="4" fillId="0" borderId="34" xfId="0" applyFont="1" applyFill="1" applyBorder="1" applyAlignment="1" applyProtection="1">
      <alignment horizontal="center" vertical="center" wrapText="1"/>
    </xf>
    <xf numFmtId="3" fontId="0" fillId="0" borderId="2" xfId="0" applyNumberFormat="1" applyFill="1" applyBorder="1" applyProtection="1">
      <protection locked="0"/>
    </xf>
    <xf numFmtId="17" fontId="0" fillId="0" borderId="2" xfId="0" applyNumberFormat="1" applyFill="1" applyBorder="1" applyProtection="1">
      <protection locked="0"/>
    </xf>
    <xf numFmtId="3" fontId="0" fillId="0" borderId="24" xfId="0" applyNumberFormat="1" applyFill="1" applyBorder="1" applyProtection="1">
      <protection locked="0"/>
    </xf>
    <xf numFmtId="17" fontId="0" fillId="0" borderId="24" xfId="0" applyNumberFormat="1" applyFill="1" applyBorder="1" applyProtection="1">
      <protection locked="0"/>
    </xf>
    <xf numFmtId="0" fontId="0" fillId="0" borderId="25" xfId="0" applyFill="1" applyBorder="1" applyProtection="1">
      <protection locked="0"/>
    </xf>
    <xf numFmtId="3" fontId="0" fillId="0" borderId="5" xfId="0" applyNumberFormat="1" applyFill="1" applyBorder="1" applyProtection="1">
      <protection locked="0"/>
    </xf>
    <xf numFmtId="17" fontId="0" fillId="0" borderId="5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3" fontId="0" fillId="0" borderId="1" xfId="0" applyNumberFormat="1" applyFill="1" applyBorder="1" applyProtection="1">
      <protection locked="0"/>
    </xf>
    <xf numFmtId="3" fontId="0" fillId="0" borderId="3" xfId="0" applyNumberFormat="1" applyFill="1" applyBorder="1" applyProtection="1">
      <protection locked="0"/>
    </xf>
    <xf numFmtId="0" fontId="0" fillId="0" borderId="23" xfId="0" applyFill="1" applyBorder="1" applyProtection="1">
      <protection locked="0"/>
    </xf>
    <xf numFmtId="49" fontId="0" fillId="0" borderId="1" xfId="0" applyNumberFormat="1" applyFill="1" applyBorder="1" applyProtection="1">
      <protection locked="0"/>
    </xf>
    <xf numFmtId="49" fontId="0" fillId="0" borderId="3" xfId="0" applyNumberFormat="1" applyFill="1" applyBorder="1" applyProtection="1">
      <protection locked="0"/>
    </xf>
    <xf numFmtId="0" fontId="0" fillId="0" borderId="33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0" fontId="0" fillId="0" borderId="10" xfId="0" applyFill="1" applyBorder="1" applyAlignment="1" applyProtection="1">
      <alignment horizontal="center"/>
      <protection locked="0"/>
    </xf>
    <xf numFmtId="3" fontId="0" fillId="0" borderId="23" xfId="0" applyNumberFormat="1" applyFill="1" applyBorder="1" applyProtection="1">
      <protection locked="0"/>
    </xf>
    <xf numFmtId="3" fontId="0" fillId="0" borderId="38" xfId="0" applyNumberFormat="1" applyFill="1" applyBorder="1" applyProtection="1">
      <protection locked="0"/>
    </xf>
    <xf numFmtId="49" fontId="0" fillId="0" borderId="23" xfId="0" applyNumberFormat="1" applyFill="1" applyBorder="1" applyProtection="1">
      <protection locked="0"/>
    </xf>
    <xf numFmtId="49" fontId="0" fillId="0" borderId="25" xfId="0" applyNumberFormat="1" applyFill="1" applyBorder="1" applyProtection="1">
      <protection locked="0"/>
    </xf>
    <xf numFmtId="0" fontId="0" fillId="0" borderId="23" xfId="0" applyFill="1" applyBorder="1" applyAlignment="1" applyProtection="1">
      <alignment wrapText="1"/>
      <protection locked="0"/>
    </xf>
    <xf numFmtId="17" fontId="0" fillId="0" borderId="1" xfId="0" applyNumberFormat="1" applyFill="1" applyBorder="1" applyProtection="1">
      <protection locked="0"/>
    </xf>
    <xf numFmtId="17" fontId="0" fillId="0" borderId="3" xfId="0" applyNumberFormat="1" applyFill="1" applyBorder="1" applyProtection="1">
      <protection locked="0"/>
    </xf>
    <xf numFmtId="3" fontId="0" fillId="0" borderId="33" xfId="0" applyNumberFormat="1" applyFill="1" applyBorder="1" applyProtection="1">
      <protection locked="0"/>
    </xf>
    <xf numFmtId="17" fontId="0" fillId="0" borderId="23" xfId="0" applyNumberFormat="1" applyFill="1" applyBorder="1" applyProtection="1">
      <protection locked="0"/>
    </xf>
    <xf numFmtId="17" fontId="0" fillId="0" borderId="25" xfId="0" applyNumberFormat="1" applyFill="1" applyBorder="1" applyProtection="1">
      <protection locked="0"/>
    </xf>
    <xf numFmtId="3" fontId="0" fillId="0" borderId="19" xfId="0" applyNumberFormat="1" applyFill="1" applyBorder="1" applyProtection="1">
      <protection locked="0"/>
    </xf>
    <xf numFmtId="3" fontId="0" fillId="0" borderId="1" xfId="0" applyNumberFormat="1" applyFill="1" applyBorder="1" applyAlignment="1" applyProtection="1">
      <alignment wrapText="1"/>
      <protection locked="0"/>
    </xf>
    <xf numFmtId="3" fontId="0" fillId="0" borderId="3" xfId="0" applyNumberFormat="1" applyFill="1" applyBorder="1" applyAlignment="1" applyProtection="1">
      <alignment wrapText="1"/>
      <protection locked="0"/>
    </xf>
    <xf numFmtId="3" fontId="0" fillId="0" borderId="25" xfId="0" applyNumberFormat="1" applyFill="1" applyBorder="1" applyProtection="1">
      <protection locked="0"/>
    </xf>
    <xf numFmtId="0" fontId="0" fillId="0" borderId="1" xfId="0" applyFill="1" applyBorder="1" applyAlignment="1" applyProtection="1">
      <alignment horizontal="center"/>
      <protection locked="0"/>
    </xf>
    <xf numFmtId="3" fontId="0" fillId="0" borderId="35" xfId="0" applyNumberFormat="1" applyFill="1" applyBorder="1" applyProtection="1">
      <protection locked="0"/>
    </xf>
    <xf numFmtId="3" fontId="0" fillId="0" borderId="36" xfId="0" applyNumberFormat="1" applyFill="1" applyBorder="1" applyProtection="1">
      <protection locked="0"/>
    </xf>
    <xf numFmtId="0" fontId="0" fillId="0" borderId="13" xfId="0" applyFill="1" applyBorder="1" applyAlignment="1" applyProtection="1">
      <alignment horizontal="center"/>
      <protection locked="0"/>
    </xf>
    <xf numFmtId="3" fontId="0" fillId="0" borderId="30" xfId="0" applyNumberFormat="1" applyFill="1" applyBorder="1" applyProtection="1">
      <protection locked="0"/>
    </xf>
    <xf numFmtId="0" fontId="0" fillId="0" borderId="17" xfId="0" applyFill="1" applyBorder="1" applyProtection="1">
      <protection locked="0"/>
    </xf>
    <xf numFmtId="0" fontId="0" fillId="0" borderId="19" xfId="0" applyFill="1" applyBorder="1" applyProtection="1">
      <protection locked="0"/>
    </xf>
    <xf numFmtId="0" fontId="0" fillId="0" borderId="59" xfId="0" applyFill="1" applyBorder="1" applyProtection="1">
      <protection locked="0"/>
    </xf>
    <xf numFmtId="0" fontId="0" fillId="0" borderId="59" xfId="0" applyFill="1" applyBorder="1" applyAlignment="1" applyProtection="1">
      <alignment horizontal="center"/>
      <protection locked="0"/>
    </xf>
    <xf numFmtId="3" fontId="0" fillId="0" borderId="64" xfId="0" applyNumberFormat="1" applyFill="1" applyBorder="1" applyProtection="1">
      <protection locked="0"/>
    </xf>
    <xf numFmtId="3" fontId="0" fillId="0" borderId="63" xfId="0" applyNumberFormat="1" applyFill="1" applyBorder="1" applyProtection="1">
      <protection locked="0"/>
    </xf>
    <xf numFmtId="0" fontId="0" fillId="0" borderId="35" xfId="0" applyFill="1" applyBorder="1" applyProtection="1">
      <protection locked="0"/>
    </xf>
    <xf numFmtId="0" fontId="0" fillId="0" borderId="63" xfId="0" applyFill="1" applyBorder="1" applyProtection="1">
      <protection locked="0"/>
    </xf>
    <xf numFmtId="0" fontId="0" fillId="0" borderId="35" xfId="0" applyFill="1" applyBorder="1" applyAlignment="1" applyProtection="1">
      <alignment horizontal="center" vertical="center"/>
      <protection locked="0"/>
    </xf>
    <xf numFmtId="0" fontId="4" fillId="0" borderId="52" xfId="0" applyFont="1" applyFill="1" applyBorder="1" applyAlignment="1" applyProtection="1">
      <alignment wrapText="1"/>
      <protection locked="0"/>
    </xf>
    <xf numFmtId="0" fontId="0" fillId="0" borderId="52" xfId="0" applyFill="1" applyBorder="1" applyAlignment="1" applyProtection="1">
      <alignment horizontal="center" wrapText="1"/>
      <protection locked="0"/>
    </xf>
    <xf numFmtId="14" fontId="0" fillId="0" borderId="1" xfId="0" applyNumberFormat="1" applyFill="1" applyBorder="1" applyProtection="1">
      <protection locked="0"/>
    </xf>
    <xf numFmtId="14" fontId="0" fillId="0" borderId="3" xfId="0" applyNumberFormat="1" applyFill="1" applyBorder="1" applyProtection="1">
      <protection locked="0"/>
    </xf>
    <xf numFmtId="0" fontId="0" fillId="0" borderId="1" xfId="0" applyFill="1" applyBorder="1" applyAlignment="1" applyProtection="1">
      <alignment horizontal="center" wrapText="1"/>
      <protection locked="0"/>
    </xf>
    <xf numFmtId="0" fontId="4" fillId="0" borderId="34" xfId="0" applyFont="1" applyFill="1" applyBorder="1" applyProtection="1">
      <protection locked="0"/>
    </xf>
    <xf numFmtId="0" fontId="0" fillId="0" borderId="52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horizontal="center" vertical="center" wrapText="1" shrinkToFit="1"/>
      <protection locked="0"/>
    </xf>
    <xf numFmtId="0" fontId="39" fillId="0" borderId="13" xfId="0" applyFont="1" applyFill="1" applyBorder="1" applyProtection="1">
      <protection locked="0"/>
    </xf>
    <xf numFmtId="0" fontId="0" fillId="0" borderId="28" xfId="0" applyFill="1" applyBorder="1" applyAlignment="1" applyProtection="1">
      <alignment wrapText="1"/>
      <protection locked="0"/>
    </xf>
    <xf numFmtId="0" fontId="42" fillId="0" borderId="31" xfId="0" applyFont="1" applyFill="1" applyBorder="1" applyAlignment="1" applyProtection="1">
      <alignment horizontal="left" vertical="center" wrapText="1"/>
      <protection locked="0"/>
    </xf>
    <xf numFmtId="0" fontId="4" fillId="0" borderId="65" xfId="0" applyFont="1" applyFill="1" applyBorder="1" applyProtection="1">
      <protection locked="0"/>
    </xf>
    <xf numFmtId="0" fontId="4" fillId="0" borderId="71" xfId="0" applyFont="1" applyFill="1" applyBorder="1" applyProtection="1">
      <protection locked="0"/>
    </xf>
    <xf numFmtId="0" fontId="4" fillId="0" borderId="77" xfId="0" applyFont="1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26" fillId="0" borderId="0" xfId="0" applyFont="1" applyAlignment="1" applyProtection="1">
      <alignment wrapText="1"/>
      <protection locked="0"/>
    </xf>
    <xf numFmtId="0" fontId="26" fillId="0" borderId="52" xfId="0" applyFont="1" applyBorder="1" applyProtection="1">
      <protection locked="0"/>
    </xf>
    <xf numFmtId="0" fontId="27" fillId="0" borderId="52" xfId="0" applyFont="1" applyBorder="1" applyProtection="1">
      <protection locked="0"/>
    </xf>
    <xf numFmtId="0" fontId="0" fillId="0" borderId="24" xfId="0" applyFill="1" applyBorder="1" applyAlignment="1" applyProtection="1">
      <alignment wrapText="1"/>
      <protection locked="0"/>
    </xf>
    <xf numFmtId="0" fontId="0" fillId="0" borderId="5" xfId="0" applyFill="1" applyBorder="1" applyAlignment="1" applyProtection="1">
      <alignment wrapText="1"/>
      <protection locked="0"/>
    </xf>
    <xf numFmtId="0" fontId="0" fillId="0" borderId="5" xfId="0" applyBorder="1" applyAlignment="1" applyProtection="1">
      <alignment wrapText="1"/>
      <protection locked="0"/>
    </xf>
    <xf numFmtId="3" fontId="0" fillId="0" borderId="24" xfId="0" applyNumberFormat="1" applyBorder="1" applyAlignment="1" applyProtection="1">
      <alignment vertical="center" wrapText="1"/>
      <protection locked="0"/>
    </xf>
    <xf numFmtId="0" fontId="0" fillId="0" borderId="13" xfId="0" applyFont="1" applyFill="1" applyBorder="1" applyAlignment="1" applyProtection="1">
      <alignment wrapText="1"/>
      <protection locked="0"/>
    </xf>
    <xf numFmtId="0" fontId="34" fillId="0" borderId="13" xfId="0" applyFont="1" applyFill="1" applyBorder="1" applyAlignment="1" applyProtection="1">
      <alignment wrapText="1"/>
      <protection locked="0"/>
    </xf>
    <xf numFmtId="0" fontId="4" fillId="0" borderId="71" xfId="0" applyFont="1" applyFill="1" applyBorder="1" applyAlignment="1" applyProtection="1">
      <alignment wrapText="1"/>
      <protection locked="0"/>
    </xf>
    <xf numFmtId="0" fontId="3" fillId="0" borderId="8" xfId="0" applyFont="1" applyFill="1" applyBorder="1" applyAlignment="1" applyProtection="1">
      <alignment horizontal="center" vertical="top" wrapText="1"/>
    </xf>
    <xf numFmtId="0" fontId="3" fillId="0" borderId="9" xfId="0" applyFont="1" applyFill="1" applyBorder="1" applyAlignment="1" applyProtection="1">
      <alignment horizontal="center" vertical="top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12" fillId="0" borderId="27" xfId="0" applyFont="1" applyFill="1" applyBorder="1" applyAlignment="1" applyProtection="1">
      <alignment horizontal="center"/>
    </xf>
    <xf numFmtId="0" fontId="12" fillId="0" borderId="28" xfId="0" applyFont="1" applyFill="1" applyBorder="1" applyAlignment="1" applyProtection="1">
      <alignment horizontal="center"/>
    </xf>
    <xf numFmtId="0" fontId="12" fillId="0" borderId="29" xfId="0" applyFont="1" applyFill="1" applyBorder="1" applyAlignment="1" applyProtection="1">
      <alignment horizontal="center"/>
    </xf>
    <xf numFmtId="0" fontId="3" fillId="2" borderId="10" xfId="0" applyFont="1" applyFill="1" applyBorder="1" applyAlignment="1" applyProtection="1">
      <alignment horizontal="center" vertical="center" wrapText="1"/>
    </xf>
    <xf numFmtId="0" fontId="3" fillId="2" borderId="11" xfId="0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/>
    </xf>
    <xf numFmtId="3" fontId="3" fillId="0" borderId="9" xfId="0" applyNumberFormat="1" applyFont="1" applyFill="1" applyBorder="1" applyAlignment="1" applyProtection="1">
      <alignment horizontal="center" vertical="center"/>
    </xf>
    <xf numFmtId="0" fontId="21" fillId="0" borderId="10" xfId="0" applyFont="1" applyFill="1" applyBorder="1" applyAlignment="1" applyProtection="1">
      <alignment horizontal="center" vertical="center" wrapText="1"/>
    </xf>
    <xf numFmtId="0" fontId="21" fillId="0" borderId="11" xfId="0" applyFont="1" applyFill="1" applyBorder="1" applyAlignment="1" applyProtection="1">
      <alignment horizontal="center" vertical="center" wrapText="1"/>
    </xf>
    <xf numFmtId="3" fontId="1" fillId="0" borderId="35" xfId="0" applyNumberFormat="1" applyFont="1" applyFill="1" applyBorder="1" applyAlignment="1" applyProtection="1">
      <alignment horizontal="center"/>
      <protection locked="0"/>
    </xf>
    <xf numFmtId="3" fontId="1" fillId="0" borderId="43" xfId="0" applyNumberFormat="1" applyFont="1" applyFill="1" applyBorder="1" applyAlignment="1" applyProtection="1">
      <alignment horizontal="center"/>
      <protection locked="0"/>
    </xf>
    <xf numFmtId="3" fontId="1" fillId="0" borderId="36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 vertical="center" wrapText="1"/>
    </xf>
    <xf numFmtId="0" fontId="3" fillId="2" borderId="31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 applyProtection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 wrapText="1"/>
    </xf>
    <xf numFmtId="49" fontId="2" fillId="2" borderId="5" xfId="0" applyNumberFormat="1" applyFont="1" applyFill="1" applyBorder="1" applyAlignment="1" applyProtection="1">
      <alignment horizontal="center" vertical="center" wrapText="1"/>
    </xf>
    <xf numFmtId="49" fontId="2" fillId="2" borderId="3" xfId="0" applyNumberFormat="1" applyFont="1" applyFill="1" applyBorder="1" applyAlignment="1" applyProtection="1">
      <alignment horizontal="center" vertical="center" wrapText="1"/>
    </xf>
    <xf numFmtId="49" fontId="2" fillId="2" borderId="6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 wrapText="1"/>
    </xf>
    <xf numFmtId="0" fontId="13" fillId="2" borderId="8" xfId="0" applyFont="1" applyFill="1" applyBorder="1" applyAlignment="1" applyProtection="1">
      <alignment horizontal="center" vertical="center" wrapText="1"/>
    </xf>
    <xf numFmtId="0" fontId="13" fillId="2" borderId="12" xfId="0" applyFont="1" applyFill="1" applyBorder="1" applyAlignment="1" applyProtection="1">
      <alignment horizontal="center" vertical="center" wrapText="1"/>
    </xf>
    <xf numFmtId="0" fontId="2" fillId="0" borderId="30" xfId="0" applyFont="1" applyFill="1" applyBorder="1" applyAlignment="1" applyProtection="1">
      <alignment horizontal="center" vertical="center" wrapText="1"/>
    </xf>
    <xf numFmtId="0" fontId="2" fillId="0" borderId="32" xfId="0" applyFont="1" applyFill="1" applyBorder="1" applyAlignment="1" applyProtection="1">
      <alignment horizontal="center" vertical="center" wrapText="1"/>
    </xf>
    <xf numFmtId="0" fontId="2" fillId="0" borderId="39" xfId="0" applyFont="1" applyFill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</xf>
    <xf numFmtId="0" fontId="2" fillId="2" borderId="9" xfId="0" applyFont="1" applyFill="1" applyBorder="1" applyAlignment="1" applyProtection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 wrapText="1"/>
    </xf>
    <xf numFmtId="0" fontId="2" fillId="0" borderId="41" xfId="0" applyFont="1" applyFill="1" applyBorder="1" applyAlignment="1" applyProtection="1">
      <alignment horizontal="center" vertical="center" wrapText="1"/>
    </xf>
    <xf numFmtId="0" fontId="2" fillId="0" borderId="42" xfId="0" applyFont="1" applyFill="1" applyBorder="1" applyAlignment="1" applyProtection="1">
      <alignment horizontal="center" vertical="center" wrapText="1"/>
    </xf>
    <xf numFmtId="0" fontId="2" fillId="2" borderId="30" xfId="0" applyFont="1" applyFill="1" applyBorder="1" applyAlignment="1" applyProtection="1">
      <alignment horizontal="center" vertical="center" wrapText="1"/>
    </xf>
    <xf numFmtId="0" fontId="2" fillId="2" borderId="32" xfId="0" applyFont="1" applyFill="1" applyBorder="1" applyAlignment="1" applyProtection="1">
      <alignment horizontal="center" vertical="center" wrapText="1"/>
    </xf>
    <xf numFmtId="0" fontId="2" fillId="2" borderId="33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center" vertical="center"/>
    </xf>
    <xf numFmtId="0" fontId="3" fillId="0" borderId="35" xfId="0" applyFont="1" applyFill="1" applyBorder="1" applyAlignment="1" applyProtection="1">
      <alignment horizontal="center" vertical="top" wrapText="1"/>
    </xf>
    <xf numFmtId="0" fontId="3" fillId="0" borderId="36" xfId="0" applyFont="1" applyFill="1" applyBorder="1" applyAlignment="1" applyProtection="1">
      <alignment horizontal="center" vertical="top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20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0" fontId="4" fillId="0" borderId="22" xfId="0" applyFont="1" applyFill="1" applyBorder="1" applyAlignment="1" applyProtection="1">
      <alignment horizontal="center" vertical="center" wrapText="1"/>
    </xf>
    <xf numFmtId="3" fontId="4" fillId="0" borderId="23" xfId="0" applyNumberFormat="1" applyFont="1" applyFill="1" applyBorder="1" applyAlignment="1" applyProtection="1">
      <alignment horizontal="center" vertical="center" wrapText="1"/>
    </xf>
    <xf numFmtId="3" fontId="4" fillId="0" borderId="4" xfId="0" applyNumberFormat="1" applyFont="1" applyFill="1" applyBorder="1" applyAlignment="1" applyProtection="1">
      <alignment horizontal="center" vertical="center" wrapText="1"/>
    </xf>
    <xf numFmtId="3" fontId="4" fillId="0" borderId="25" xfId="0" applyNumberFormat="1" applyFont="1" applyFill="1" applyBorder="1" applyAlignment="1" applyProtection="1">
      <alignment horizontal="center" vertical="center" wrapText="1"/>
    </xf>
    <xf numFmtId="3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37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38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31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22" fillId="0" borderId="10" xfId="0" applyFont="1" applyFill="1" applyBorder="1" applyAlignment="1" applyProtection="1">
      <alignment horizontal="center" vertical="center" wrapText="1"/>
    </xf>
    <xf numFmtId="0" fontId="22" fillId="0" borderId="16" xfId="0" applyFont="1" applyFill="1" applyBorder="1" applyAlignment="1" applyProtection="1">
      <alignment horizontal="center" vertical="center" wrapText="1"/>
    </xf>
    <xf numFmtId="0" fontId="22" fillId="0" borderId="11" xfId="0" applyFont="1" applyFill="1" applyBorder="1" applyAlignment="1" applyProtection="1">
      <alignment horizontal="center" vertical="center" wrapText="1"/>
    </xf>
    <xf numFmtId="0" fontId="2" fillId="2" borderId="18" xfId="0" applyFont="1" applyFill="1" applyBorder="1" applyAlignment="1" applyProtection="1">
      <alignment horizontal="center" vertical="center" wrapText="1"/>
    </xf>
    <xf numFmtId="0" fontId="2" fillId="2" borderId="21" xfId="0" applyFont="1" applyFill="1" applyBorder="1" applyAlignment="1" applyProtection="1">
      <alignment horizontal="center" vertical="center" wrapText="1"/>
    </xf>
    <xf numFmtId="3" fontId="4" fillId="0" borderId="17" xfId="0" applyNumberFormat="1" applyFont="1" applyFill="1" applyBorder="1" applyAlignment="1" applyProtection="1">
      <alignment horizontal="center" vertical="center" wrapText="1"/>
    </xf>
    <xf numFmtId="3" fontId="4" fillId="0" borderId="20" xfId="0" applyNumberFormat="1" applyFont="1" applyFill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 wrapText="1"/>
    </xf>
    <xf numFmtId="0" fontId="2" fillId="0" borderId="16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 wrapText="1"/>
    </xf>
    <xf numFmtId="0" fontId="21" fillId="0" borderId="16" xfId="0" applyFont="1" applyFill="1" applyBorder="1" applyAlignment="1" applyProtection="1">
      <alignment horizontal="center" vertical="center" wrapText="1"/>
    </xf>
    <xf numFmtId="0" fontId="1" fillId="0" borderId="27" xfId="0" applyFont="1" applyFill="1" applyBorder="1" applyAlignment="1" applyProtection="1">
      <alignment horizontal="center"/>
    </xf>
    <xf numFmtId="0" fontId="1" fillId="0" borderId="28" xfId="0" applyFont="1" applyFill="1" applyBorder="1" applyAlignment="1" applyProtection="1">
      <alignment horizontal="center"/>
    </xf>
    <xf numFmtId="0" fontId="1" fillId="0" borderId="29" xfId="0" applyFont="1" applyFill="1" applyBorder="1" applyAlignment="1" applyProtection="1">
      <alignment horizontal="center"/>
    </xf>
    <xf numFmtId="0" fontId="3" fillId="2" borderId="15" xfId="0" applyFont="1" applyFill="1" applyBorder="1" applyAlignment="1" applyProtection="1">
      <alignment horizontal="center" vertical="center" wrapText="1"/>
    </xf>
    <xf numFmtId="0" fontId="3" fillId="2" borderId="12" xfId="0" applyFont="1" applyFill="1" applyBorder="1" applyAlignment="1" applyProtection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top" wrapText="1"/>
    </xf>
    <xf numFmtId="0" fontId="3" fillId="0" borderId="3" xfId="0" applyFont="1" applyFill="1" applyBorder="1" applyAlignment="1" applyProtection="1">
      <alignment horizontal="center" vertical="top" wrapText="1"/>
    </xf>
    <xf numFmtId="0" fontId="4" fillId="0" borderId="23" xfId="0" applyFont="1" applyFill="1" applyBorder="1" applyAlignment="1" applyProtection="1">
      <alignment horizontal="center" vertical="center" wrapText="1"/>
    </xf>
    <xf numFmtId="0" fontId="4" fillId="0" borderId="25" xfId="0" applyFont="1" applyFill="1" applyBorder="1" applyAlignment="1" applyProtection="1">
      <alignment horizontal="center" vertical="center" wrapText="1"/>
    </xf>
    <xf numFmtId="0" fontId="3" fillId="2" borderId="16" xfId="0" applyFont="1" applyFill="1" applyBorder="1" applyAlignment="1" applyProtection="1">
      <alignment horizontal="center" vertical="center" wrapText="1"/>
    </xf>
    <xf numFmtId="0" fontId="2" fillId="2" borderId="17" xfId="0" applyFont="1" applyFill="1" applyBorder="1" applyAlignment="1" applyProtection="1">
      <alignment horizontal="center" vertical="center" wrapText="1"/>
    </xf>
    <xf numFmtId="0" fontId="2" fillId="2" borderId="20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/>
    </xf>
    <xf numFmtId="0" fontId="2" fillId="2" borderId="40" xfId="0" applyFont="1" applyFill="1" applyBorder="1" applyAlignment="1" applyProtection="1">
      <alignment horizontal="center" vertical="center"/>
    </xf>
    <xf numFmtId="0" fontId="6" fillId="2" borderId="27" xfId="0" applyFont="1" applyFill="1" applyBorder="1" applyAlignment="1" applyProtection="1">
      <alignment horizontal="center" vertical="center" wrapText="1"/>
    </xf>
    <xf numFmtId="0" fontId="6" fillId="2" borderId="28" xfId="0" applyFont="1" applyFill="1" applyBorder="1" applyAlignment="1" applyProtection="1">
      <alignment horizontal="center" vertical="center" wrapText="1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66FF99"/>
      <color rgb="FF458DC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180976</xdr:rowOff>
    </xdr:from>
    <xdr:to>
      <xdr:col>16</xdr:col>
      <xdr:colOff>585258</xdr:colOff>
      <xdr:row>31</xdr:row>
      <xdr:rowOff>472660</xdr:rowOff>
    </xdr:to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5473010"/>
          <a:ext cx="12229501" cy="2138154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Ve výzvě IROP na základní školy </a:t>
          </a: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bude muset být projekt zaměřen alespoň na jednu z následujících aktivit (typy projektu, které musí být zaškrtnuty v SR MAP):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odborné učebny s vazbou na podporovanou oblast;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konektivita;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budování zázemí družin a školních klubů;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 v případě projektů CLLD rekonstrukce učeben neúplných škol.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Ostatní typy projektů (zázemí pro školní poradenské pracoviště, vnitřní/venkovní zázemí pro komunitní aktivity vedoucí k sociální inkluzi) nebude možné podpořit jako samostatné projekty v IROP, ale aktivity mohou být součástí způsobilých výdajů, pokud budou v SR MAP zaškrtnuty.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cs-CZ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 IROP budou způsobilé i výdaje na zázemí pro pedagogické a nepedagogické pracovníky, tato aktivita se v SR MAP neuvádí, ale při odhadu kalkulací nákladů na projekt tento případný výdaj zohledněte.   </a:t>
          </a:r>
        </a:p>
        <a:p>
          <a:endParaRPr lang="cs-CZ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mmr.cz/cs/microsites/uzemni-dimenze/map-kap/stratigicke_ramce_map%20.%20Na%20&#250;zem&#237;%20hlavn&#237;ho%20m&#283;sta%20Prahy%20je%20SR%20MAP%20uve&#345;ejn&#283;n%20na%20webov&#253;ch%20str&#225;nk&#225;ch%20m&#283;stsk&#233;%20&#269;&#225;sti,%20resp.%20spr&#225;vn&#237;ho%20obvodu%20ORP.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showGridLines="0" topLeftCell="A22" zoomScale="90" zoomScaleNormal="90" workbookViewId="0">
      <selection activeCell="B7" sqref="B7"/>
    </sheetView>
  </sheetViews>
  <sheetFormatPr defaultColWidth="8.85546875" defaultRowHeight="15"/>
  <cols>
    <col min="1" max="1" width="17.5703125" style="40" customWidth="1"/>
    <col min="2" max="2" width="14.5703125" style="40" customWidth="1"/>
    <col min="3" max="3" width="14.85546875" style="40" customWidth="1"/>
    <col min="4" max="16384" width="8.85546875" style="40"/>
  </cols>
  <sheetData>
    <row r="1" spans="1:14" ht="21">
      <c r="A1" s="39" t="s">
        <v>0</v>
      </c>
    </row>
    <row r="2" spans="1:14" ht="14.25" customHeight="1"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4" ht="14.25" customHeight="1">
      <c r="A3" s="75" t="s">
        <v>118</v>
      </c>
      <c r="B3" s="76"/>
      <c r="C3" s="76"/>
      <c r="D3" s="77"/>
      <c r="E3" s="77"/>
      <c r="F3" s="77"/>
      <c r="G3" s="77"/>
      <c r="H3" s="77"/>
      <c r="I3" s="77"/>
      <c r="J3" s="41"/>
      <c r="K3" s="41"/>
      <c r="L3" s="41"/>
      <c r="M3" s="41"/>
      <c r="N3" s="41"/>
    </row>
    <row r="4" spans="1:14" ht="14.25" customHeight="1">
      <c r="A4" s="77" t="s">
        <v>119</v>
      </c>
      <c r="B4" s="76"/>
      <c r="C4" s="76"/>
      <c r="D4" s="77"/>
      <c r="E4" s="77"/>
      <c r="F4" s="77"/>
      <c r="G4" s="77"/>
      <c r="H4" s="77"/>
      <c r="I4" s="77"/>
      <c r="J4" s="41"/>
      <c r="K4" s="41"/>
      <c r="L4" s="41"/>
      <c r="M4" s="41"/>
      <c r="N4" s="41"/>
    </row>
    <row r="5" spans="1:14" ht="14.25" customHeight="1"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</row>
    <row r="6" spans="1:14" ht="14.25" customHeight="1">
      <c r="A6" s="42" t="s">
        <v>117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</row>
    <row r="7" spans="1:14" ht="14.25" customHeight="1">
      <c r="A7" s="41" t="s">
        <v>107</v>
      </c>
      <c r="B7" s="41"/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</row>
    <row r="8" spans="1:14" ht="14.25" customHeight="1">
      <c r="A8" s="41" t="s">
        <v>95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</row>
    <row r="9" spans="1:14" ht="14.25" customHeight="1">
      <c r="A9" s="43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</row>
    <row r="10" spans="1:14" ht="14.25" customHeight="1">
      <c r="A10" s="44" t="s">
        <v>85</v>
      </c>
      <c r="B10" s="45" t="s">
        <v>86</v>
      </c>
      <c r="C10" s="46" t="s">
        <v>87</v>
      </c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</row>
    <row r="11" spans="1:14" ht="14.25" customHeight="1">
      <c r="A11" s="47" t="s">
        <v>102</v>
      </c>
      <c r="B11" s="48" t="s">
        <v>103</v>
      </c>
      <c r="C11" s="49" t="s">
        <v>106</v>
      </c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</row>
    <row r="12" spans="1:14" ht="14.25" customHeight="1">
      <c r="A12" s="50" t="s">
        <v>88</v>
      </c>
      <c r="B12" s="51" t="s">
        <v>100</v>
      </c>
      <c r="C12" s="52" t="s">
        <v>104</v>
      </c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</row>
    <row r="13" spans="1:14" ht="14.25" customHeight="1">
      <c r="A13" s="50" t="s">
        <v>89</v>
      </c>
      <c r="B13" s="51" t="s">
        <v>100</v>
      </c>
      <c r="C13" s="52" t="s">
        <v>104</v>
      </c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</row>
    <row r="14" spans="1:14" ht="14.25" customHeight="1">
      <c r="A14" s="50" t="s">
        <v>91</v>
      </c>
      <c r="B14" s="51" t="s">
        <v>100</v>
      </c>
      <c r="C14" s="52" t="s">
        <v>104</v>
      </c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</row>
    <row r="15" spans="1:14" ht="14.25" customHeight="1">
      <c r="A15" s="50" t="s">
        <v>92</v>
      </c>
      <c r="B15" s="51" t="s">
        <v>100</v>
      </c>
      <c r="C15" s="52" t="s">
        <v>104</v>
      </c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</row>
    <row r="16" spans="1:14" ht="14.25" customHeight="1">
      <c r="A16" s="50" t="s">
        <v>93</v>
      </c>
      <c r="B16" s="51" t="s">
        <v>100</v>
      </c>
      <c r="C16" s="52" t="s">
        <v>104</v>
      </c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</row>
    <row r="17" spans="1:14" ht="14.25" customHeight="1">
      <c r="A17" s="53" t="s">
        <v>90</v>
      </c>
      <c r="B17" s="54" t="s">
        <v>101</v>
      </c>
      <c r="C17" s="55" t="s">
        <v>105</v>
      </c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</row>
    <row r="18" spans="1:14" ht="14.25" customHeight="1">
      <c r="A18" s="53" t="s">
        <v>94</v>
      </c>
      <c r="B18" s="54" t="s">
        <v>101</v>
      </c>
      <c r="C18" s="55" t="s">
        <v>105</v>
      </c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</row>
    <row r="19" spans="1:14" ht="14.25" customHeight="1">
      <c r="A19" s="53" t="s">
        <v>96</v>
      </c>
      <c r="B19" s="54" t="s">
        <v>101</v>
      </c>
      <c r="C19" s="55" t="s">
        <v>105</v>
      </c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</row>
    <row r="20" spans="1:14" ht="14.25" customHeight="1">
      <c r="A20" s="53" t="s">
        <v>97</v>
      </c>
      <c r="B20" s="54" t="s">
        <v>101</v>
      </c>
      <c r="C20" s="55" t="s">
        <v>105</v>
      </c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</row>
    <row r="21" spans="1:14" ht="14.25" customHeight="1">
      <c r="A21" s="53" t="s">
        <v>98</v>
      </c>
      <c r="B21" s="54" t="s">
        <v>101</v>
      </c>
      <c r="C21" s="55" t="s">
        <v>105</v>
      </c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</row>
    <row r="22" spans="1:14" ht="14.25" customHeight="1">
      <c r="A22" s="53" t="s">
        <v>114</v>
      </c>
      <c r="B22" s="54" t="s">
        <v>101</v>
      </c>
      <c r="C22" s="55" t="s">
        <v>105</v>
      </c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</row>
    <row r="23" spans="1:14" ht="14.25" customHeight="1">
      <c r="A23" s="53" t="s">
        <v>115</v>
      </c>
      <c r="B23" s="54" t="s">
        <v>101</v>
      </c>
      <c r="C23" s="55" t="s">
        <v>105</v>
      </c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</row>
    <row r="24" spans="1:14" ht="14.25" customHeight="1">
      <c r="A24" s="56" t="s">
        <v>99</v>
      </c>
      <c r="B24" s="57" t="s">
        <v>101</v>
      </c>
      <c r="C24" s="58" t="s">
        <v>105</v>
      </c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</row>
    <row r="25" spans="1:14" ht="14.25" customHeight="1">
      <c r="B25" s="41"/>
      <c r="C25" s="59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</row>
    <row r="26" spans="1:14">
      <c r="A26" s="41"/>
    </row>
    <row r="27" spans="1:14">
      <c r="A27" s="42" t="s">
        <v>1</v>
      </c>
    </row>
    <row r="28" spans="1:14">
      <c r="A28" s="41" t="s">
        <v>2</v>
      </c>
    </row>
    <row r="29" spans="1:14">
      <c r="A29" s="41" t="s">
        <v>120</v>
      </c>
    </row>
    <row r="30" spans="1:14">
      <c r="A30" s="41"/>
    </row>
    <row r="31" spans="1:14" ht="130.69999999999999" customHeight="1">
      <c r="A31" s="41"/>
    </row>
    <row r="32" spans="1:14" ht="38.25" customHeight="1">
      <c r="A32" s="43"/>
    </row>
    <row r="33" spans="1:13">
      <c r="A33" s="43"/>
    </row>
    <row r="34" spans="1:13">
      <c r="A34" s="78" t="s">
        <v>113</v>
      </c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</row>
    <row r="35" spans="1:13">
      <c r="A35" s="76" t="s">
        <v>116</v>
      </c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</row>
    <row r="37" spans="1:13">
      <c r="A37" s="60" t="s">
        <v>3</v>
      </c>
    </row>
    <row r="38" spans="1:13">
      <c r="A38" s="40" t="s">
        <v>111</v>
      </c>
    </row>
    <row r="40" spans="1:13">
      <c r="A40" s="42" t="s">
        <v>4</v>
      </c>
    </row>
    <row r="41" spans="1:13">
      <c r="A41" s="41" t="s">
        <v>112</v>
      </c>
    </row>
    <row r="42" spans="1:13">
      <c r="A42" s="61" t="s">
        <v>67</v>
      </c>
    </row>
    <row r="43" spans="1:13">
      <c r="B43" s="43"/>
      <c r="C43" s="43"/>
      <c r="D43" s="43"/>
      <c r="E43" s="43"/>
      <c r="F43" s="43"/>
      <c r="G43" s="43"/>
    </row>
    <row r="44" spans="1:13">
      <c r="A44" s="62"/>
      <c r="B44" s="43"/>
      <c r="C44" s="43"/>
      <c r="D44" s="43"/>
      <c r="E44" s="43"/>
      <c r="F44" s="43"/>
      <c r="G44" s="43"/>
    </row>
    <row r="45" spans="1:13">
      <c r="B45" s="43"/>
      <c r="C45" s="43"/>
      <c r="D45" s="43"/>
      <c r="E45" s="43"/>
      <c r="F45" s="43"/>
      <c r="G45" s="43"/>
    </row>
    <row r="46" spans="1:13">
      <c r="A46" s="43"/>
      <c r="B46" s="43"/>
      <c r="C46" s="43"/>
      <c r="D46" s="43"/>
      <c r="E46" s="43"/>
      <c r="F46" s="43"/>
      <c r="G46" s="43"/>
    </row>
    <row r="47" spans="1:13">
      <c r="A47" s="43"/>
      <c r="B47" s="43"/>
      <c r="C47" s="43"/>
      <c r="D47" s="43"/>
      <c r="E47" s="43"/>
      <c r="F47" s="43"/>
      <c r="G47" s="43"/>
    </row>
    <row r="48" spans="1:13">
      <c r="A48" s="43"/>
      <c r="B48" s="43"/>
      <c r="C48" s="43"/>
      <c r="D48" s="43"/>
      <c r="E48" s="43"/>
      <c r="F48" s="43"/>
      <c r="G48" s="43"/>
    </row>
    <row r="49" spans="1:7">
      <c r="A49" s="43"/>
      <c r="B49" s="43"/>
      <c r="C49" s="43"/>
      <c r="D49" s="43"/>
      <c r="E49" s="43"/>
      <c r="F49" s="43"/>
      <c r="G49" s="43"/>
    </row>
    <row r="50" spans="1:7">
      <c r="A50" s="43"/>
      <c r="B50" s="43"/>
      <c r="C50" s="43"/>
      <c r="D50" s="43"/>
      <c r="E50" s="43"/>
      <c r="F50" s="43"/>
      <c r="G50" s="43"/>
    </row>
    <row r="51" spans="1:7">
      <c r="A51" s="43"/>
      <c r="B51" s="43"/>
      <c r="C51" s="43"/>
      <c r="D51" s="43"/>
      <c r="E51" s="43"/>
      <c r="F51" s="43"/>
      <c r="G51" s="43"/>
    </row>
    <row r="52" spans="1:7">
      <c r="A52" s="43"/>
      <c r="B52" s="43"/>
      <c r="C52" s="43"/>
      <c r="D52" s="43"/>
      <c r="E52" s="43"/>
      <c r="F52" s="43"/>
      <c r="G52" s="43"/>
    </row>
    <row r="53" spans="1:7">
      <c r="A53" s="43"/>
    </row>
  </sheetData>
  <sheetProtection algorithmName="SHA-512" hashValue="L8v4V0Bc+iaiSNCmsSrOtxzHMTbfE29wwGHuYVNd6Yyi+CUZLHXxuo0SrYLjzLfxprb+Mocfkk6Lmt81yXPB1w==" saltValue="HLVUz5eisf0ViacLv9a6Qg==" spinCount="100000" sheet="1" objects="1" scenarios="1" formatCells="0" formatRows="0" insertRows="0" insertHyperlinks="0" sort="0" autoFilter="0" pivotTables="0"/>
  <hyperlinks>
    <hyperlink ref="A42" r:id="rId1" display="https://www.mmr.cz/cs/microsites/uzemni-dimenze/map-kap/stratigicke_ramce_map . Na území hlavního města Prahy je SR MAP uveřejněn na webových stránkách městské části, resp. správního obvodu ORP. "/>
  </hyperlinks>
  <pageMargins left="0.7" right="0.7" top="0.78740157499999996" bottom="0.78740157499999996" header="0.3" footer="0.3"/>
  <pageSetup paperSize="9" scale="67" orientation="landscape" r:id="rId2"/>
  <ignoredErrors>
    <ignoredError sqref="C11:C24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6"/>
  <sheetViews>
    <sheetView workbookViewId="0">
      <selection activeCell="E56" sqref="E56"/>
    </sheetView>
  </sheetViews>
  <sheetFormatPr defaultColWidth="9.42578125" defaultRowHeight="15"/>
  <cols>
    <col min="1" max="1" width="7.42578125" style="1" customWidth="1"/>
    <col min="2" max="2" width="9.42578125" style="1" customWidth="1"/>
    <col min="3" max="4" width="9.42578125" style="1"/>
    <col min="5" max="5" width="10" style="1" bestFit="1" customWidth="1"/>
    <col min="6" max="6" width="10" style="96" bestFit="1" customWidth="1"/>
    <col min="7" max="7" width="21" style="1" customWidth="1"/>
    <col min="8" max="9" width="12.85546875" style="1" customWidth="1"/>
    <col min="10" max="10" width="11.5703125" style="1" customWidth="1"/>
    <col min="11" max="11" width="42.42578125" style="25" customWidth="1"/>
    <col min="12" max="13" width="13.140625" style="28" customWidth="1"/>
    <col min="14" max="15" width="9.42578125" style="25"/>
    <col min="16" max="16" width="13.5703125" style="25" customWidth="1"/>
    <col min="17" max="17" width="13.42578125" style="25" customWidth="1"/>
    <col min="18" max="18" width="10.42578125" style="25" customWidth="1"/>
    <col min="19" max="19" width="9.42578125" style="25"/>
    <col min="20" max="16384" width="9.42578125" style="1"/>
  </cols>
  <sheetData>
    <row r="1" spans="1:19" ht="19.5" thickBot="1">
      <c r="A1" s="451" t="s">
        <v>5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  <c r="Q1" s="452"/>
      <c r="R1" s="452"/>
      <c r="S1" s="453"/>
    </row>
    <row r="2" spans="1:19" ht="27.2" customHeight="1">
      <c r="A2" s="454" t="s">
        <v>6</v>
      </c>
      <c r="B2" s="456" t="s">
        <v>7</v>
      </c>
      <c r="C2" s="457"/>
      <c r="D2" s="457"/>
      <c r="E2" s="457"/>
      <c r="F2" s="458"/>
      <c r="G2" s="454" t="s">
        <v>8</v>
      </c>
      <c r="H2" s="459" t="s">
        <v>9</v>
      </c>
      <c r="I2" s="463" t="s">
        <v>66</v>
      </c>
      <c r="J2" s="454" t="s">
        <v>10</v>
      </c>
      <c r="K2" s="459" t="s">
        <v>11</v>
      </c>
      <c r="L2" s="461" t="s">
        <v>12</v>
      </c>
      <c r="M2" s="462"/>
      <c r="N2" s="447" t="s">
        <v>13</v>
      </c>
      <c r="O2" s="448"/>
      <c r="P2" s="449" t="s">
        <v>14</v>
      </c>
      <c r="Q2" s="450"/>
      <c r="R2" s="447" t="s">
        <v>15</v>
      </c>
      <c r="S2" s="448"/>
    </row>
    <row r="3" spans="1:19" ht="102.75" thickBot="1">
      <c r="A3" s="455"/>
      <c r="B3" s="63" t="s">
        <v>16</v>
      </c>
      <c r="C3" s="64" t="s">
        <v>17</v>
      </c>
      <c r="D3" s="64" t="s">
        <v>18</v>
      </c>
      <c r="E3" s="64" t="s">
        <v>19</v>
      </c>
      <c r="F3" s="92" t="s">
        <v>20</v>
      </c>
      <c r="G3" s="455"/>
      <c r="H3" s="460"/>
      <c r="I3" s="464"/>
      <c r="J3" s="455"/>
      <c r="K3" s="460"/>
      <c r="L3" s="65" t="s">
        <v>21</v>
      </c>
      <c r="M3" s="66" t="s">
        <v>83</v>
      </c>
      <c r="N3" s="79" t="s">
        <v>22</v>
      </c>
      <c r="O3" s="80" t="s">
        <v>23</v>
      </c>
      <c r="P3" s="79" t="s">
        <v>24</v>
      </c>
      <c r="Q3" s="376" t="s">
        <v>25</v>
      </c>
      <c r="R3" s="67" t="s">
        <v>26</v>
      </c>
      <c r="S3" s="80" t="s">
        <v>27</v>
      </c>
    </row>
    <row r="4" spans="1:19">
      <c r="A4" s="83">
        <v>1</v>
      </c>
      <c r="B4" s="6" t="s">
        <v>133</v>
      </c>
      <c r="C4" s="6" t="s">
        <v>134</v>
      </c>
      <c r="D4" s="6">
        <v>47003391</v>
      </c>
      <c r="E4" s="6">
        <v>107516675</v>
      </c>
      <c r="F4" s="93" t="s">
        <v>163</v>
      </c>
      <c r="G4" s="6" t="s">
        <v>135</v>
      </c>
      <c r="H4" s="6" t="s">
        <v>136</v>
      </c>
      <c r="I4" s="6" t="s">
        <v>124</v>
      </c>
      <c r="J4" s="6" t="s">
        <v>137</v>
      </c>
      <c r="K4" s="32" t="s">
        <v>138</v>
      </c>
      <c r="L4" s="377">
        <v>2000000</v>
      </c>
      <c r="M4" s="377">
        <f t="shared" ref="M4:M11" si="0">L4/100*70</f>
        <v>1400000</v>
      </c>
      <c r="N4" s="378">
        <v>44927</v>
      </c>
      <c r="O4" s="378">
        <v>45261</v>
      </c>
      <c r="P4" s="32"/>
      <c r="Q4" s="32"/>
      <c r="R4" s="32" t="s">
        <v>139</v>
      </c>
      <c r="S4" s="33" t="s">
        <v>140</v>
      </c>
    </row>
    <row r="5" spans="1:19">
      <c r="A5" s="86">
        <v>2</v>
      </c>
      <c r="B5" s="13" t="s">
        <v>133</v>
      </c>
      <c r="C5" s="13" t="s">
        <v>134</v>
      </c>
      <c r="D5" s="13">
        <v>47003391</v>
      </c>
      <c r="E5" s="13">
        <v>107516675</v>
      </c>
      <c r="F5" s="94" t="s">
        <v>163</v>
      </c>
      <c r="G5" s="13" t="s">
        <v>141</v>
      </c>
      <c r="H5" s="13" t="s">
        <v>136</v>
      </c>
      <c r="I5" s="13" t="s">
        <v>124</v>
      </c>
      <c r="J5" s="13" t="s">
        <v>137</v>
      </c>
      <c r="K5" s="372" t="s">
        <v>141</v>
      </c>
      <c r="L5" s="379">
        <v>4000000</v>
      </c>
      <c r="M5" s="379">
        <f t="shared" si="0"/>
        <v>2800000</v>
      </c>
      <c r="N5" s="380">
        <v>44927</v>
      </c>
      <c r="O5" s="380">
        <v>45261</v>
      </c>
      <c r="P5" s="372"/>
      <c r="Q5" s="372" t="s">
        <v>131</v>
      </c>
      <c r="R5" s="372" t="s">
        <v>139</v>
      </c>
      <c r="S5" s="381" t="s">
        <v>140</v>
      </c>
    </row>
    <row r="6" spans="1:19">
      <c r="A6" s="86">
        <v>3</v>
      </c>
      <c r="B6" s="13" t="s">
        <v>142</v>
      </c>
      <c r="C6" s="13" t="s">
        <v>134</v>
      </c>
      <c r="D6" s="13" t="s">
        <v>139</v>
      </c>
      <c r="E6" s="13" t="s">
        <v>139</v>
      </c>
      <c r="F6" s="94" t="s">
        <v>139</v>
      </c>
      <c r="G6" s="13" t="s">
        <v>142</v>
      </c>
      <c r="H6" s="13" t="s">
        <v>136</v>
      </c>
      <c r="I6" s="13" t="s">
        <v>124</v>
      </c>
      <c r="J6" s="13" t="s">
        <v>137</v>
      </c>
      <c r="K6" s="372" t="s">
        <v>143</v>
      </c>
      <c r="L6" s="379">
        <v>60000000</v>
      </c>
      <c r="M6" s="379">
        <f t="shared" si="0"/>
        <v>42000000</v>
      </c>
      <c r="N6" s="380">
        <v>45292</v>
      </c>
      <c r="O6" s="380">
        <v>45658</v>
      </c>
      <c r="P6" s="372" t="s">
        <v>131</v>
      </c>
      <c r="Q6" s="372"/>
      <c r="R6" s="372" t="s">
        <v>144</v>
      </c>
      <c r="S6" s="381" t="s">
        <v>140</v>
      </c>
    </row>
    <row r="7" spans="1:19" ht="15.75" thickBot="1">
      <c r="A7" s="89">
        <v>4</v>
      </c>
      <c r="B7" s="19" t="s">
        <v>145</v>
      </c>
      <c r="C7" s="19" t="s">
        <v>134</v>
      </c>
      <c r="D7" s="19" t="s">
        <v>139</v>
      </c>
      <c r="E7" s="19" t="s">
        <v>139</v>
      </c>
      <c r="F7" s="95" t="s">
        <v>139</v>
      </c>
      <c r="G7" s="19" t="s">
        <v>146</v>
      </c>
      <c r="H7" s="19" t="s">
        <v>136</v>
      </c>
      <c r="I7" s="19" t="s">
        <v>124</v>
      </c>
      <c r="J7" s="19" t="s">
        <v>137</v>
      </c>
      <c r="K7" s="373" t="s">
        <v>147</v>
      </c>
      <c r="L7" s="382">
        <v>20000000</v>
      </c>
      <c r="M7" s="382">
        <f t="shared" si="0"/>
        <v>14000000</v>
      </c>
      <c r="N7" s="383">
        <v>44927</v>
      </c>
      <c r="O7" s="383">
        <v>45261</v>
      </c>
      <c r="P7" s="373" t="s">
        <v>131</v>
      </c>
      <c r="Q7" s="373"/>
      <c r="R7" s="373" t="s">
        <v>139</v>
      </c>
      <c r="S7" s="384" t="s">
        <v>140</v>
      </c>
    </row>
    <row r="8" spans="1:19" ht="90.75" thickBot="1">
      <c r="A8" s="86">
        <v>5</v>
      </c>
      <c r="B8" s="437" t="s">
        <v>166</v>
      </c>
      <c r="C8" s="117" t="s">
        <v>167</v>
      </c>
      <c r="D8" s="438" t="s">
        <v>168</v>
      </c>
      <c r="E8" s="118">
        <v>107516659</v>
      </c>
      <c r="F8" s="439">
        <v>600052613</v>
      </c>
      <c r="G8" s="103" t="s">
        <v>169</v>
      </c>
      <c r="H8" s="8" t="s">
        <v>170</v>
      </c>
      <c r="I8" s="8" t="s">
        <v>124</v>
      </c>
      <c r="J8" s="8" t="s">
        <v>171</v>
      </c>
      <c r="K8" s="34" t="s">
        <v>172</v>
      </c>
      <c r="L8" s="385">
        <v>35000000</v>
      </c>
      <c r="M8" s="386">
        <f t="shared" si="0"/>
        <v>24500000</v>
      </c>
      <c r="N8" s="31">
        <v>2026</v>
      </c>
      <c r="O8" s="33">
        <v>2027</v>
      </c>
      <c r="P8" s="31" t="s">
        <v>173</v>
      </c>
      <c r="Q8" s="33" t="s">
        <v>140</v>
      </c>
      <c r="R8" s="34" t="s">
        <v>174</v>
      </c>
      <c r="S8" s="34" t="s">
        <v>140</v>
      </c>
    </row>
    <row r="9" spans="1:19" ht="60.75" thickBot="1">
      <c r="A9" s="89">
        <v>6</v>
      </c>
      <c r="B9" s="98" t="s">
        <v>183</v>
      </c>
      <c r="C9" s="117" t="s">
        <v>184</v>
      </c>
      <c r="D9" s="125">
        <v>75034573</v>
      </c>
      <c r="E9" s="126"/>
      <c r="F9" s="127">
        <v>600052621</v>
      </c>
      <c r="G9" s="119" t="s">
        <v>185</v>
      </c>
      <c r="H9" s="8" t="s">
        <v>92</v>
      </c>
      <c r="I9" s="8" t="s">
        <v>124</v>
      </c>
      <c r="J9" s="8" t="s">
        <v>186</v>
      </c>
      <c r="K9" s="104" t="s">
        <v>187</v>
      </c>
      <c r="L9" s="385">
        <v>1300000</v>
      </c>
      <c r="M9" s="386">
        <f t="shared" si="0"/>
        <v>910000</v>
      </c>
      <c r="N9" s="31"/>
      <c r="O9" s="33"/>
      <c r="P9" s="31"/>
      <c r="Q9" s="33"/>
      <c r="R9" s="34" t="s">
        <v>174</v>
      </c>
      <c r="S9" s="34" t="s">
        <v>140</v>
      </c>
    </row>
    <row r="10" spans="1:19" ht="60.75" thickBot="1">
      <c r="A10" s="86">
        <v>7</v>
      </c>
      <c r="B10" s="98" t="s">
        <v>183</v>
      </c>
      <c r="C10" s="117" t="s">
        <v>184</v>
      </c>
      <c r="D10" s="125">
        <v>75034573</v>
      </c>
      <c r="E10" s="126"/>
      <c r="F10" s="127">
        <v>600052621</v>
      </c>
      <c r="G10" s="119" t="s">
        <v>188</v>
      </c>
      <c r="H10" s="8" t="s">
        <v>92</v>
      </c>
      <c r="I10" s="8" t="s">
        <v>124</v>
      </c>
      <c r="J10" s="8" t="s">
        <v>186</v>
      </c>
      <c r="K10" s="104" t="s">
        <v>189</v>
      </c>
      <c r="L10" s="385">
        <v>2000000</v>
      </c>
      <c r="M10" s="386">
        <f t="shared" si="0"/>
        <v>1400000</v>
      </c>
      <c r="N10" s="387"/>
      <c r="O10" s="381"/>
      <c r="P10" s="387"/>
      <c r="Q10" s="381"/>
      <c r="R10" s="112" t="s">
        <v>174</v>
      </c>
      <c r="S10" s="112" t="s">
        <v>140</v>
      </c>
    </row>
    <row r="11" spans="1:19" ht="60.75" thickBot="1">
      <c r="A11" s="89">
        <v>8</v>
      </c>
      <c r="B11" s="98" t="s">
        <v>183</v>
      </c>
      <c r="C11" s="117" t="s">
        <v>184</v>
      </c>
      <c r="D11" s="121">
        <v>75034573</v>
      </c>
      <c r="E11" s="122"/>
      <c r="F11" s="120">
        <v>600052621</v>
      </c>
      <c r="G11" s="119" t="s">
        <v>190</v>
      </c>
      <c r="H11" s="8" t="s">
        <v>92</v>
      </c>
      <c r="I11" s="8" t="s">
        <v>124</v>
      </c>
      <c r="J11" s="8" t="s">
        <v>186</v>
      </c>
      <c r="K11" s="104" t="s">
        <v>191</v>
      </c>
      <c r="L11" s="385">
        <v>800000</v>
      </c>
      <c r="M11" s="386">
        <f t="shared" si="0"/>
        <v>560000</v>
      </c>
      <c r="N11" s="387"/>
      <c r="O11" s="381"/>
      <c r="P11" s="387"/>
      <c r="Q11" s="381"/>
      <c r="R11" s="112" t="s">
        <v>174</v>
      </c>
      <c r="S11" s="112" t="s">
        <v>140</v>
      </c>
    </row>
    <row r="12" spans="1:19" ht="120.75" thickBot="1">
      <c r="A12" s="86">
        <v>9</v>
      </c>
      <c r="B12" s="128" t="s">
        <v>211</v>
      </c>
      <c r="C12" s="129" t="s">
        <v>212</v>
      </c>
      <c r="D12" s="115">
        <v>71294317</v>
      </c>
      <c r="E12" s="130" t="s">
        <v>213</v>
      </c>
      <c r="F12" s="131"/>
      <c r="G12" s="103" t="s">
        <v>214</v>
      </c>
      <c r="H12" s="103" t="s">
        <v>136</v>
      </c>
      <c r="I12" s="103" t="s">
        <v>124</v>
      </c>
      <c r="J12" s="103" t="s">
        <v>215</v>
      </c>
      <c r="K12" s="34" t="s">
        <v>216</v>
      </c>
      <c r="L12" s="385">
        <v>15000000</v>
      </c>
      <c r="M12" s="386">
        <v>10500000</v>
      </c>
      <c r="N12" s="388">
        <v>2024</v>
      </c>
      <c r="O12" s="389">
        <v>2025</v>
      </c>
      <c r="P12" s="310"/>
      <c r="Q12" s="390"/>
      <c r="R12" s="391" t="s">
        <v>217</v>
      </c>
      <c r="S12" s="392" t="s">
        <v>140</v>
      </c>
    </row>
    <row r="13" spans="1:19" ht="90.75" thickBot="1">
      <c r="A13" s="89">
        <v>10</v>
      </c>
      <c r="B13" s="128" t="s">
        <v>211</v>
      </c>
      <c r="C13" s="129" t="s">
        <v>212</v>
      </c>
      <c r="D13" s="115">
        <v>71294317</v>
      </c>
      <c r="E13" s="130" t="s">
        <v>213</v>
      </c>
      <c r="F13" s="131"/>
      <c r="G13" s="103" t="s">
        <v>218</v>
      </c>
      <c r="H13" s="103" t="s">
        <v>136</v>
      </c>
      <c r="I13" s="103" t="s">
        <v>124</v>
      </c>
      <c r="J13" s="103" t="s">
        <v>215</v>
      </c>
      <c r="K13" s="112" t="s">
        <v>219</v>
      </c>
      <c r="L13" s="393">
        <v>920000</v>
      </c>
      <c r="M13" s="394">
        <v>644000</v>
      </c>
      <c r="N13" s="395">
        <v>2023</v>
      </c>
      <c r="O13" s="396">
        <v>2023</v>
      </c>
      <c r="P13" s="397"/>
      <c r="Q13" s="381"/>
      <c r="R13" s="240" t="s">
        <v>220</v>
      </c>
      <c r="S13" s="331" t="s">
        <v>140</v>
      </c>
    </row>
    <row r="14" spans="1:19" ht="45.75" thickBot="1">
      <c r="A14" s="86">
        <v>11</v>
      </c>
      <c r="B14" s="98" t="s">
        <v>226</v>
      </c>
      <c r="C14" s="139" t="s">
        <v>227</v>
      </c>
      <c r="D14" s="115"/>
      <c r="E14" s="115"/>
      <c r="F14" s="131"/>
      <c r="G14" s="140" t="s">
        <v>228</v>
      </c>
      <c r="H14" s="103" t="s">
        <v>92</v>
      </c>
      <c r="I14" s="103" t="s">
        <v>124</v>
      </c>
      <c r="J14" s="103" t="s">
        <v>229</v>
      </c>
      <c r="K14" s="141" t="s">
        <v>230</v>
      </c>
      <c r="L14" s="385">
        <v>45000000</v>
      </c>
      <c r="M14" s="386">
        <f>L14/100*70</f>
        <v>31500000</v>
      </c>
      <c r="N14" s="398">
        <v>44986</v>
      </c>
      <c r="O14" s="399">
        <v>45505</v>
      </c>
      <c r="P14" s="371" t="s">
        <v>231</v>
      </c>
      <c r="Q14" s="436"/>
      <c r="R14" s="104" t="s">
        <v>232</v>
      </c>
      <c r="S14" s="34" t="s">
        <v>140</v>
      </c>
    </row>
    <row r="15" spans="1:19" s="171" customFormat="1" ht="45.75" thickBot="1">
      <c r="A15" s="89">
        <v>12</v>
      </c>
      <c r="B15" s="98" t="s">
        <v>246</v>
      </c>
      <c r="C15" s="98" t="s">
        <v>247</v>
      </c>
      <c r="D15" s="98">
        <v>70995117</v>
      </c>
      <c r="E15" s="98">
        <v>600052796</v>
      </c>
      <c r="F15" s="98"/>
      <c r="G15" s="98" t="s">
        <v>248</v>
      </c>
      <c r="H15" s="98"/>
      <c r="I15" s="170"/>
      <c r="J15" s="98" t="s">
        <v>249</v>
      </c>
      <c r="K15" s="98" t="s">
        <v>110</v>
      </c>
      <c r="L15" s="98">
        <v>25000000</v>
      </c>
      <c r="M15" s="98">
        <f>L15/100*70</f>
        <v>17500000</v>
      </c>
      <c r="N15" s="98">
        <v>2023</v>
      </c>
      <c r="O15" s="98">
        <v>2024</v>
      </c>
      <c r="P15" s="98" t="s">
        <v>173</v>
      </c>
      <c r="Q15" s="98"/>
      <c r="R15" s="98" t="s">
        <v>178</v>
      </c>
      <c r="S15" s="98" t="s">
        <v>250</v>
      </c>
    </row>
    <row r="16" spans="1:19" s="171" customFormat="1" ht="45.75" thickBot="1">
      <c r="A16" s="86">
        <v>13</v>
      </c>
      <c r="B16" s="98" t="s">
        <v>246</v>
      </c>
      <c r="C16" s="98" t="s">
        <v>247</v>
      </c>
      <c r="D16" s="98">
        <v>70995117</v>
      </c>
      <c r="E16" s="98">
        <v>600052796</v>
      </c>
      <c r="F16" s="98"/>
      <c r="G16" s="98" t="s">
        <v>251</v>
      </c>
      <c r="H16" s="98" t="s">
        <v>136</v>
      </c>
      <c r="I16" s="172"/>
      <c r="J16" s="98" t="s">
        <v>249</v>
      </c>
      <c r="K16" s="98" t="s">
        <v>110</v>
      </c>
      <c r="L16" s="98">
        <v>300000</v>
      </c>
      <c r="M16" s="98">
        <f>L16/100*85</f>
        <v>255000</v>
      </c>
      <c r="N16" s="98">
        <v>2022</v>
      </c>
      <c r="O16" s="98">
        <v>2022</v>
      </c>
      <c r="P16" s="98" t="s">
        <v>140</v>
      </c>
      <c r="Q16" s="98"/>
      <c r="R16" s="98"/>
      <c r="S16" s="98"/>
    </row>
    <row r="17" spans="1:24" s="171" customFormat="1" ht="45.75" thickBot="1">
      <c r="A17" s="89">
        <v>14</v>
      </c>
      <c r="B17" s="98" t="s">
        <v>246</v>
      </c>
      <c r="C17" s="98" t="s">
        <v>247</v>
      </c>
      <c r="D17" s="98">
        <v>70995117</v>
      </c>
      <c r="E17" s="98">
        <v>600052796</v>
      </c>
      <c r="F17" s="98"/>
      <c r="G17" s="98" t="s">
        <v>252</v>
      </c>
      <c r="H17" s="98" t="s">
        <v>136</v>
      </c>
      <c r="I17" s="172"/>
      <c r="J17" s="98" t="s">
        <v>249</v>
      </c>
      <c r="K17" s="98" t="s">
        <v>110</v>
      </c>
      <c r="L17" s="98">
        <v>1000000</v>
      </c>
      <c r="M17" s="98"/>
      <c r="N17" s="98">
        <v>2022</v>
      </c>
      <c r="O17" s="98">
        <v>2023</v>
      </c>
      <c r="P17" s="98" t="s">
        <v>140</v>
      </c>
      <c r="Q17" s="98"/>
      <c r="R17" s="98"/>
      <c r="S17" s="98"/>
    </row>
    <row r="18" spans="1:24" ht="30.75" thickBot="1">
      <c r="A18" s="86">
        <v>15</v>
      </c>
      <c r="B18" s="5" t="s">
        <v>282</v>
      </c>
      <c r="C18" s="6" t="s">
        <v>283</v>
      </c>
      <c r="D18" s="6">
        <v>71341137</v>
      </c>
      <c r="E18" s="6">
        <v>181016559</v>
      </c>
      <c r="F18" s="7">
        <v>691001529</v>
      </c>
      <c r="G18" s="132" t="s">
        <v>284</v>
      </c>
      <c r="H18" s="8" t="s">
        <v>92</v>
      </c>
      <c r="I18" s="8" t="s">
        <v>124</v>
      </c>
      <c r="J18" s="8" t="s">
        <v>285</v>
      </c>
      <c r="K18" s="34" t="s">
        <v>286</v>
      </c>
      <c r="L18" s="385">
        <v>10000000</v>
      </c>
      <c r="M18" s="386">
        <f>L18/100*70</f>
        <v>7000000</v>
      </c>
      <c r="N18" s="398">
        <v>44927</v>
      </c>
      <c r="O18" s="399">
        <v>45992</v>
      </c>
      <c r="P18" s="31"/>
      <c r="Q18" s="33"/>
      <c r="R18" s="34" t="s">
        <v>287</v>
      </c>
      <c r="S18" s="34" t="s">
        <v>140</v>
      </c>
    </row>
    <row r="19" spans="1:24" ht="30.75" thickBot="1">
      <c r="A19" s="89">
        <v>16</v>
      </c>
      <c r="B19" s="12" t="s">
        <v>282</v>
      </c>
      <c r="C19" s="13" t="s">
        <v>283</v>
      </c>
      <c r="D19" s="13">
        <v>71341137</v>
      </c>
      <c r="E19" s="13">
        <v>181016559</v>
      </c>
      <c r="F19" s="14">
        <v>691001529</v>
      </c>
      <c r="G19" s="212" t="s">
        <v>288</v>
      </c>
      <c r="H19" s="15" t="s">
        <v>92</v>
      </c>
      <c r="I19" s="15" t="s">
        <v>124</v>
      </c>
      <c r="J19" s="15" t="s">
        <v>285</v>
      </c>
      <c r="K19" s="112" t="s">
        <v>289</v>
      </c>
      <c r="L19" s="393">
        <v>2000000</v>
      </c>
      <c r="M19" s="400">
        <f>L19/100*70</f>
        <v>1400000</v>
      </c>
      <c r="N19" s="401">
        <v>44927</v>
      </c>
      <c r="O19" s="402">
        <v>45992</v>
      </c>
      <c r="P19" s="387"/>
      <c r="Q19" s="381"/>
      <c r="R19" s="112" t="s">
        <v>287</v>
      </c>
      <c r="S19" s="112" t="s">
        <v>140</v>
      </c>
    </row>
    <row r="20" spans="1:24" ht="30">
      <c r="A20" s="86">
        <v>17</v>
      </c>
      <c r="B20" s="12" t="s">
        <v>282</v>
      </c>
      <c r="C20" s="13" t="s">
        <v>283</v>
      </c>
      <c r="D20" s="13">
        <v>71341137</v>
      </c>
      <c r="E20" s="13">
        <v>181016559</v>
      </c>
      <c r="F20" s="14">
        <v>691001529</v>
      </c>
      <c r="G20" s="212" t="s">
        <v>290</v>
      </c>
      <c r="H20" s="15" t="s">
        <v>92</v>
      </c>
      <c r="I20" s="15" t="s">
        <v>124</v>
      </c>
      <c r="J20" s="15" t="s">
        <v>285</v>
      </c>
      <c r="K20" s="112" t="s">
        <v>291</v>
      </c>
      <c r="L20" s="393">
        <v>2000000</v>
      </c>
      <c r="M20" s="403">
        <f t="shared" ref="M20:M21" si="1">L20/100*70</f>
        <v>1400000</v>
      </c>
      <c r="N20" s="401">
        <v>44927</v>
      </c>
      <c r="O20" s="402">
        <v>46722</v>
      </c>
      <c r="P20" s="387" t="s">
        <v>131</v>
      </c>
      <c r="Q20" s="381"/>
      <c r="R20" s="112" t="s">
        <v>287</v>
      </c>
      <c r="S20" s="112" t="s">
        <v>140</v>
      </c>
    </row>
    <row r="21" spans="1:24" ht="45.75" thickBot="1">
      <c r="A21" s="89">
        <v>18</v>
      </c>
      <c r="B21" s="12" t="s">
        <v>282</v>
      </c>
      <c r="C21" s="13" t="s">
        <v>283</v>
      </c>
      <c r="D21" s="13">
        <v>71341137</v>
      </c>
      <c r="E21" s="13">
        <v>181016559</v>
      </c>
      <c r="F21" s="14">
        <v>691001529</v>
      </c>
      <c r="G21" s="212" t="s">
        <v>292</v>
      </c>
      <c r="H21" s="15" t="s">
        <v>92</v>
      </c>
      <c r="I21" s="15" t="s">
        <v>124</v>
      </c>
      <c r="J21" s="15" t="s">
        <v>285</v>
      </c>
      <c r="K21" s="112" t="s">
        <v>293</v>
      </c>
      <c r="L21" s="393">
        <v>2000000</v>
      </c>
      <c r="M21" s="403">
        <f t="shared" si="1"/>
        <v>1400000</v>
      </c>
      <c r="N21" s="401">
        <v>44927</v>
      </c>
      <c r="O21" s="402">
        <v>46722</v>
      </c>
      <c r="P21" s="387"/>
      <c r="Q21" s="381"/>
      <c r="R21" s="112" t="s">
        <v>294</v>
      </c>
      <c r="S21" s="112" t="s">
        <v>140</v>
      </c>
    </row>
    <row r="22" spans="1:24" ht="165.75" thickBot="1">
      <c r="A22" s="86">
        <v>19</v>
      </c>
      <c r="B22" s="98" t="s">
        <v>327</v>
      </c>
      <c r="C22" s="115" t="s">
        <v>328</v>
      </c>
      <c r="D22" s="115">
        <v>8565490</v>
      </c>
      <c r="E22" s="115">
        <v>181111764</v>
      </c>
      <c r="F22" s="131" t="s">
        <v>329</v>
      </c>
      <c r="G22" s="103" t="s">
        <v>330</v>
      </c>
      <c r="H22" s="103" t="s">
        <v>92</v>
      </c>
      <c r="I22" s="103" t="s">
        <v>124</v>
      </c>
      <c r="J22" s="103" t="s">
        <v>285</v>
      </c>
      <c r="K22" s="104" t="s">
        <v>110</v>
      </c>
      <c r="L22" s="404">
        <v>100000000</v>
      </c>
      <c r="M22" s="405">
        <f t="shared" ref="M22:M34" si="2">L22/100*70</f>
        <v>70000000</v>
      </c>
      <c r="N22" s="128">
        <v>2025</v>
      </c>
      <c r="O22" s="368">
        <v>2027</v>
      </c>
      <c r="P22" s="128" t="s">
        <v>331</v>
      </c>
      <c r="Q22" s="368"/>
      <c r="R22" s="104" t="s">
        <v>332</v>
      </c>
      <c r="S22" s="104" t="s">
        <v>333</v>
      </c>
    </row>
    <row r="23" spans="1:24" ht="30.75" thickBot="1">
      <c r="A23" s="89">
        <v>20</v>
      </c>
      <c r="B23" s="5" t="s">
        <v>345</v>
      </c>
      <c r="C23" s="6" t="s">
        <v>346</v>
      </c>
      <c r="D23" s="220">
        <v>21551391</v>
      </c>
      <c r="E23" s="224">
        <v>181041693</v>
      </c>
      <c r="F23" s="221">
        <v>691004650</v>
      </c>
      <c r="G23" s="103" t="s">
        <v>347</v>
      </c>
      <c r="H23" s="8" t="s">
        <v>92</v>
      </c>
      <c r="I23" s="8" t="s">
        <v>124</v>
      </c>
      <c r="J23" s="8" t="s">
        <v>348</v>
      </c>
      <c r="K23" s="34" t="s">
        <v>110</v>
      </c>
      <c r="L23" s="385">
        <v>28000000</v>
      </c>
      <c r="M23" s="386">
        <f t="shared" si="2"/>
        <v>19600000</v>
      </c>
      <c r="N23" s="31">
        <v>2022</v>
      </c>
      <c r="O23" s="33">
        <v>2023</v>
      </c>
      <c r="P23" s="31" t="s">
        <v>131</v>
      </c>
      <c r="Q23" s="33"/>
      <c r="R23" s="34" t="s">
        <v>271</v>
      </c>
      <c r="S23" s="34" t="s">
        <v>349</v>
      </c>
    </row>
    <row r="24" spans="1:24" ht="15.75" thickBot="1">
      <c r="A24" s="86">
        <v>21</v>
      </c>
      <c r="B24" s="12" t="s">
        <v>350</v>
      </c>
      <c r="C24" s="13" t="s">
        <v>346</v>
      </c>
      <c r="D24" s="220">
        <v>4627997</v>
      </c>
      <c r="E24" s="13">
        <v>181075679</v>
      </c>
      <c r="F24" s="223">
        <v>691008892</v>
      </c>
      <c r="G24" s="111" t="s">
        <v>351</v>
      </c>
      <c r="H24" s="15" t="s">
        <v>92</v>
      </c>
      <c r="I24" s="15" t="s">
        <v>124</v>
      </c>
      <c r="J24" s="15" t="s">
        <v>348</v>
      </c>
      <c r="K24" s="34" t="s">
        <v>110</v>
      </c>
      <c r="L24" s="393">
        <v>85000000</v>
      </c>
      <c r="M24" s="406">
        <f t="shared" si="2"/>
        <v>59500000</v>
      </c>
      <c r="N24" s="387">
        <v>2023</v>
      </c>
      <c r="O24" s="381">
        <v>2025</v>
      </c>
      <c r="P24" s="387" t="s">
        <v>131</v>
      </c>
      <c r="Q24" s="381"/>
      <c r="R24" s="112" t="s">
        <v>271</v>
      </c>
      <c r="S24" s="112" t="s">
        <v>349</v>
      </c>
    </row>
    <row r="25" spans="1:24" ht="90" customHeight="1" thickBot="1">
      <c r="A25" s="89">
        <v>22</v>
      </c>
      <c r="B25" s="98" t="s">
        <v>358</v>
      </c>
      <c r="C25" s="115" t="s">
        <v>359</v>
      </c>
      <c r="D25" s="115"/>
      <c r="E25" s="115"/>
      <c r="F25" s="7"/>
      <c r="G25" s="8" t="s">
        <v>360</v>
      </c>
      <c r="H25" s="8" t="s">
        <v>92</v>
      </c>
      <c r="I25" s="8" t="s">
        <v>140</v>
      </c>
      <c r="J25" s="8" t="s">
        <v>361</v>
      </c>
      <c r="K25" s="34" t="s">
        <v>362</v>
      </c>
      <c r="L25" s="385">
        <v>25000000</v>
      </c>
      <c r="M25" s="386">
        <f t="shared" si="2"/>
        <v>17500000</v>
      </c>
      <c r="N25" s="31">
        <v>2023</v>
      </c>
      <c r="O25" s="33">
        <v>2025</v>
      </c>
      <c r="P25" s="31" t="s">
        <v>363</v>
      </c>
      <c r="Q25" s="33" t="s">
        <v>140</v>
      </c>
      <c r="R25" s="104" t="s">
        <v>364</v>
      </c>
      <c r="S25" s="34" t="s">
        <v>140</v>
      </c>
    </row>
    <row r="26" spans="1:24" ht="46.9" customHeight="1" thickBot="1">
      <c r="A26" s="86">
        <v>23</v>
      </c>
      <c r="B26" s="98" t="s">
        <v>381</v>
      </c>
      <c r="C26" s="115" t="s">
        <v>382</v>
      </c>
      <c r="D26" s="6"/>
      <c r="E26" s="6"/>
      <c r="F26" s="7"/>
      <c r="G26" s="103" t="s">
        <v>383</v>
      </c>
      <c r="H26" s="8" t="s">
        <v>92</v>
      </c>
      <c r="I26" s="8" t="s">
        <v>124</v>
      </c>
      <c r="J26" s="8" t="s">
        <v>384</v>
      </c>
      <c r="K26" s="240" t="s">
        <v>385</v>
      </c>
      <c r="L26" s="385">
        <v>1500000</v>
      </c>
      <c r="M26" s="386">
        <f t="shared" si="2"/>
        <v>1050000</v>
      </c>
      <c r="N26" s="31">
        <v>2022</v>
      </c>
      <c r="O26" s="33">
        <v>2024</v>
      </c>
      <c r="P26" s="31"/>
      <c r="Q26" s="33"/>
      <c r="R26" s="34"/>
      <c r="S26" s="34" t="s">
        <v>250</v>
      </c>
    </row>
    <row r="27" spans="1:24" ht="45.75" thickBot="1">
      <c r="A27" s="89">
        <v>24</v>
      </c>
      <c r="B27" s="98" t="s">
        <v>381</v>
      </c>
      <c r="C27" s="115" t="s">
        <v>382</v>
      </c>
      <c r="D27" s="13"/>
      <c r="E27" s="13"/>
      <c r="F27" s="14"/>
      <c r="G27" s="15" t="s">
        <v>386</v>
      </c>
      <c r="H27" s="8" t="s">
        <v>92</v>
      </c>
      <c r="I27" s="8" t="s">
        <v>124</v>
      </c>
      <c r="J27" s="8" t="s">
        <v>384</v>
      </c>
      <c r="K27" s="374" t="s">
        <v>387</v>
      </c>
      <c r="L27" s="385">
        <v>1500000</v>
      </c>
      <c r="M27" s="386">
        <f t="shared" si="2"/>
        <v>1050000</v>
      </c>
      <c r="N27" s="31">
        <v>2022</v>
      </c>
      <c r="O27" s="33">
        <v>2024</v>
      </c>
      <c r="P27" s="387"/>
      <c r="Q27" s="381"/>
      <c r="R27" s="112"/>
      <c r="S27" s="112" t="s">
        <v>388</v>
      </c>
    </row>
    <row r="28" spans="1:24" ht="30.75" thickBot="1">
      <c r="A28" s="86">
        <v>25</v>
      </c>
      <c r="B28" s="5" t="s">
        <v>389</v>
      </c>
      <c r="C28" s="6" t="s">
        <v>390</v>
      </c>
      <c r="D28" s="241" t="s">
        <v>391</v>
      </c>
      <c r="E28" s="6">
        <v>107516837</v>
      </c>
      <c r="F28" s="242" t="s">
        <v>392</v>
      </c>
      <c r="G28" s="103" t="s">
        <v>393</v>
      </c>
      <c r="H28" s="8" t="s">
        <v>92</v>
      </c>
      <c r="I28" s="8" t="s">
        <v>124</v>
      </c>
      <c r="J28" s="8" t="s">
        <v>394</v>
      </c>
      <c r="K28" s="104" t="s">
        <v>395</v>
      </c>
      <c r="L28" s="385">
        <v>5000000</v>
      </c>
      <c r="M28" s="386">
        <f t="shared" si="2"/>
        <v>3500000</v>
      </c>
      <c r="N28" s="31">
        <v>2023</v>
      </c>
      <c r="O28" s="33">
        <v>2024</v>
      </c>
      <c r="P28" s="407" t="s">
        <v>131</v>
      </c>
      <c r="Q28" s="33"/>
      <c r="R28" s="104" t="s">
        <v>396</v>
      </c>
      <c r="S28" s="34" t="s">
        <v>140</v>
      </c>
    </row>
    <row r="29" spans="1:24" ht="74.25" customHeight="1" thickBot="1">
      <c r="A29" s="89">
        <v>26</v>
      </c>
      <c r="B29" s="98" t="s">
        <v>405</v>
      </c>
      <c r="C29" s="115" t="s">
        <v>406</v>
      </c>
      <c r="D29" s="115">
        <v>71005803</v>
      </c>
      <c r="E29" s="115">
        <v>107516845</v>
      </c>
      <c r="F29" s="131">
        <v>600052711</v>
      </c>
      <c r="G29" s="103" t="s">
        <v>407</v>
      </c>
      <c r="H29" s="103" t="s">
        <v>92</v>
      </c>
      <c r="I29" s="103" t="s">
        <v>124</v>
      </c>
      <c r="J29" s="103" t="s">
        <v>408</v>
      </c>
      <c r="K29" s="104" t="s">
        <v>409</v>
      </c>
      <c r="L29" s="385">
        <v>50000000</v>
      </c>
      <c r="M29" s="386">
        <f t="shared" si="2"/>
        <v>35000000</v>
      </c>
      <c r="N29" s="31">
        <v>2023</v>
      </c>
      <c r="O29" s="33">
        <v>2024</v>
      </c>
      <c r="P29" s="31" t="s">
        <v>131</v>
      </c>
      <c r="Q29" s="33"/>
      <c r="R29" s="246" t="s">
        <v>410</v>
      </c>
      <c r="S29" s="34" t="s">
        <v>173</v>
      </c>
    </row>
    <row r="30" spans="1:24" ht="30.75" thickBot="1">
      <c r="A30" s="86">
        <v>27</v>
      </c>
      <c r="B30" s="5" t="s">
        <v>425</v>
      </c>
      <c r="C30" s="6" t="s">
        <v>426</v>
      </c>
      <c r="D30" s="6"/>
      <c r="E30" s="6"/>
      <c r="F30" s="7"/>
      <c r="G30" s="103" t="s">
        <v>428</v>
      </c>
      <c r="H30" s="8" t="s">
        <v>92</v>
      </c>
      <c r="I30" s="8" t="s">
        <v>124</v>
      </c>
      <c r="J30" s="8" t="s">
        <v>426</v>
      </c>
      <c r="K30" s="34" t="s">
        <v>110</v>
      </c>
      <c r="L30" s="385">
        <v>15000000</v>
      </c>
      <c r="M30" s="386">
        <f t="shared" si="2"/>
        <v>10500000</v>
      </c>
      <c r="N30" s="398">
        <v>45047</v>
      </c>
      <c r="O30" s="399">
        <v>45474</v>
      </c>
      <c r="P30" s="31" t="s">
        <v>231</v>
      </c>
      <c r="Q30" s="33"/>
      <c r="R30" s="34" t="s">
        <v>427</v>
      </c>
      <c r="S30" s="34" t="s">
        <v>140</v>
      </c>
    </row>
    <row r="31" spans="1:24" ht="165.75" thickBot="1">
      <c r="A31" s="89">
        <v>28</v>
      </c>
      <c r="B31" s="268" t="s">
        <v>446</v>
      </c>
      <c r="C31" s="115" t="s">
        <v>447</v>
      </c>
      <c r="D31" s="6">
        <v>72052635</v>
      </c>
      <c r="E31" s="269" t="s">
        <v>448</v>
      </c>
      <c r="F31" s="270" t="s">
        <v>449</v>
      </c>
      <c r="G31" s="103" t="s">
        <v>450</v>
      </c>
      <c r="H31" s="8" t="s">
        <v>92</v>
      </c>
      <c r="I31" s="8" t="s">
        <v>124</v>
      </c>
      <c r="J31" s="8" t="s">
        <v>451</v>
      </c>
      <c r="K31" s="34" t="s">
        <v>110</v>
      </c>
      <c r="L31" s="385">
        <v>12000000</v>
      </c>
      <c r="M31" s="386">
        <f t="shared" si="2"/>
        <v>8400000</v>
      </c>
      <c r="N31" s="31">
        <v>2023</v>
      </c>
      <c r="O31" s="33">
        <v>2023</v>
      </c>
      <c r="P31" s="31" t="s">
        <v>196</v>
      </c>
      <c r="Q31" s="33"/>
      <c r="R31" s="104" t="s">
        <v>452</v>
      </c>
      <c r="S31" s="34" t="s">
        <v>140</v>
      </c>
    </row>
    <row r="32" spans="1:24" ht="75.75" thickBot="1">
      <c r="A32" s="86">
        <v>29</v>
      </c>
      <c r="B32" s="5" t="s">
        <v>457</v>
      </c>
      <c r="C32" s="6" t="s">
        <v>458</v>
      </c>
      <c r="D32" s="6">
        <v>70996610</v>
      </c>
      <c r="E32" s="6">
        <v>107516641</v>
      </c>
      <c r="F32" s="7">
        <v>600053351</v>
      </c>
      <c r="G32" s="111" t="s">
        <v>459</v>
      </c>
      <c r="H32" s="15"/>
      <c r="I32" s="8" t="s">
        <v>124</v>
      </c>
      <c r="J32" s="8" t="s">
        <v>460</v>
      </c>
      <c r="K32" s="104" t="s">
        <v>461</v>
      </c>
      <c r="L32" s="393">
        <v>3120000</v>
      </c>
      <c r="M32" s="386">
        <f t="shared" si="2"/>
        <v>2184000</v>
      </c>
      <c r="N32" s="401">
        <v>45444</v>
      </c>
      <c r="O32" s="402">
        <v>45809</v>
      </c>
      <c r="P32" s="387"/>
      <c r="Q32" s="372"/>
      <c r="R32" s="387" t="s">
        <v>462</v>
      </c>
      <c r="S32" s="390" t="s">
        <v>140</v>
      </c>
      <c r="T32" s="295"/>
      <c r="U32" s="30"/>
      <c r="V32" s="30"/>
      <c r="W32" s="30"/>
      <c r="X32" s="30"/>
    </row>
    <row r="33" spans="1:19" ht="45.75" thickBot="1">
      <c r="A33" s="89">
        <v>30</v>
      </c>
      <c r="B33" s="98" t="s">
        <v>471</v>
      </c>
      <c r="C33" s="6" t="s">
        <v>472</v>
      </c>
      <c r="D33" s="6">
        <v>61387703</v>
      </c>
      <c r="E33" s="6">
        <v>241326</v>
      </c>
      <c r="F33" s="7">
        <v>600053181</v>
      </c>
      <c r="G33" s="103" t="s">
        <v>473</v>
      </c>
      <c r="H33" s="8" t="s">
        <v>92</v>
      </c>
      <c r="I33" s="8" t="s">
        <v>124</v>
      </c>
      <c r="J33" s="103" t="s">
        <v>474</v>
      </c>
      <c r="K33" s="34" t="s">
        <v>110</v>
      </c>
      <c r="L33" s="385">
        <v>300000000</v>
      </c>
      <c r="M33" s="386">
        <f t="shared" si="2"/>
        <v>210000000</v>
      </c>
      <c r="N33" s="31"/>
      <c r="O33" s="33">
        <v>2028</v>
      </c>
      <c r="P33" s="31" t="s">
        <v>196</v>
      </c>
      <c r="Q33" s="33"/>
      <c r="R33" s="104" t="s">
        <v>475</v>
      </c>
      <c r="S33" s="34" t="s">
        <v>140</v>
      </c>
    </row>
    <row r="34" spans="1:19" ht="15.75" thickBot="1">
      <c r="A34" s="86">
        <v>31</v>
      </c>
      <c r="B34" s="5" t="s">
        <v>487</v>
      </c>
      <c r="C34" s="6" t="s">
        <v>488</v>
      </c>
      <c r="D34" s="6">
        <v>8408157</v>
      </c>
      <c r="E34" s="6">
        <v>181107325</v>
      </c>
      <c r="F34" s="7">
        <v>691013632</v>
      </c>
      <c r="G34" s="8" t="s">
        <v>489</v>
      </c>
      <c r="H34" s="8" t="s">
        <v>92</v>
      </c>
      <c r="I34" s="8" t="s">
        <v>124</v>
      </c>
      <c r="J34" s="8" t="s">
        <v>490</v>
      </c>
      <c r="K34" s="34" t="s">
        <v>110</v>
      </c>
      <c r="L34" s="385">
        <v>30000</v>
      </c>
      <c r="M34" s="386">
        <f t="shared" si="2"/>
        <v>21000</v>
      </c>
      <c r="N34" s="398">
        <v>44743</v>
      </c>
      <c r="O34" s="399">
        <v>44774</v>
      </c>
      <c r="P34" s="31"/>
      <c r="Q34" s="33"/>
      <c r="R34" s="34"/>
      <c r="S34" s="34"/>
    </row>
    <row r="35" spans="1:19" ht="60.75" thickBot="1">
      <c r="A35" s="89">
        <v>32</v>
      </c>
      <c r="B35" s="128" t="s">
        <v>496</v>
      </c>
      <c r="C35" s="129" t="s">
        <v>497</v>
      </c>
      <c r="D35" s="115">
        <v>86594265</v>
      </c>
      <c r="E35" s="115">
        <v>107516918</v>
      </c>
      <c r="F35" s="131">
        <v>600053148</v>
      </c>
      <c r="G35" s="103" t="s">
        <v>498</v>
      </c>
      <c r="H35" s="103" t="s">
        <v>136</v>
      </c>
      <c r="I35" s="103" t="s">
        <v>124</v>
      </c>
      <c r="J35" s="103" t="s">
        <v>499</v>
      </c>
      <c r="K35" s="104" t="s">
        <v>500</v>
      </c>
      <c r="L35" s="385">
        <v>50000000</v>
      </c>
      <c r="M35" s="386">
        <f>L35*0.7</f>
        <v>35000000</v>
      </c>
      <c r="N35" s="31">
        <v>2023</v>
      </c>
      <c r="O35" s="33">
        <v>2027</v>
      </c>
      <c r="P35" s="128" t="s">
        <v>501</v>
      </c>
      <c r="Q35" s="33"/>
      <c r="R35" s="104" t="s">
        <v>502</v>
      </c>
      <c r="S35" s="34" t="s">
        <v>140</v>
      </c>
    </row>
    <row r="36" spans="1:19" ht="45.75" thickBot="1">
      <c r="A36" s="86">
        <v>33</v>
      </c>
      <c r="B36" s="128" t="s">
        <v>509</v>
      </c>
      <c r="C36" s="129" t="s">
        <v>510</v>
      </c>
      <c r="D36" s="115">
        <v>7503956</v>
      </c>
      <c r="E36" s="115">
        <v>107516756</v>
      </c>
      <c r="F36" s="131">
        <v>600052664</v>
      </c>
      <c r="G36" s="103" t="s">
        <v>511</v>
      </c>
      <c r="H36" s="103" t="s">
        <v>136</v>
      </c>
      <c r="I36" s="103" t="s">
        <v>124</v>
      </c>
      <c r="J36" s="103" t="s">
        <v>512</v>
      </c>
      <c r="K36" s="309" t="s">
        <v>513</v>
      </c>
      <c r="L36" s="408">
        <v>10000000</v>
      </c>
      <c r="M36" s="409">
        <f>L36*0.7</f>
        <v>7000000</v>
      </c>
      <c r="N36" s="31">
        <v>2023</v>
      </c>
      <c r="O36" s="33">
        <v>2025</v>
      </c>
      <c r="P36" s="128"/>
      <c r="Q36" s="33"/>
      <c r="R36" s="104"/>
      <c r="S36" s="410" t="s">
        <v>140</v>
      </c>
    </row>
    <row r="37" spans="1:19" ht="45.75" thickBot="1">
      <c r="A37" s="89">
        <v>34</v>
      </c>
      <c r="B37" s="310" t="s">
        <v>509</v>
      </c>
      <c r="C37" s="311" t="s">
        <v>510</v>
      </c>
      <c r="D37" s="99">
        <v>7503956</v>
      </c>
      <c r="E37" s="99">
        <v>107516756</v>
      </c>
      <c r="F37" s="102">
        <v>600052664</v>
      </c>
      <c r="G37" s="137" t="s">
        <v>514</v>
      </c>
      <c r="H37" s="137" t="s">
        <v>136</v>
      </c>
      <c r="I37" s="137" t="s">
        <v>124</v>
      </c>
      <c r="J37" s="137" t="s">
        <v>512</v>
      </c>
      <c r="K37" s="312" t="s">
        <v>515</v>
      </c>
      <c r="L37" s="411">
        <v>3000000</v>
      </c>
      <c r="M37" s="400">
        <f t="shared" ref="M37:M38" si="3">L37*0.7</f>
        <v>2100000</v>
      </c>
      <c r="N37" s="412">
        <v>2023</v>
      </c>
      <c r="O37" s="413">
        <v>2025</v>
      </c>
      <c r="P37" s="412"/>
      <c r="Q37" s="413"/>
      <c r="R37" s="414"/>
      <c r="S37" s="415" t="s">
        <v>140</v>
      </c>
    </row>
    <row r="38" spans="1:19" ht="45.75" thickBot="1">
      <c r="A38" s="86">
        <v>35</v>
      </c>
      <c r="B38" s="313" t="s">
        <v>509</v>
      </c>
      <c r="C38" s="314" t="s">
        <v>510</v>
      </c>
      <c r="D38" s="315">
        <v>7503956</v>
      </c>
      <c r="E38" s="315">
        <v>107516756</v>
      </c>
      <c r="F38" s="316">
        <v>600052664</v>
      </c>
      <c r="G38" s="317" t="s">
        <v>516</v>
      </c>
      <c r="H38" s="317" t="s">
        <v>136</v>
      </c>
      <c r="I38" s="317" t="s">
        <v>124</v>
      </c>
      <c r="J38" s="317" t="s">
        <v>512</v>
      </c>
      <c r="K38" s="371" t="s">
        <v>517</v>
      </c>
      <c r="L38" s="416">
        <v>1800000</v>
      </c>
      <c r="M38" s="417">
        <f t="shared" si="3"/>
        <v>1260000</v>
      </c>
      <c r="N38" s="418">
        <v>2022</v>
      </c>
      <c r="O38" s="419">
        <v>2024</v>
      </c>
      <c r="P38" s="420"/>
      <c r="Q38" s="419"/>
      <c r="R38" s="421" t="s">
        <v>518</v>
      </c>
      <c r="S38" s="422" t="s">
        <v>519</v>
      </c>
    </row>
    <row r="39" spans="1:19" ht="91.9" customHeight="1" thickBot="1">
      <c r="A39" s="89">
        <v>36</v>
      </c>
      <c r="B39" s="128" t="s">
        <v>520</v>
      </c>
      <c r="C39" s="129" t="s">
        <v>521</v>
      </c>
      <c r="D39" s="6">
        <v>10966331</v>
      </c>
      <c r="E39" s="6">
        <v>181121441</v>
      </c>
      <c r="F39" s="7">
        <v>691015130</v>
      </c>
      <c r="G39" s="8" t="s">
        <v>522</v>
      </c>
      <c r="H39" s="8" t="s">
        <v>136</v>
      </c>
      <c r="I39" s="8" t="s">
        <v>124</v>
      </c>
      <c r="J39" s="8" t="s">
        <v>523</v>
      </c>
      <c r="K39" s="104" t="s">
        <v>524</v>
      </c>
      <c r="L39" s="385">
        <v>20000000</v>
      </c>
      <c r="M39" s="386">
        <f t="shared" ref="M39:M49" si="4">L39*0.7</f>
        <v>14000000</v>
      </c>
      <c r="N39" s="423">
        <v>44713</v>
      </c>
      <c r="O39" s="424">
        <v>45169</v>
      </c>
      <c r="P39" s="31">
        <v>48</v>
      </c>
      <c r="Q39" s="33"/>
      <c r="R39" s="104" t="s">
        <v>525</v>
      </c>
      <c r="S39" s="34" t="s">
        <v>250</v>
      </c>
    </row>
    <row r="40" spans="1:19" ht="105.75" thickBot="1">
      <c r="A40" s="86">
        <v>37</v>
      </c>
      <c r="B40" s="128" t="s">
        <v>531</v>
      </c>
      <c r="C40" s="129" t="s">
        <v>532</v>
      </c>
      <c r="D40" s="115">
        <v>70989559</v>
      </c>
      <c r="E40" s="115">
        <v>107517060</v>
      </c>
      <c r="F40" s="131">
        <v>600053156</v>
      </c>
      <c r="G40" s="103" t="s">
        <v>533</v>
      </c>
      <c r="H40" s="103" t="s">
        <v>136</v>
      </c>
      <c r="I40" s="103" t="s">
        <v>124</v>
      </c>
      <c r="J40" s="103" t="s">
        <v>161</v>
      </c>
      <c r="K40" s="104" t="s">
        <v>534</v>
      </c>
      <c r="L40" s="385">
        <v>68500000</v>
      </c>
      <c r="M40" s="386">
        <f t="shared" si="4"/>
        <v>47950000</v>
      </c>
      <c r="N40" s="423">
        <v>45108</v>
      </c>
      <c r="O40" s="424" t="s">
        <v>663</v>
      </c>
      <c r="P40" s="128" t="s">
        <v>501</v>
      </c>
      <c r="Q40" s="33"/>
      <c r="R40" s="104" t="s">
        <v>535</v>
      </c>
      <c r="S40" s="34" t="s">
        <v>331</v>
      </c>
    </row>
    <row r="41" spans="1:19" ht="75.75" customHeight="1" thickBot="1">
      <c r="A41" s="89">
        <v>38</v>
      </c>
      <c r="B41" s="128" t="s">
        <v>544</v>
      </c>
      <c r="C41" s="129" t="s">
        <v>545</v>
      </c>
      <c r="D41" s="115">
        <v>3389685</v>
      </c>
      <c r="E41" s="115">
        <v>107516748</v>
      </c>
      <c r="F41" s="131">
        <v>691007225</v>
      </c>
      <c r="G41" s="103" t="s">
        <v>546</v>
      </c>
      <c r="H41" s="103" t="s">
        <v>136</v>
      </c>
      <c r="I41" s="103" t="s">
        <v>124</v>
      </c>
      <c r="J41" s="103" t="s">
        <v>547</v>
      </c>
      <c r="K41" s="371" t="s">
        <v>548</v>
      </c>
      <c r="L41" s="385">
        <v>4500000</v>
      </c>
      <c r="M41" s="386">
        <f t="shared" si="4"/>
        <v>3150000</v>
      </c>
      <c r="N41" s="398">
        <v>44713</v>
      </c>
      <c r="O41" s="33">
        <v>2023</v>
      </c>
      <c r="P41" s="128" t="s">
        <v>501</v>
      </c>
      <c r="Q41" s="33"/>
      <c r="R41" s="104" t="s">
        <v>271</v>
      </c>
      <c r="S41" s="104" t="s">
        <v>549</v>
      </c>
    </row>
    <row r="42" spans="1:19" ht="45.75" thickBot="1">
      <c r="A42" s="86">
        <v>39</v>
      </c>
      <c r="B42" s="128" t="s">
        <v>544</v>
      </c>
      <c r="C42" s="129" t="s">
        <v>545</v>
      </c>
      <c r="D42" s="115">
        <v>3389685</v>
      </c>
      <c r="E42" s="115">
        <v>107516748</v>
      </c>
      <c r="F42" s="131">
        <v>691007225</v>
      </c>
      <c r="G42" s="111" t="s">
        <v>550</v>
      </c>
      <c r="H42" s="103" t="s">
        <v>136</v>
      </c>
      <c r="I42" s="103" t="s">
        <v>124</v>
      </c>
      <c r="J42" s="103" t="s">
        <v>547</v>
      </c>
      <c r="K42" s="134"/>
      <c r="L42" s="393">
        <v>1500000</v>
      </c>
      <c r="M42" s="386">
        <f t="shared" si="4"/>
        <v>1050000</v>
      </c>
      <c r="N42" s="387">
        <v>2024</v>
      </c>
      <c r="O42" s="381">
        <v>2025</v>
      </c>
      <c r="P42" s="397" t="s">
        <v>550</v>
      </c>
      <c r="Q42" s="381"/>
      <c r="R42" s="112"/>
      <c r="S42" s="112"/>
    </row>
    <row r="43" spans="1:19" ht="45.75" thickBot="1">
      <c r="A43" s="89">
        <v>40</v>
      </c>
      <c r="B43" s="128" t="s">
        <v>557</v>
      </c>
      <c r="C43" s="129" t="s">
        <v>558</v>
      </c>
      <c r="D43" s="115">
        <v>49855255</v>
      </c>
      <c r="E43" s="115">
        <v>107516811</v>
      </c>
      <c r="F43" s="131">
        <v>600053385</v>
      </c>
      <c r="G43" s="103" t="s">
        <v>559</v>
      </c>
      <c r="H43" s="103" t="s">
        <v>136</v>
      </c>
      <c r="I43" s="103" t="s">
        <v>124</v>
      </c>
      <c r="J43" s="103" t="s">
        <v>560</v>
      </c>
      <c r="K43" s="34"/>
      <c r="L43" s="385">
        <v>1000000</v>
      </c>
      <c r="M43" s="386">
        <f t="shared" si="4"/>
        <v>700000</v>
      </c>
      <c r="N43" s="31"/>
      <c r="O43" s="33"/>
      <c r="P43" s="128"/>
      <c r="Q43" s="33"/>
      <c r="R43" s="104"/>
      <c r="S43" s="34"/>
    </row>
    <row r="44" spans="1:19" ht="45.75" thickBot="1">
      <c r="A44" s="86">
        <v>41</v>
      </c>
      <c r="B44" s="128" t="s">
        <v>568</v>
      </c>
      <c r="C44" s="129" t="s">
        <v>569</v>
      </c>
      <c r="D44" s="115">
        <v>49855239</v>
      </c>
      <c r="E44" s="115">
        <v>107516896</v>
      </c>
      <c r="F44" s="131">
        <v>60005237</v>
      </c>
      <c r="G44" s="103" t="s">
        <v>570</v>
      </c>
      <c r="H44" s="103" t="s">
        <v>136</v>
      </c>
      <c r="I44" s="103" t="s">
        <v>124</v>
      </c>
      <c r="J44" s="103" t="s">
        <v>571</v>
      </c>
      <c r="K44" s="34" t="s">
        <v>572</v>
      </c>
      <c r="L44" s="385">
        <v>25000000</v>
      </c>
      <c r="M44" s="386">
        <f t="shared" si="4"/>
        <v>17500000</v>
      </c>
      <c r="N44" s="31">
        <v>2024</v>
      </c>
      <c r="O44" s="33">
        <v>2026</v>
      </c>
      <c r="P44" s="425" t="s">
        <v>573</v>
      </c>
      <c r="Q44" s="33"/>
      <c r="R44" s="104" t="s">
        <v>174</v>
      </c>
      <c r="S44" s="34" t="s">
        <v>140</v>
      </c>
    </row>
    <row r="45" spans="1:19" ht="60.75" thickBot="1">
      <c r="A45" s="89">
        <v>42</v>
      </c>
      <c r="B45" s="128" t="s">
        <v>584</v>
      </c>
      <c r="C45" s="129" t="s">
        <v>585</v>
      </c>
      <c r="D45" s="115">
        <v>61385051</v>
      </c>
      <c r="E45" s="115">
        <v>107516951</v>
      </c>
      <c r="F45" s="131">
        <v>600053041</v>
      </c>
      <c r="G45" s="103" t="s">
        <v>586</v>
      </c>
      <c r="H45" s="103" t="s">
        <v>136</v>
      </c>
      <c r="I45" s="103" t="s">
        <v>124</v>
      </c>
      <c r="J45" s="103" t="s">
        <v>587</v>
      </c>
      <c r="K45" s="112" t="s">
        <v>588</v>
      </c>
      <c r="L45" s="385">
        <v>1200000</v>
      </c>
      <c r="M45" s="386">
        <f t="shared" si="4"/>
        <v>840000</v>
      </c>
      <c r="N45" s="31">
        <v>2023</v>
      </c>
      <c r="O45" s="33">
        <v>2023</v>
      </c>
      <c r="P45" s="128" t="s">
        <v>140</v>
      </c>
      <c r="Q45" s="33" t="s">
        <v>140</v>
      </c>
      <c r="R45" s="104" t="s">
        <v>589</v>
      </c>
      <c r="S45" s="371" t="s">
        <v>590</v>
      </c>
    </row>
    <row r="46" spans="1:19" ht="45.75" thickBot="1">
      <c r="A46" s="86">
        <v>43</v>
      </c>
      <c r="B46" s="128" t="s">
        <v>591</v>
      </c>
      <c r="C46" s="129" t="s">
        <v>592</v>
      </c>
      <c r="D46" s="115">
        <v>49855328</v>
      </c>
      <c r="E46" s="115">
        <v>107516977</v>
      </c>
      <c r="F46" s="131">
        <v>600053300</v>
      </c>
      <c r="G46" s="103"/>
      <c r="H46" s="103" t="s">
        <v>136</v>
      </c>
      <c r="I46" s="103" t="s">
        <v>124</v>
      </c>
      <c r="J46" s="103" t="s">
        <v>593</v>
      </c>
      <c r="K46" s="34"/>
      <c r="L46" s="385"/>
      <c r="M46" s="386">
        <f t="shared" si="4"/>
        <v>0</v>
      </c>
      <c r="N46" s="31"/>
      <c r="O46" s="33"/>
      <c r="P46" s="128"/>
      <c r="Q46" s="33"/>
      <c r="R46" s="104"/>
      <c r="S46" s="34"/>
    </row>
    <row r="47" spans="1:19" ht="78" customHeight="1" thickBot="1">
      <c r="A47" s="89">
        <v>44</v>
      </c>
      <c r="B47" s="128" t="s">
        <v>602</v>
      </c>
      <c r="C47" s="129" t="s">
        <v>603</v>
      </c>
      <c r="D47" s="115">
        <v>72562617</v>
      </c>
      <c r="E47" s="115">
        <v>181038315</v>
      </c>
      <c r="F47" s="131">
        <v>691004382</v>
      </c>
      <c r="G47" s="103" t="s">
        <v>522</v>
      </c>
      <c r="H47" s="103" t="s">
        <v>136</v>
      </c>
      <c r="I47" s="103" t="s">
        <v>124</v>
      </c>
      <c r="J47" s="103" t="s">
        <v>604</v>
      </c>
      <c r="K47" s="34" t="s">
        <v>605</v>
      </c>
      <c r="L47" s="385">
        <v>20000000</v>
      </c>
      <c r="M47" s="386">
        <f t="shared" si="4"/>
        <v>14000000</v>
      </c>
      <c r="N47" s="31">
        <v>2023</v>
      </c>
      <c r="O47" s="33">
        <v>2027</v>
      </c>
      <c r="P47" s="128" t="s">
        <v>173</v>
      </c>
      <c r="Q47" s="33"/>
      <c r="R47" s="104" t="s">
        <v>606</v>
      </c>
      <c r="S47" s="34" t="s">
        <v>140</v>
      </c>
    </row>
    <row r="48" spans="1:19" ht="85.9" customHeight="1" thickBot="1">
      <c r="A48" s="86">
        <v>45</v>
      </c>
      <c r="B48" s="128" t="s">
        <v>612</v>
      </c>
      <c r="C48" s="129" t="s">
        <v>613</v>
      </c>
      <c r="D48" s="115">
        <v>71004513</v>
      </c>
      <c r="E48" s="130" t="s">
        <v>614</v>
      </c>
      <c r="F48" s="131">
        <v>600042961</v>
      </c>
      <c r="G48" s="103" t="s">
        <v>615</v>
      </c>
      <c r="H48" s="103" t="s">
        <v>136</v>
      </c>
      <c r="I48" s="103" t="s">
        <v>616</v>
      </c>
      <c r="J48" s="103" t="s">
        <v>617</v>
      </c>
      <c r="K48" s="104" t="s">
        <v>618</v>
      </c>
      <c r="L48" s="385">
        <v>25000000</v>
      </c>
      <c r="M48" s="386">
        <f t="shared" si="4"/>
        <v>17500000</v>
      </c>
      <c r="N48" s="388" t="s">
        <v>619</v>
      </c>
      <c r="O48" s="389" t="s">
        <v>620</v>
      </c>
      <c r="P48" s="128" t="s">
        <v>621</v>
      </c>
      <c r="Q48" s="33"/>
      <c r="R48" s="104" t="s">
        <v>622</v>
      </c>
      <c r="S48" s="410" t="s">
        <v>173</v>
      </c>
    </row>
    <row r="49" spans="1:26" ht="105.75" thickBot="1">
      <c r="A49" s="89">
        <v>46</v>
      </c>
      <c r="B49" s="128" t="s">
        <v>612</v>
      </c>
      <c r="C49" s="129" t="s">
        <v>613</v>
      </c>
      <c r="D49" s="115">
        <v>71004513</v>
      </c>
      <c r="E49" s="130" t="s">
        <v>614</v>
      </c>
      <c r="F49" s="131">
        <v>600042961</v>
      </c>
      <c r="G49" s="111" t="s">
        <v>623</v>
      </c>
      <c r="H49" s="103" t="s">
        <v>136</v>
      </c>
      <c r="I49" s="103" t="s">
        <v>616</v>
      </c>
      <c r="J49" s="103" t="s">
        <v>617</v>
      </c>
      <c r="K49" s="240" t="s">
        <v>624</v>
      </c>
      <c r="L49" s="393">
        <v>30000000</v>
      </c>
      <c r="M49" s="386">
        <f t="shared" si="4"/>
        <v>21000000</v>
      </c>
      <c r="N49" s="395" t="s">
        <v>625</v>
      </c>
      <c r="O49" s="396" t="s">
        <v>626</v>
      </c>
      <c r="P49" s="397" t="s">
        <v>627</v>
      </c>
      <c r="Q49" s="381"/>
      <c r="R49" s="240" t="s">
        <v>628</v>
      </c>
      <c r="S49" s="415" t="s">
        <v>173</v>
      </c>
    </row>
    <row r="50" spans="1:26" ht="15.75" thickBot="1">
      <c r="A50" s="86">
        <v>47</v>
      </c>
      <c r="B50" s="366" t="s">
        <v>654</v>
      </c>
      <c r="C50" s="366" t="s">
        <v>634</v>
      </c>
      <c r="D50" s="366">
        <v>24181498</v>
      </c>
      <c r="E50" s="366">
        <v>181034476</v>
      </c>
      <c r="F50" s="367">
        <v>691003963</v>
      </c>
      <c r="G50" s="366" t="s">
        <v>655</v>
      </c>
      <c r="H50" s="366" t="s">
        <v>136</v>
      </c>
      <c r="I50" s="366" t="s">
        <v>124</v>
      </c>
      <c r="J50" s="366" t="s">
        <v>348</v>
      </c>
      <c r="K50" s="375" t="s">
        <v>656</v>
      </c>
      <c r="L50" s="382">
        <v>300000000</v>
      </c>
      <c r="M50" s="382">
        <f t="shared" ref="M50" si="5">L50/100*70</f>
        <v>210000000</v>
      </c>
      <c r="N50" s="373">
        <v>2023</v>
      </c>
      <c r="O50" s="373">
        <v>2027</v>
      </c>
      <c r="P50" s="373" t="s">
        <v>131</v>
      </c>
      <c r="Q50" s="373"/>
      <c r="R50" s="426" t="s">
        <v>637</v>
      </c>
      <c r="S50" s="427" t="s">
        <v>140</v>
      </c>
      <c r="T50" s="114"/>
      <c r="U50" s="114"/>
      <c r="V50" s="114"/>
      <c r="W50" s="114"/>
      <c r="X50" s="114"/>
      <c r="Y50" s="114"/>
      <c r="Z50" s="114"/>
    </row>
    <row r="53" spans="1:26">
      <c r="A53" s="24" t="s">
        <v>665</v>
      </c>
    </row>
    <row r="58" spans="1:26">
      <c r="A58" s="24" t="s">
        <v>28</v>
      </c>
    </row>
    <row r="59" spans="1:26">
      <c r="A59" s="24" t="s">
        <v>29</v>
      </c>
    </row>
    <row r="60" spans="1:26">
      <c r="A60" s="24" t="s">
        <v>109</v>
      </c>
    </row>
    <row r="62" spans="1:26">
      <c r="A62" s="1" t="s">
        <v>30</v>
      </c>
    </row>
    <row r="64" spans="1:26">
      <c r="A64" s="2" t="s">
        <v>31</v>
      </c>
    </row>
    <row r="66" spans="1:1">
      <c r="A66" s="2" t="s">
        <v>32</v>
      </c>
    </row>
  </sheetData>
  <sheetProtection algorithmName="SHA-512" hashValue="oGfTEY5ZHGPVsELTH0IKBav360E8rHyZgOIR/l9LzTDSYXvXtWNhH366r1XpgmG9ZmpSwr1cW3hYGLXsE03BKw==" saltValue="UlRkLF1E3uphg9aBkdM6Cw==" spinCount="100000" sheet="1" objects="1" scenarios="1" formatCells="0" formatRows="0" insertRows="0" insertHyperlinks="0" sort="0" autoFilter="0" pivotTables="0"/>
  <mergeCells count="12">
    <mergeCell ref="N2:O2"/>
    <mergeCell ref="P2:Q2"/>
    <mergeCell ref="R2:S2"/>
    <mergeCell ref="A1:S1"/>
    <mergeCell ref="A2:A3"/>
    <mergeCell ref="B2:F2"/>
    <mergeCell ref="G2:G3"/>
    <mergeCell ref="J2:J3"/>
    <mergeCell ref="K2:K3"/>
    <mergeCell ref="L2:M2"/>
    <mergeCell ref="H2:H3"/>
    <mergeCell ref="I2:I3"/>
  </mergeCells>
  <pageMargins left="0.7" right="0.7" top="0.78740157499999996" bottom="0.78740157499999996" header="0.3" footer="0.3"/>
  <pageSetup paperSize="8" scale="1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27"/>
  <sheetViews>
    <sheetView tabSelected="1" topLeftCell="A87" workbookViewId="0">
      <selection activeCell="F108" sqref="F108"/>
    </sheetView>
  </sheetViews>
  <sheetFormatPr defaultColWidth="9.42578125" defaultRowHeight="15"/>
  <cols>
    <col min="1" max="1" width="6.5703125" style="1" customWidth="1"/>
    <col min="2" max="3" width="9.42578125" style="1"/>
    <col min="4" max="4" width="9.85546875" style="1" bestFit="1" customWidth="1"/>
    <col min="5" max="6" width="10.85546875" style="96" bestFit="1" customWidth="1"/>
    <col min="7" max="7" width="16.42578125" style="1" customWidth="1"/>
    <col min="8" max="9" width="14.42578125" style="1" customWidth="1"/>
    <col min="10" max="10" width="14.5703125" style="1" customWidth="1"/>
    <col min="11" max="11" width="39.42578125" style="25" customWidth="1"/>
    <col min="12" max="12" width="13.85546875" style="23" customWidth="1"/>
    <col min="13" max="13" width="15.42578125" style="23" customWidth="1"/>
    <col min="14" max="15" width="9.42578125" style="1"/>
    <col min="16" max="16" width="8.42578125" style="1" customWidth="1"/>
    <col min="17" max="19" width="10.42578125" style="1" customWidth="1"/>
    <col min="20" max="21" width="13.42578125" style="1" customWidth="1"/>
    <col min="22" max="23" width="14" style="1" customWidth="1"/>
    <col min="24" max="24" width="12.42578125" style="1" customWidth="1"/>
    <col min="25" max="26" width="10.42578125" style="1" customWidth="1"/>
    <col min="27" max="16384" width="9.42578125" style="1"/>
  </cols>
  <sheetData>
    <row r="1" spans="1:26" ht="18" customHeight="1" thickBot="1">
      <c r="A1" s="465" t="s">
        <v>33</v>
      </c>
      <c r="B1" s="466"/>
      <c r="C1" s="466"/>
      <c r="D1" s="466"/>
      <c r="E1" s="466"/>
      <c r="F1" s="466"/>
      <c r="G1" s="466"/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6"/>
      <c r="T1" s="466"/>
      <c r="U1" s="466"/>
      <c r="V1" s="466"/>
      <c r="W1" s="466"/>
      <c r="X1" s="466"/>
      <c r="Y1" s="466"/>
      <c r="Z1" s="467"/>
    </row>
    <row r="2" spans="1:26" s="25" customFormat="1" ht="29.1" customHeight="1" thickBot="1">
      <c r="A2" s="468" t="s">
        <v>6</v>
      </c>
      <c r="B2" s="498" t="s">
        <v>7</v>
      </c>
      <c r="C2" s="499"/>
      <c r="D2" s="499"/>
      <c r="E2" s="499"/>
      <c r="F2" s="500"/>
      <c r="G2" s="477" t="s">
        <v>8</v>
      </c>
      <c r="H2" s="517" t="s">
        <v>34</v>
      </c>
      <c r="I2" s="520" t="s">
        <v>66</v>
      </c>
      <c r="J2" s="480" t="s">
        <v>10</v>
      </c>
      <c r="K2" s="495" t="s">
        <v>11</v>
      </c>
      <c r="L2" s="501" t="s">
        <v>35</v>
      </c>
      <c r="M2" s="502"/>
      <c r="N2" s="503" t="s">
        <v>13</v>
      </c>
      <c r="O2" s="504"/>
      <c r="P2" s="489" t="s">
        <v>36</v>
      </c>
      <c r="Q2" s="490"/>
      <c r="R2" s="490"/>
      <c r="S2" s="490"/>
      <c r="T2" s="490"/>
      <c r="U2" s="490"/>
      <c r="V2" s="490"/>
      <c r="W2" s="491"/>
      <c r="X2" s="491"/>
      <c r="Y2" s="447" t="s">
        <v>15</v>
      </c>
      <c r="Z2" s="448"/>
    </row>
    <row r="3" spans="1:26" ht="14.85" customHeight="1">
      <c r="A3" s="469"/>
      <c r="B3" s="477" t="s">
        <v>16</v>
      </c>
      <c r="C3" s="471" t="s">
        <v>17</v>
      </c>
      <c r="D3" s="471" t="s">
        <v>18</v>
      </c>
      <c r="E3" s="473" t="s">
        <v>19</v>
      </c>
      <c r="F3" s="475" t="s">
        <v>20</v>
      </c>
      <c r="G3" s="478"/>
      <c r="H3" s="518"/>
      <c r="I3" s="521"/>
      <c r="J3" s="481"/>
      <c r="K3" s="496"/>
      <c r="L3" s="509" t="s">
        <v>21</v>
      </c>
      <c r="M3" s="511" t="s">
        <v>84</v>
      </c>
      <c r="N3" s="513" t="s">
        <v>22</v>
      </c>
      <c r="O3" s="515" t="s">
        <v>23</v>
      </c>
      <c r="P3" s="492" t="s">
        <v>37</v>
      </c>
      <c r="Q3" s="493"/>
      <c r="R3" s="493"/>
      <c r="S3" s="494"/>
      <c r="T3" s="483" t="s">
        <v>38</v>
      </c>
      <c r="U3" s="485" t="s">
        <v>81</v>
      </c>
      <c r="V3" s="485" t="s">
        <v>82</v>
      </c>
      <c r="W3" s="483" t="s">
        <v>39</v>
      </c>
      <c r="X3" s="487" t="s">
        <v>68</v>
      </c>
      <c r="Y3" s="505" t="s">
        <v>26</v>
      </c>
      <c r="Z3" s="507" t="s">
        <v>27</v>
      </c>
    </row>
    <row r="4" spans="1:26" ht="80.099999999999994" customHeight="1" thickBot="1">
      <c r="A4" s="470"/>
      <c r="B4" s="479"/>
      <c r="C4" s="472"/>
      <c r="D4" s="472"/>
      <c r="E4" s="474"/>
      <c r="F4" s="476"/>
      <c r="G4" s="479"/>
      <c r="H4" s="519"/>
      <c r="I4" s="522"/>
      <c r="J4" s="482"/>
      <c r="K4" s="497"/>
      <c r="L4" s="510"/>
      <c r="M4" s="512"/>
      <c r="N4" s="514"/>
      <c r="O4" s="516"/>
      <c r="P4" s="68" t="s">
        <v>60</v>
      </c>
      <c r="Q4" s="69" t="s">
        <v>40</v>
      </c>
      <c r="R4" s="69" t="s">
        <v>41</v>
      </c>
      <c r="S4" s="70" t="s">
        <v>42</v>
      </c>
      <c r="T4" s="484"/>
      <c r="U4" s="486"/>
      <c r="V4" s="486"/>
      <c r="W4" s="484"/>
      <c r="X4" s="488"/>
      <c r="Y4" s="506"/>
      <c r="Z4" s="508"/>
    </row>
    <row r="5" spans="1:26" ht="15" customHeight="1" thickBot="1">
      <c r="A5" s="4">
        <v>1</v>
      </c>
      <c r="B5" s="5" t="s">
        <v>121</v>
      </c>
      <c r="C5" s="6" t="s">
        <v>122</v>
      </c>
      <c r="D5" s="6">
        <v>75034808</v>
      </c>
      <c r="E5" s="93"/>
      <c r="F5" s="97"/>
      <c r="G5" s="8" t="s">
        <v>123</v>
      </c>
      <c r="H5" s="8" t="s">
        <v>92</v>
      </c>
      <c r="I5" s="8" t="s">
        <v>124</v>
      </c>
      <c r="J5" s="8" t="s">
        <v>125</v>
      </c>
      <c r="K5" s="34" t="s">
        <v>130</v>
      </c>
      <c r="L5" s="9" t="s">
        <v>126</v>
      </c>
      <c r="M5" s="10" t="s">
        <v>127</v>
      </c>
      <c r="N5" s="81">
        <v>45170</v>
      </c>
      <c r="O5" s="82">
        <v>45901</v>
      </c>
      <c r="P5" s="5" t="s">
        <v>131</v>
      </c>
      <c r="Q5" s="6" t="s">
        <v>131</v>
      </c>
      <c r="R5" s="6" t="s">
        <v>131</v>
      </c>
      <c r="S5" s="7" t="s">
        <v>131</v>
      </c>
      <c r="T5" s="8"/>
      <c r="U5" s="8" t="s">
        <v>131</v>
      </c>
      <c r="V5" s="8" t="s">
        <v>131</v>
      </c>
      <c r="W5" s="8" t="s">
        <v>131</v>
      </c>
      <c r="X5" s="8" t="s">
        <v>131</v>
      </c>
      <c r="Y5" s="5" t="s">
        <v>129</v>
      </c>
      <c r="Z5" s="7" t="s">
        <v>128</v>
      </c>
    </row>
    <row r="6" spans="1:26" ht="15" customHeight="1">
      <c r="A6" s="83">
        <v>2</v>
      </c>
      <c r="B6" s="6" t="s">
        <v>148</v>
      </c>
      <c r="C6" s="6" t="s">
        <v>148</v>
      </c>
      <c r="D6" s="6">
        <v>4936442</v>
      </c>
      <c r="E6" s="93" t="s">
        <v>164</v>
      </c>
      <c r="F6" s="93" t="s">
        <v>164</v>
      </c>
      <c r="G6" s="6" t="s">
        <v>149</v>
      </c>
      <c r="H6" s="6" t="s">
        <v>136</v>
      </c>
      <c r="I6" s="6" t="s">
        <v>124</v>
      </c>
      <c r="J6" s="6" t="s">
        <v>137</v>
      </c>
      <c r="K6" s="129" t="s">
        <v>149</v>
      </c>
      <c r="L6" s="84">
        <v>10000000</v>
      </c>
      <c r="M6" s="84">
        <f>L6/100*70</f>
        <v>7000000</v>
      </c>
      <c r="N6" s="85">
        <v>45292</v>
      </c>
      <c r="O6" s="85">
        <v>46357</v>
      </c>
      <c r="P6" s="6" t="s">
        <v>131</v>
      </c>
      <c r="Q6" s="6" t="s">
        <v>131</v>
      </c>
      <c r="R6" s="6" t="s">
        <v>131</v>
      </c>
      <c r="S6" s="6" t="s">
        <v>131</v>
      </c>
      <c r="T6" s="6"/>
      <c r="U6" s="6"/>
      <c r="V6" s="6" t="s">
        <v>131</v>
      </c>
      <c r="W6" s="6"/>
      <c r="X6" s="6" t="s">
        <v>131</v>
      </c>
      <c r="Y6" s="6" t="s">
        <v>150</v>
      </c>
      <c r="Z6" s="7" t="s">
        <v>140</v>
      </c>
    </row>
    <row r="7" spans="1:26" ht="90.75" thickBot="1">
      <c r="A7" s="86">
        <v>3</v>
      </c>
      <c r="B7" s="13" t="s">
        <v>151</v>
      </c>
      <c r="C7" s="13" t="s">
        <v>134</v>
      </c>
      <c r="D7" s="13">
        <v>62931504</v>
      </c>
      <c r="E7" s="94">
        <v>241237</v>
      </c>
      <c r="F7" s="94" t="s">
        <v>165</v>
      </c>
      <c r="G7" s="108" t="s">
        <v>152</v>
      </c>
      <c r="H7" s="13" t="s">
        <v>136</v>
      </c>
      <c r="I7" s="13" t="s">
        <v>124</v>
      </c>
      <c r="J7" s="13" t="s">
        <v>137</v>
      </c>
      <c r="K7" s="440" t="s">
        <v>152</v>
      </c>
      <c r="L7" s="87">
        <v>50000000</v>
      </c>
      <c r="M7" s="87">
        <f>+L7*0.7</f>
        <v>35000000</v>
      </c>
      <c r="N7" s="88">
        <v>45292</v>
      </c>
      <c r="O7" s="88">
        <v>46357</v>
      </c>
      <c r="P7" s="13" t="s">
        <v>131</v>
      </c>
      <c r="Q7" s="13" t="s">
        <v>131</v>
      </c>
      <c r="R7" s="13" t="s">
        <v>131</v>
      </c>
      <c r="S7" s="13" t="s">
        <v>131</v>
      </c>
      <c r="T7" s="13"/>
      <c r="U7" s="13"/>
      <c r="V7" s="13" t="s">
        <v>131</v>
      </c>
      <c r="W7" s="13"/>
      <c r="X7" s="13" t="s">
        <v>131</v>
      </c>
      <c r="Y7" s="13" t="s">
        <v>139</v>
      </c>
      <c r="Z7" s="14" t="s">
        <v>140</v>
      </c>
    </row>
    <row r="8" spans="1:26" ht="45">
      <c r="A8" s="83">
        <v>4</v>
      </c>
      <c r="B8" s="13" t="s">
        <v>151</v>
      </c>
      <c r="C8" s="13" t="s">
        <v>134</v>
      </c>
      <c r="D8" s="13">
        <v>62931504</v>
      </c>
      <c r="E8" s="94">
        <v>241237</v>
      </c>
      <c r="F8" s="94" t="s">
        <v>165</v>
      </c>
      <c r="G8" s="108" t="s">
        <v>153</v>
      </c>
      <c r="H8" s="13" t="s">
        <v>136</v>
      </c>
      <c r="I8" s="13" t="s">
        <v>124</v>
      </c>
      <c r="J8" s="13" t="s">
        <v>137</v>
      </c>
      <c r="K8" s="440" t="s">
        <v>154</v>
      </c>
      <c r="L8" s="87">
        <v>12000000</v>
      </c>
      <c r="M8" s="87">
        <f>+L8*0.7</f>
        <v>8400000</v>
      </c>
      <c r="N8" s="88">
        <v>45078</v>
      </c>
      <c r="O8" s="88">
        <v>45536</v>
      </c>
      <c r="P8" s="13" t="s">
        <v>131</v>
      </c>
      <c r="Q8" s="13" t="s">
        <v>131</v>
      </c>
      <c r="R8" s="13" t="s">
        <v>131</v>
      </c>
      <c r="S8" s="13" t="s">
        <v>131</v>
      </c>
      <c r="T8" s="13"/>
      <c r="U8" s="13" t="s">
        <v>131</v>
      </c>
      <c r="V8" s="13" t="s">
        <v>131</v>
      </c>
      <c r="W8" s="13" t="s">
        <v>131</v>
      </c>
      <c r="X8" s="13" t="s">
        <v>131</v>
      </c>
      <c r="Y8" s="13" t="s">
        <v>155</v>
      </c>
      <c r="Z8" s="14" t="s">
        <v>140</v>
      </c>
    </row>
    <row r="9" spans="1:26" ht="30.75" thickBot="1">
      <c r="A9" s="86">
        <v>5</v>
      </c>
      <c r="B9" s="13" t="s">
        <v>156</v>
      </c>
      <c r="C9" s="13" t="s">
        <v>134</v>
      </c>
      <c r="D9" s="13" t="s">
        <v>139</v>
      </c>
      <c r="E9" s="94" t="s">
        <v>139</v>
      </c>
      <c r="F9" s="94" t="s">
        <v>139</v>
      </c>
      <c r="G9" s="108" t="s">
        <v>156</v>
      </c>
      <c r="H9" s="13" t="s">
        <v>136</v>
      </c>
      <c r="I9" s="13" t="s">
        <v>124</v>
      </c>
      <c r="J9" s="13" t="s">
        <v>137</v>
      </c>
      <c r="K9" s="440" t="s">
        <v>157</v>
      </c>
      <c r="L9" s="87">
        <v>540000000</v>
      </c>
      <c r="M9" s="87">
        <f>+L9*0.7</f>
        <v>378000000</v>
      </c>
      <c r="N9" s="88">
        <v>45658</v>
      </c>
      <c r="O9" s="88">
        <v>46388</v>
      </c>
      <c r="P9" s="13" t="s">
        <v>131</v>
      </c>
      <c r="Q9" s="13" t="s">
        <v>131</v>
      </c>
      <c r="R9" s="13" t="s">
        <v>131</v>
      </c>
      <c r="S9" s="13" t="s">
        <v>131</v>
      </c>
      <c r="T9" s="13" t="s">
        <v>131</v>
      </c>
      <c r="U9" s="13" t="s">
        <v>131</v>
      </c>
      <c r="V9" s="13" t="s">
        <v>131</v>
      </c>
      <c r="W9" s="13" t="s">
        <v>131</v>
      </c>
      <c r="X9" s="13" t="s">
        <v>131</v>
      </c>
      <c r="Y9" s="13" t="s">
        <v>139</v>
      </c>
      <c r="Z9" s="14" t="s">
        <v>140</v>
      </c>
    </row>
    <row r="10" spans="1:26" ht="45.75" thickBot="1">
      <c r="A10" s="83">
        <v>6</v>
      </c>
      <c r="B10" s="19" t="s">
        <v>158</v>
      </c>
      <c r="C10" s="19" t="s">
        <v>159</v>
      </c>
      <c r="D10" s="19" t="s">
        <v>139</v>
      </c>
      <c r="E10" s="95" t="s">
        <v>139</v>
      </c>
      <c r="F10" s="95" t="s">
        <v>139</v>
      </c>
      <c r="G10" s="442" t="s">
        <v>160</v>
      </c>
      <c r="H10" s="19" t="s">
        <v>136</v>
      </c>
      <c r="I10" s="19" t="s">
        <v>124</v>
      </c>
      <c r="J10" s="19" t="s">
        <v>161</v>
      </c>
      <c r="K10" s="441" t="s">
        <v>162</v>
      </c>
      <c r="L10" s="90">
        <v>250000000</v>
      </c>
      <c r="M10" s="90">
        <f>+L10*0.7</f>
        <v>175000000</v>
      </c>
      <c r="N10" s="91">
        <v>44927</v>
      </c>
      <c r="O10" s="91">
        <v>45292</v>
      </c>
      <c r="P10" s="19" t="s">
        <v>131</v>
      </c>
      <c r="Q10" s="19" t="s">
        <v>131</v>
      </c>
      <c r="R10" s="19" t="s">
        <v>131</v>
      </c>
      <c r="S10" s="19" t="s">
        <v>131</v>
      </c>
      <c r="T10" s="19" t="s">
        <v>131</v>
      </c>
      <c r="U10" s="19" t="s">
        <v>131</v>
      </c>
      <c r="V10" s="19" t="s">
        <v>131</v>
      </c>
      <c r="W10" s="19" t="s">
        <v>131</v>
      </c>
      <c r="X10" s="19" t="s">
        <v>131</v>
      </c>
      <c r="Y10" s="19" t="s">
        <v>155</v>
      </c>
      <c r="Z10" s="20" t="s">
        <v>140</v>
      </c>
    </row>
    <row r="11" spans="1:26" ht="57.6" customHeight="1" thickBot="1">
      <c r="A11" s="86">
        <v>7</v>
      </c>
      <c r="B11" s="98" t="s">
        <v>175</v>
      </c>
      <c r="C11" s="99" t="s">
        <v>167</v>
      </c>
      <c r="D11" s="100">
        <v>75031353</v>
      </c>
      <c r="E11" s="101">
        <v>241229</v>
      </c>
      <c r="F11" s="102">
        <v>600053113</v>
      </c>
      <c r="G11" s="103" t="s">
        <v>176</v>
      </c>
      <c r="H11" s="103" t="s">
        <v>92</v>
      </c>
      <c r="I11" s="103" t="s">
        <v>124</v>
      </c>
      <c r="J11" s="103" t="s">
        <v>171</v>
      </c>
      <c r="K11" s="104" t="s">
        <v>177</v>
      </c>
      <c r="L11" s="9">
        <v>20000000</v>
      </c>
      <c r="M11" s="10">
        <f>L11/100*70</f>
        <v>14000000</v>
      </c>
      <c r="N11" s="105">
        <v>44986</v>
      </c>
      <c r="O11" s="106">
        <v>46265</v>
      </c>
      <c r="P11" s="5" t="s">
        <v>173</v>
      </c>
      <c r="Q11" s="6" t="s">
        <v>173</v>
      </c>
      <c r="R11" s="6" t="s">
        <v>173</v>
      </c>
      <c r="S11" s="7" t="s">
        <v>173</v>
      </c>
      <c r="T11" s="8" t="s">
        <v>173</v>
      </c>
      <c r="U11" s="8" t="s">
        <v>173</v>
      </c>
      <c r="V11" s="8" t="s">
        <v>173</v>
      </c>
      <c r="W11" s="8" t="s">
        <v>140</v>
      </c>
      <c r="X11" s="8" t="s">
        <v>140</v>
      </c>
      <c r="Y11" s="5" t="s">
        <v>178</v>
      </c>
      <c r="Z11" s="7" t="s">
        <v>140</v>
      </c>
    </row>
    <row r="12" spans="1:26" ht="96" customHeight="1" thickBot="1">
      <c r="A12" s="83">
        <v>8</v>
      </c>
      <c r="B12" s="107" t="s">
        <v>179</v>
      </c>
      <c r="C12" s="108" t="s">
        <v>180</v>
      </c>
      <c r="D12" s="109"/>
      <c r="E12" s="110"/>
      <c r="F12" s="14"/>
      <c r="G12" s="111" t="s">
        <v>181</v>
      </c>
      <c r="H12" s="103" t="s">
        <v>92</v>
      </c>
      <c r="I12" s="103" t="s">
        <v>124</v>
      </c>
      <c r="J12" s="103" t="s">
        <v>171</v>
      </c>
      <c r="K12" s="112" t="s">
        <v>182</v>
      </c>
      <c r="L12" s="16">
        <v>700000000</v>
      </c>
      <c r="M12" s="17">
        <f>L12*0.7</f>
        <v>489999999.99999994</v>
      </c>
      <c r="N12" s="12">
        <v>2025</v>
      </c>
      <c r="O12" s="14">
        <v>2027</v>
      </c>
      <c r="P12" s="12" t="s">
        <v>173</v>
      </c>
      <c r="Q12" s="5" t="s">
        <v>173</v>
      </c>
      <c r="R12" s="5" t="s">
        <v>173</v>
      </c>
      <c r="S12" s="5" t="s">
        <v>173</v>
      </c>
      <c r="T12" s="5" t="s">
        <v>173</v>
      </c>
      <c r="U12" s="5" t="s">
        <v>173</v>
      </c>
      <c r="V12" s="5" t="s">
        <v>173</v>
      </c>
      <c r="W12" s="5" t="s">
        <v>173</v>
      </c>
      <c r="X12" s="5" t="s">
        <v>173</v>
      </c>
      <c r="Y12" s="12" t="s">
        <v>174</v>
      </c>
      <c r="Z12" s="14" t="s">
        <v>140</v>
      </c>
    </row>
    <row r="13" spans="1:26" ht="105.75" thickBot="1">
      <c r="A13" s="83">
        <v>9</v>
      </c>
      <c r="B13" s="128" t="s">
        <v>179</v>
      </c>
      <c r="C13" s="129" t="s">
        <v>192</v>
      </c>
      <c r="D13" s="115"/>
      <c r="E13" s="130"/>
      <c r="F13" s="131"/>
      <c r="G13" s="103" t="s">
        <v>193</v>
      </c>
      <c r="H13" s="103" t="s">
        <v>92</v>
      </c>
      <c r="I13" s="103" t="s">
        <v>194</v>
      </c>
      <c r="J13" s="103" t="s">
        <v>171</v>
      </c>
      <c r="K13" s="104" t="s">
        <v>195</v>
      </c>
      <c r="L13" s="9">
        <v>500000000</v>
      </c>
      <c r="M13" s="10">
        <v>350000000</v>
      </c>
      <c r="N13" s="5"/>
      <c r="O13" s="7"/>
      <c r="P13" s="5" t="s">
        <v>196</v>
      </c>
      <c r="Q13" s="6" t="s">
        <v>196</v>
      </c>
      <c r="R13" s="6" t="s">
        <v>196</v>
      </c>
      <c r="S13" s="7" t="s">
        <v>196</v>
      </c>
      <c r="T13" s="8" t="s">
        <v>196</v>
      </c>
      <c r="U13" s="8" t="s">
        <v>196</v>
      </c>
      <c r="V13" s="8" t="s">
        <v>196</v>
      </c>
      <c r="W13" s="8" t="s">
        <v>196</v>
      </c>
      <c r="X13" s="8" t="s">
        <v>196</v>
      </c>
      <c r="Y13" s="98" t="s">
        <v>174</v>
      </c>
      <c r="Z13" s="7" t="s">
        <v>140</v>
      </c>
    </row>
    <row r="14" spans="1:26" ht="120.75" thickBot="1">
      <c r="A14" s="86">
        <v>10</v>
      </c>
      <c r="B14" s="128" t="s">
        <v>197</v>
      </c>
      <c r="C14" s="129" t="s">
        <v>198</v>
      </c>
      <c r="D14" s="115"/>
      <c r="E14" s="130"/>
      <c r="F14" s="131"/>
      <c r="G14" s="103" t="s">
        <v>199</v>
      </c>
      <c r="H14" s="103" t="s">
        <v>92</v>
      </c>
      <c r="I14" s="103" t="s">
        <v>194</v>
      </c>
      <c r="J14" s="103" t="s">
        <v>200</v>
      </c>
      <c r="K14" s="104" t="s">
        <v>201</v>
      </c>
      <c r="L14" s="9">
        <v>5000000</v>
      </c>
      <c r="M14" s="10">
        <v>3500000</v>
      </c>
      <c r="N14" s="5"/>
      <c r="O14" s="7"/>
      <c r="P14" s="5" t="s">
        <v>196</v>
      </c>
      <c r="Q14" s="6" t="s">
        <v>196</v>
      </c>
      <c r="R14" s="6" t="s">
        <v>196</v>
      </c>
      <c r="S14" s="7" t="s">
        <v>196</v>
      </c>
      <c r="T14" s="8" t="s">
        <v>196</v>
      </c>
      <c r="U14" s="8" t="s">
        <v>196</v>
      </c>
      <c r="V14" s="8" t="s">
        <v>196</v>
      </c>
      <c r="W14" s="8" t="s">
        <v>196</v>
      </c>
      <c r="X14" s="8" t="s">
        <v>196</v>
      </c>
      <c r="Y14" s="98" t="s">
        <v>174</v>
      </c>
      <c r="Z14" s="7" t="s">
        <v>140</v>
      </c>
    </row>
    <row r="15" spans="1:26" ht="60.75" thickBot="1">
      <c r="A15" s="83">
        <v>11</v>
      </c>
      <c r="B15" s="128" t="s">
        <v>183</v>
      </c>
      <c r="C15" s="129" t="s">
        <v>202</v>
      </c>
      <c r="D15" s="115">
        <v>75034573</v>
      </c>
      <c r="E15" s="130"/>
      <c r="F15" s="131">
        <v>600052621</v>
      </c>
      <c r="G15" s="103" t="s">
        <v>203</v>
      </c>
      <c r="H15" s="103" t="s">
        <v>92</v>
      </c>
      <c r="I15" s="103" t="s">
        <v>194</v>
      </c>
      <c r="J15" s="103" t="s">
        <v>186</v>
      </c>
      <c r="K15" s="104" t="s">
        <v>187</v>
      </c>
      <c r="L15" s="9">
        <v>1300000</v>
      </c>
      <c r="M15" s="10">
        <v>910000</v>
      </c>
      <c r="N15" s="5"/>
      <c r="O15" s="7"/>
      <c r="P15" s="5" t="s">
        <v>196</v>
      </c>
      <c r="Q15" s="6" t="s">
        <v>196</v>
      </c>
      <c r="R15" s="6" t="s">
        <v>196</v>
      </c>
      <c r="S15" s="7" t="s">
        <v>196</v>
      </c>
      <c r="T15" s="8"/>
      <c r="U15" s="8" t="s">
        <v>196</v>
      </c>
      <c r="V15" s="8" t="s">
        <v>196</v>
      </c>
      <c r="W15" s="8"/>
      <c r="X15" s="8" t="s">
        <v>196</v>
      </c>
      <c r="Y15" s="98"/>
      <c r="Z15" s="7" t="s">
        <v>140</v>
      </c>
    </row>
    <row r="16" spans="1:26" ht="60.75" thickBot="1">
      <c r="A16" s="86">
        <v>12</v>
      </c>
      <c r="B16" s="128" t="s">
        <v>183</v>
      </c>
      <c r="C16" s="129" t="s">
        <v>202</v>
      </c>
      <c r="D16" s="115">
        <v>75034573</v>
      </c>
      <c r="E16" s="130"/>
      <c r="F16" s="131">
        <v>600052621</v>
      </c>
      <c r="G16" s="103" t="s">
        <v>188</v>
      </c>
      <c r="H16" s="103" t="s">
        <v>92</v>
      </c>
      <c r="I16" s="103" t="s">
        <v>194</v>
      </c>
      <c r="J16" s="103" t="s">
        <v>186</v>
      </c>
      <c r="K16" s="104" t="s">
        <v>204</v>
      </c>
      <c r="L16" s="9">
        <v>2000000</v>
      </c>
      <c r="M16" s="10">
        <v>1400000</v>
      </c>
      <c r="N16" s="5"/>
      <c r="O16" s="7"/>
      <c r="P16" s="5"/>
      <c r="Q16" s="6" t="s">
        <v>196</v>
      </c>
      <c r="R16" s="6" t="s">
        <v>196</v>
      </c>
      <c r="S16" s="7"/>
      <c r="T16" s="8"/>
      <c r="U16" s="8"/>
      <c r="V16" s="8" t="s">
        <v>196</v>
      </c>
      <c r="W16" s="8" t="s">
        <v>196</v>
      </c>
      <c r="X16" s="8"/>
      <c r="Y16" s="98"/>
      <c r="Z16" s="7" t="s">
        <v>140</v>
      </c>
    </row>
    <row r="17" spans="1:26" ht="60.75" thickBot="1">
      <c r="A17" s="83">
        <v>13</v>
      </c>
      <c r="B17" s="128" t="s">
        <v>183</v>
      </c>
      <c r="C17" s="129" t="s">
        <v>202</v>
      </c>
      <c r="D17" s="115">
        <v>75034573</v>
      </c>
      <c r="E17" s="130"/>
      <c r="F17" s="131">
        <v>600052621</v>
      </c>
      <c r="G17" s="103" t="s">
        <v>205</v>
      </c>
      <c r="H17" s="103" t="s">
        <v>92</v>
      </c>
      <c r="I17" s="103" t="s">
        <v>194</v>
      </c>
      <c r="J17" s="103" t="s">
        <v>186</v>
      </c>
      <c r="K17" s="104" t="s">
        <v>191</v>
      </c>
      <c r="L17" s="9">
        <v>800000</v>
      </c>
      <c r="M17" s="10">
        <v>560000</v>
      </c>
      <c r="N17" s="5"/>
      <c r="O17" s="7"/>
      <c r="P17" s="5"/>
      <c r="Q17" s="6" t="s">
        <v>196</v>
      </c>
      <c r="R17" s="6" t="s">
        <v>196</v>
      </c>
      <c r="S17" s="7"/>
      <c r="T17" s="8"/>
      <c r="U17" s="8"/>
      <c r="V17" s="8" t="s">
        <v>196</v>
      </c>
      <c r="W17" s="8" t="s">
        <v>196</v>
      </c>
      <c r="X17" s="8"/>
      <c r="Y17" s="98"/>
      <c r="Z17" s="7" t="s">
        <v>140</v>
      </c>
    </row>
    <row r="18" spans="1:26" ht="79.900000000000006" customHeight="1" thickBot="1">
      <c r="A18" s="86">
        <v>14</v>
      </c>
      <c r="B18" s="128" t="s">
        <v>211</v>
      </c>
      <c r="C18" s="129" t="s">
        <v>212</v>
      </c>
      <c r="D18" s="115">
        <v>71294317</v>
      </c>
      <c r="E18" s="130" t="s">
        <v>221</v>
      </c>
      <c r="F18" s="131"/>
      <c r="G18" s="103" t="s">
        <v>222</v>
      </c>
      <c r="H18" s="103" t="s">
        <v>136</v>
      </c>
      <c r="I18" s="103" t="s">
        <v>124</v>
      </c>
      <c r="J18" s="103" t="s">
        <v>215</v>
      </c>
      <c r="K18" s="104" t="s">
        <v>223</v>
      </c>
      <c r="L18" s="9">
        <v>90000000</v>
      </c>
      <c r="M18" s="10">
        <f>(L18/100)*70</f>
        <v>63000000</v>
      </c>
      <c r="N18" s="5">
        <v>2025</v>
      </c>
      <c r="O18" s="7">
        <v>2027</v>
      </c>
      <c r="P18" s="5" t="s">
        <v>131</v>
      </c>
      <c r="Q18" s="6" t="s">
        <v>131</v>
      </c>
      <c r="R18" s="6" t="s">
        <v>131</v>
      </c>
      <c r="S18" s="7" t="s">
        <v>131</v>
      </c>
      <c r="T18" s="8"/>
      <c r="U18" s="8" t="s">
        <v>131</v>
      </c>
      <c r="V18" s="8" t="s">
        <v>131</v>
      </c>
      <c r="W18" s="8" t="s">
        <v>131</v>
      </c>
      <c r="X18" s="8" t="s">
        <v>131</v>
      </c>
      <c r="Y18" s="98" t="s">
        <v>224</v>
      </c>
      <c r="Z18" s="7" t="s">
        <v>140</v>
      </c>
    </row>
    <row r="19" spans="1:26" ht="105.75" thickBot="1">
      <c r="A19" s="83">
        <v>15</v>
      </c>
      <c r="B19" s="128" t="s">
        <v>211</v>
      </c>
      <c r="C19" s="129" t="s">
        <v>212</v>
      </c>
      <c r="D19" s="115">
        <v>71294317</v>
      </c>
      <c r="E19" s="130" t="s">
        <v>221</v>
      </c>
      <c r="F19" s="131"/>
      <c r="G19" s="103" t="s">
        <v>214</v>
      </c>
      <c r="H19" s="103" t="s">
        <v>136</v>
      </c>
      <c r="I19" s="103" t="s">
        <v>124</v>
      </c>
      <c r="J19" s="103" t="s">
        <v>215</v>
      </c>
      <c r="K19" s="104" t="s">
        <v>216</v>
      </c>
      <c r="L19" s="9">
        <v>15000000</v>
      </c>
      <c r="M19" s="10">
        <f>(L19/100)*70</f>
        <v>10500000</v>
      </c>
      <c r="N19" s="5">
        <v>2024</v>
      </c>
      <c r="O19" s="7">
        <v>2025</v>
      </c>
      <c r="P19" s="5" t="s">
        <v>131</v>
      </c>
      <c r="Q19" s="6" t="s">
        <v>131</v>
      </c>
      <c r="R19" s="6" t="s">
        <v>131</v>
      </c>
      <c r="S19" s="7" t="s">
        <v>131</v>
      </c>
      <c r="T19" s="8"/>
      <c r="U19" s="8" t="s">
        <v>131</v>
      </c>
      <c r="V19" s="8" t="s">
        <v>131</v>
      </c>
      <c r="W19" s="8" t="s">
        <v>131</v>
      </c>
      <c r="X19" s="8" t="s">
        <v>131</v>
      </c>
      <c r="Y19" s="98" t="s">
        <v>225</v>
      </c>
      <c r="Z19" s="7" t="s">
        <v>140</v>
      </c>
    </row>
    <row r="20" spans="1:26" ht="118.15" customHeight="1" thickBot="1">
      <c r="A20" s="83">
        <v>16</v>
      </c>
      <c r="B20" s="128" t="s">
        <v>211</v>
      </c>
      <c r="C20" s="129" t="s">
        <v>212</v>
      </c>
      <c r="D20" s="115">
        <v>71294317</v>
      </c>
      <c r="E20" s="130" t="s">
        <v>221</v>
      </c>
      <c r="F20" s="131"/>
      <c r="G20" s="103" t="s">
        <v>218</v>
      </c>
      <c r="H20" s="103" t="s">
        <v>136</v>
      </c>
      <c r="I20" s="103" t="s">
        <v>124</v>
      </c>
      <c r="J20" s="103" t="s">
        <v>215</v>
      </c>
      <c r="K20" s="104" t="s">
        <v>219</v>
      </c>
      <c r="L20" s="9">
        <v>920000</v>
      </c>
      <c r="M20" s="10">
        <f>(L20/100)*70</f>
        <v>644000</v>
      </c>
      <c r="N20" s="5">
        <v>2023</v>
      </c>
      <c r="O20" s="7">
        <v>2023</v>
      </c>
      <c r="P20" s="5"/>
      <c r="Q20" s="6"/>
      <c r="R20" s="6"/>
      <c r="S20" s="7"/>
      <c r="T20" s="8"/>
      <c r="U20" s="8"/>
      <c r="V20" s="8"/>
      <c r="W20" s="8"/>
      <c r="X20" s="8"/>
      <c r="Y20" s="98" t="s">
        <v>217</v>
      </c>
      <c r="Z20" s="7" t="s">
        <v>140</v>
      </c>
    </row>
    <row r="21" spans="1:26" ht="150.75" thickBot="1">
      <c r="A21" s="86">
        <v>17</v>
      </c>
      <c r="B21" s="142" t="s">
        <v>179</v>
      </c>
      <c r="C21" s="139" t="s">
        <v>180</v>
      </c>
      <c r="D21" s="139"/>
      <c r="E21" s="139"/>
      <c r="F21" s="143"/>
      <c r="G21" s="140" t="s">
        <v>233</v>
      </c>
      <c r="H21" s="144" t="s">
        <v>92</v>
      </c>
      <c r="I21" s="144" t="s">
        <v>124</v>
      </c>
      <c r="J21" s="144" t="s">
        <v>171</v>
      </c>
      <c r="K21" s="141" t="s">
        <v>182</v>
      </c>
      <c r="L21" s="145">
        <v>700000000</v>
      </c>
      <c r="M21" s="146">
        <v>490000000</v>
      </c>
      <c r="N21" s="147">
        <v>2025</v>
      </c>
      <c r="O21" s="148">
        <v>2027</v>
      </c>
      <c r="P21" s="149" t="s">
        <v>173</v>
      </c>
      <c r="Q21" s="150" t="s">
        <v>173</v>
      </c>
      <c r="R21" s="150" t="s">
        <v>173</v>
      </c>
      <c r="S21" s="151" t="s">
        <v>173</v>
      </c>
      <c r="T21" s="144" t="s">
        <v>173</v>
      </c>
      <c r="U21" s="144" t="s">
        <v>173</v>
      </c>
      <c r="V21" s="144" t="s">
        <v>173</v>
      </c>
      <c r="W21" s="144" t="s">
        <v>173</v>
      </c>
      <c r="X21" s="144" t="s">
        <v>173</v>
      </c>
      <c r="Y21" s="149" t="s">
        <v>174</v>
      </c>
      <c r="Z21" s="151" t="s">
        <v>140</v>
      </c>
    </row>
    <row r="22" spans="1:26" ht="100.5" customHeight="1" thickBot="1">
      <c r="A22" s="83">
        <v>18</v>
      </c>
      <c r="B22" s="152" t="s">
        <v>234</v>
      </c>
      <c r="C22" s="153" t="s">
        <v>235</v>
      </c>
      <c r="D22" s="154">
        <v>9884971</v>
      </c>
      <c r="E22" s="154">
        <v>181119307</v>
      </c>
      <c r="F22" s="155">
        <v>691014671</v>
      </c>
      <c r="G22" s="156" t="s">
        <v>236</v>
      </c>
      <c r="H22" s="157" t="s">
        <v>136</v>
      </c>
      <c r="I22" s="157" t="s">
        <v>124</v>
      </c>
      <c r="J22" s="157" t="s">
        <v>237</v>
      </c>
      <c r="K22" s="158" t="s">
        <v>238</v>
      </c>
      <c r="L22" s="9">
        <v>80000000</v>
      </c>
      <c r="M22" s="10">
        <f>L22/100*70</f>
        <v>56000000</v>
      </c>
      <c r="N22" s="81">
        <v>44805</v>
      </c>
      <c r="O22" s="82">
        <v>45992</v>
      </c>
      <c r="P22" s="83" t="s">
        <v>131</v>
      </c>
      <c r="Q22" s="159"/>
      <c r="R22" s="159" t="s">
        <v>131</v>
      </c>
      <c r="S22" s="160" t="s">
        <v>131</v>
      </c>
      <c r="T22" s="4"/>
      <c r="U22" s="4"/>
      <c r="V22" s="4" t="s">
        <v>131</v>
      </c>
      <c r="W22" s="4" t="s">
        <v>131</v>
      </c>
      <c r="X22" s="4"/>
      <c r="Y22" s="98" t="s">
        <v>239</v>
      </c>
      <c r="Z22" s="160" t="s">
        <v>140</v>
      </c>
    </row>
    <row r="23" spans="1:26" ht="60.75" thickBot="1">
      <c r="A23" s="86">
        <v>19</v>
      </c>
      <c r="B23" s="152" t="s">
        <v>234</v>
      </c>
      <c r="C23" s="153" t="s">
        <v>235</v>
      </c>
      <c r="D23" s="161">
        <v>9884971</v>
      </c>
      <c r="E23" s="161">
        <v>181119307</v>
      </c>
      <c r="F23" s="162">
        <v>691014671</v>
      </c>
      <c r="G23" s="163" t="s">
        <v>240</v>
      </c>
      <c r="H23" s="157" t="s">
        <v>136</v>
      </c>
      <c r="I23" s="157" t="s">
        <v>124</v>
      </c>
      <c r="J23" s="157" t="s">
        <v>237</v>
      </c>
      <c r="K23" s="164" t="s">
        <v>241</v>
      </c>
      <c r="L23" s="9">
        <v>1000000</v>
      </c>
      <c r="M23" s="10">
        <f>L23/100*70</f>
        <v>700000</v>
      </c>
      <c r="N23" s="81">
        <v>44805</v>
      </c>
      <c r="O23" s="165">
        <v>45170</v>
      </c>
      <c r="P23" s="86" t="s">
        <v>131</v>
      </c>
      <c r="Q23" s="166"/>
      <c r="R23" s="166"/>
      <c r="S23" s="167"/>
      <c r="T23" s="11"/>
      <c r="U23" s="11"/>
      <c r="V23" s="11"/>
      <c r="W23" s="11" t="s">
        <v>131</v>
      </c>
      <c r="X23" s="11" t="s">
        <v>131</v>
      </c>
      <c r="Y23" s="107" t="s">
        <v>242</v>
      </c>
      <c r="Z23" s="167" t="s">
        <v>140</v>
      </c>
    </row>
    <row r="24" spans="1:26" ht="60.75" thickBot="1">
      <c r="A24" s="83">
        <v>20</v>
      </c>
      <c r="B24" s="152" t="s">
        <v>234</v>
      </c>
      <c r="C24" s="153" t="s">
        <v>235</v>
      </c>
      <c r="D24" s="161">
        <v>9884971</v>
      </c>
      <c r="E24" s="161">
        <v>181119307</v>
      </c>
      <c r="F24" s="162">
        <v>691014671</v>
      </c>
      <c r="G24" s="168" t="s">
        <v>243</v>
      </c>
      <c r="H24" s="157" t="s">
        <v>136</v>
      </c>
      <c r="I24" s="157" t="s">
        <v>124</v>
      </c>
      <c r="J24" s="157" t="s">
        <v>237</v>
      </c>
      <c r="K24" s="164" t="s">
        <v>244</v>
      </c>
      <c r="L24" s="9">
        <v>1000000</v>
      </c>
      <c r="M24" s="10">
        <f>L24/100*70</f>
        <v>700000</v>
      </c>
      <c r="N24" s="169">
        <v>45078</v>
      </c>
      <c r="O24" s="165">
        <v>45261</v>
      </c>
      <c r="P24" s="86"/>
      <c r="Q24" s="166" t="s">
        <v>131</v>
      </c>
      <c r="R24" s="166" t="s">
        <v>131</v>
      </c>
      <c r="S24" s="167"/>
      <c r="T24" s="11"/>
      <c r="U24" s="11"/>
      <c r="V24" s="11"/>
      <c r="W24" s="11" t="s">
        <v>196</v>
      </c>
      <c r="X24" s="11" t="s">
        <v>196</v>
      </c>
      <c r="Y24" s="107" t="s">
        <v>245</v>
      </c>
      <c r="Z24" s="167" t="s">
        <v>140</v>
      </c>
    </row>
    <row r="25" spans="1:26" s="177" customFormat="1" ht="60.75" thickBot="1">
      <c r="A25" s="86">
        <v>21</v>
      </c>
      <c r="B25" s="443" t="s">
        <v>253</v>
      </c>
      <c r="C25" s="443" t="s">
        <v>247</v>
      </c>
      <c r="D25" s="161">
        <v>70995109</v>
      </c>
      <c r="E25" s="161">
        <v>600053318</v>
      </c>
      <c r="F25" s="161"/>
      <c r="G25" s="161" t="s">
        <v>254</v>
      </c>
      <c r="H25" s="161" t="s">
        <v>136</v>
      </c>
      <c r="I25" s="161" t="s">
        <v>124</v>
      </c>
      <c r="J25" s="161" t="s">
        <v>249</v>
      </c>
      <c r="K25" s="443" t="s">
        <v>255</v>
      </c>
      <c r="L25" s="161">
        <v>8000000</v>
      </c>
      <c r="M25" s="161">
        <f>L25/100*70</f>
        <v>5600000</v>
      </c>
      <c r="N25" s="161">
        <v>2022</v>
      </c>
      <c r="O25" s="161">
        <v>2023</v>
      </c>
      <c r="P25" s="161" t="s">
        <v>140</v>
      </c>
      <c r="Q25" s="176" t="s">
        <v>140</v>
      </c>
      <c r="R25" s="176" t="s">
        <v>140</v>
      </c>
      <c r="S25" s="174" t="s">
        <v>140</v>
      </c>
      <c r="T25" s="173" t="s">
        <v>140</v>
      </c>
      <c r="U25" s="173" t="s">
        <v>140</v>
      </c>
      <c r="V25" s="173" t="s">
        <v>140</v>
      </c>
      <c r="W25" s="173" t="s">
        <v>173</v>
      </c>
      <c r="X25" s="173"/>
      <c r="Y25" s="175" t="s">
        <v>256</v>
      </c>
      <c r="Z25" s="174" t="s">
        <v>250</v>
      </c>
    </row>
    <row r="26" spans="1:26" s="177" customFormat="1" ht="60.75" thickBot="1">
      <c r="A26" s="83">
        <v>22</v>
      </c>
      <c r="B26" s="443" t="s">
        <v>253</v>
      </c>
      <c r="C26" s="443" t="s">
        <v>247</v>
      </c>
      <c r="D26" s="161">
        <v>70995109</v>
      </c>
      <c r="E26" s="161">
        <v>600053318</v>
      </c>
      <c r="F26" s="161"/>
      <c r="G26" s="161" t="s">
        <v>257</v>
      </c>
      <c r="H26" s="161" t="s">
        <v>136</v>
      </c>
      <c r="I26" s="161" t="s">
        <v>124</v>
      </c>
      <c r="J26" s="161" t="s">
        <v>249</v>
      </c>
      <c r="K26" s="443" t="s">
        <v>258</v>
      </c>
      <c r="L26" s="161">
        <v>1000000</v>
      </c>
      <c r="M26" s="161">
        <f>L26/100*85</f>
        <v>850000</v>
      </c>
      <c r="N26" s="161">
        <v>2023</v>
      </c>
      <c r="O26" s="161">
        <v>2023</v>
      </c>
      <c r="P26" s="161" t="s">
        <v>140</v>
      </c>
      <c r="Q26" s="181" t="s">
        <v>140</v>
      </c>
      <c r="R26" s="181" t="s">
        <v>140</v>
      </c>
      <c r="S26" s="179" t="s">
        <v>140</v>
      </c>
      <c r="T26" s="178" t="s">
        <v>140</v>
      </c>
      <c r="U26" s="178" t="s">
        <v>140</v>
      </c>
      <c r="V26" s="178" t="s">
        <v>140</v>
      </c>
      <c r="W26" s="178" t="s">
        <v>173</v>
      </c>
      <c r="X26" s="178"/>
      <c r="Y26" s="180"/>
      <c r="Z26" s="179"/>
    </row>
    <row r="27" spans="1:26" s="177" customFormat="1" ht="60">
      <c r="A27" s="83">
        <v>23</v>
      </c>
      <c r="B27" s="443" t="s">
        <v>253</v>
      </c>
      <c r="C27" s="443" t="s">
        <v>247</v>
      </c>
      <c r="D27" s="161">
        <v>70995109</v>
      </c>
      <c r="E27" s="161">
        <v>600053318</v>
      </c>
      <c r="F27" s="161"/>
      <c r="G27" s="161" t="s">
        <v>259</v>
      </c>
      <c r="H27" s="161" t="s">
        <v>136</v>
      </c>
      <c r="I27" s="161" t="s">
        <v>124</v>
      </c>
      <c r="J27" s="161" t="s">
        <v>249</v>
      </c>
      <c r="K27" s="443" t="s">
        <v>260</v>
      </c>
      <c r="L27" s="161">
        <v>300000</v>
      </c>
      <c r="M27" s="161"/>
      <c r="N27" s="161">
        <v>2022</v>
      </c>
      <c r="O27" s="161">
        <v>2022</v>
      </c>
      <c r="P27" s="161" t="s">
        <v>140</v>
      </c>
      <c r="Q27" s="181" t="s">
        <v>140</v>
      </c>
      <c r="R27" s="181" t="s">
        <v>140</v>
      </c>
      <c r="S27" s="179" t="s">
        <v>173</v>
      </c>
      <c r="T27" s="178" t="s">
        <v>140</v>
      </c>
      <c r="U27" s="178" t="s">
        <v>140</v>
      </c>
      <c r="V27" s="178" t="s">
        <v>140</v>
      </c>
      <c r="W27" s="178" t="s">
        <v>173</v>
      </c>
      <c r="X27" s="178"/>
      <c r="Y27" s="180"/>
      <c r="Z27" s="179"/>
    </row>
    <row r="28" spans="1:26" s="177" customFormat="1" ht="60.75" thickBot="1">
      <c r="A28" s="86">
        <v>24</v>
      </c>
      <c r="B28" s="443" t="s">
        <v>253</v>
      </c>
      <c r="C28" s="443" t="s">
        <v>247</v>
      </c>
      <c r="D28" s="161">
        <v>70995109</v>
      </c>
      <c r="E28" s="161">
        <v>60053318</v>
      </c>
      <c r="F28" s="161"/>
      <c r="G28" s="161" t="s">
        <v>261</v>
      </c>
      <c r="H28" s="161" t="s">
        <v>136</v>
      </c>
      <c r="I28" s="161" t="s">
        <v>124</v>
      </c>
      <c r="J28" s="161" t="s">
        <v>249</v>
      </c>
      <c r="K28" s="443" t="s">
        <v>262</v>
      </c>
      <c r="L28" s="161">
        <v>600000</v>
      </c>
      <c r="M28" s="161">
        <v>500000</v>
      </c>
      <c r="N28" s="161">
        <v>2022</v>
      </c>
      <c r="O28" s="161">
        <v>2022</v>
      </c>
      <c r="P28" s="161" t="s">
        <v>140</v>
      </c>
      <c r="Q28" s="185" t="s">
        <v>140</v>
      </c>
      <c r="R28" s="185" t="s">
        <v>140</v>
      </c>
      <c r="S28" s="183" t="s">
        <v>140</v>
      </c>
      <c r="T28" s="182" t="s">
        <v>140</v>
      </c>
      <c r="U28" s="182" t="s">
        <v>173</v>
      </c>
      <c r="V28" s="182" t="s">
        <v>173</v>
      </c>
      <c r="W28" s="182" t="s">
        <v>173</v>
      </c>
      <c r="X28" s="182"/>
      <c r="Y28" s="184"/>
      <c r="Z28" s="183"/>
    </row>
    <row r="29" spans="1:26" ht="60.75" thickBot="1">
      <c r="A29" s="83">
        <v>25</v>
      </c>
      <c r="B29" s="5" t="s">
        <v>263</v>
      </c>
      <c r="C29" s="6" t="s">
        <v>264</v>
      </c>
      <c r="D29" s="6">
        <v>61385158</v>
      </c>
      <c r="E29" s="6">
        <v>600053466</v>
      </c>
      <c r="F29" s="7"/>
      <c r="G29" s="103" t="s">
        <v>265</v>
      </c>
      <c r="H29" s="8" t="s">
        <v>92</v>
      </c>
      <c r="I29" s="8" t="s">
        <v>124</v>
      </c>
      <c r="J29" s="8" t="s">
        <v>124</v>
      </c>
      <c r="K29" s="104" t="s">
        <v>266</v>
      </c>
      <c r="L29" s="9">
        <v>35000000</v>
      </c>
      <c r="M29" s="10">
        <f>L29/100*70</f>
        <v>24500000</v>
      </c>
      <c r="N29" s="81" t="s">
        <v>267</v>
      </c>
      <c r="O29" s="82" t="s">
        <v>268</v>
      </c>
      <c r="P29" s="5" t="s">
        <v>131</v>
      </c>
      <c r="Q29" s="6"/>
      <c r="R29" s="6"/>
      <c r="S29" s="7"/>
      <c r="T29" s="8"/>
      <c r="U29" s="8"/>
      <c r="V29" s="8"/>
      <c r="W29" s="8" t="s">
        <v>131</v>
      </c>
      <c r="X29" s="8"/>
      <c r="Y29" s="5" t="s">
        <v>178</v>
      </c>
      <c r="Z29" s="7" t="s">
        <v>140</v>
      </c>
    </row>
    <row r="30" spans="1:26" ht="120.75" thickBot="1">
      <c r="A30" s="86">
        <v>26</v>
      </c>
      <c r="B30" s="5" t="s">
        <v>263</v>
      </c>
      <c r="C30" s="6" t="s">
        <v>264</v>
      </c>
      <c r="D30" s="6">
        <v>61385158</v>
      </c>
      <c r="E30" s="6">
        <v>600053466</v>
      </c>
      <c r="F30" s="14"/>
      <c r="G30" s="111" t="s">
        <v>269</v>
      </c>
      <c r="H30" s="8" t="s">
        <v>92</v>
      </c>
      <c r="I30" s="8" t="s">
        <v>124</v>
      </c>
      <c r="J30" s="8" t="s">
        <v>124</v>
      </c>
      <c r="K30" s="240" t="s">
        <v>270</v>
      </c>
      <c r="L30" s="16">
        <v>125000000</v>
      </c>
      <c r="M30" s="10">
        <f>L30/100*70</f>
        <v>87500000</v>
      </c>
      <c r="N30" s="81" t="s">
        <v>267</v>
      </c>
      <c r="O30" s="82" t="s">
        <v>268</v>
      </c>
      <c r="P30" s="12" t="s">
        <v>131</v>
      </c>
      <c r="Q30" s="13"/>
      <c r="R30" s="13"/>
      <c r="S30" s="14" t="s">
        <v>131</v>
      </c>
      <c r="T30" s="15"/>
      <c r="U30" s="15" t="s">
        <v>131</v>
      </c>
      <c r="V30" s="15" t="s">
        <v>131</v>
      </c>
      <c r="W30" s="15" t="s">
        <v>131</v>
      </c>
      <c r="X30" s="15"/>
      <c r="Y30" s="12" t="s">
        <v>271</v>
      </c>
      <c r="Z30" s="186" t="s">
        <v>272</v>
      </c>
    </row>
    <row r="31" spans="1:26" ht="45.75" thickBot="1">
      <c r="A31" s="83">
        <v>27</v>
      </c>
      <c r="B31" s="5" t="s">
        <v>263</v>
      </c>
      <c r="C31" s="6" t="s">
        <v>264</v>
      </c>
      <c r="D31" s="6">
        <v>61385158</v>
      </c>
      <c r="E31" s="6">
        <v>600053466</v>
      </c>
      <c r="F31" s="14"/>
      <c r="G31" s="111" t="s">
        <v>273</v>
      </c>
      <c r="H31" s="8" t="s">
        <v>92</v>
      </c>
      <c r="I31" s="8" t="s">
        <v>124</v>
      </c>
      <c r="J31" s="8" t="s">
        <v>124</v>
      </c>
      <c r="K31" s="240" t="s">
        <v>274</v>
      </c>
      <c r="L31" s="16">
        <v>4500000</v>
      </c>
      <c r="M31" s="10">
        <f t="shared" ref="M31:M32" si="0">L31/100*70</f>
        <v>3150000</v>
      </c>
      <c r="N31" s="12" t="s">
        <v>275</v>
      </c>
      <c r="O31" s="14" t="s">
        <v>276</v>
      </c>
      <c r="P31" s="12"/>
      <c r="Q31" s="13" t="s">
        <v>131</v>
      </c>
      <c r="R31" s="13"/>
      <c r="S31" s="14"/>
      <c r="T31" s="15"/>
      <c r="U31" s="15"/>
      <c r="V31" s="15"/>
      <c r="W31" s="15"/>
      <c r="X31" s="15"/>
      <c r="Y31" s="12"/>
      <c r="Z31" s="14"/>
    </row>
    <row r="32" spans="1:26" ht="30.75" thickBot="1">
      <c r="A32" s="86">
        <v>28</v>
      </c>
      <c r="B32" s="5" t="s">
        <v>263</v>
      </c>
      <c r="C32" s="6" t="s">
        <v>264</v>
      </c>
      <c r="D32" s="6">
        <v>61385158</v>
      </c>
      <c r="E32" s="6">
        <v>600053466</v>
      </c>
      <c r="F32" s="20"/>
      <c r="G32" s="187" t="s">
        <v>277</v>
      </c>
      <c r="H32" s="8" t="s">
        <v>92</v>
      </c>
      <c r="I32" s="8" t="s">
        <v>124</v>
      </c>
      <c r="J32" s="8" t="s">
        <v>124</v>
      </c>
      <c r="K32" s="428" t="s">
        <v>278</v>
      </c>
      <c r="L32" s="22">
        <v>4500000</v>
      </c>
      <c r="M32" s="10">
        <f t="shared" si="0"/>
        <v>3150000</v>
      </c>
      <c r="N32" s="81" t="s">
        <v>267</v>
      </c>
      <c r="O32" s="82" t="s">
        <v>268</v>
      </c>
      <c r="P32" s="18"/>
      <c r="Q32" s="19" t="s">
        <v>131</v>
      </c>
      <c r="R32" s="19" t="s">
        <v>131</v>
      </c>
      <c r="S32" s="20"/>
      <c r="T32" s="21"/>
      <c r="U32" s="21"/>
      <c r="V32" s="21"/>
      <c r="W32" s="21"/>
      <c r="X32" s="21"/>
      <c r="Y32" s="18"/>
      <c r="Z32" s="20"/>
    </row>
    <row r="33" spans="1:26" ht="60.75" thickBot="1">
      <c r="A33" s="83">
        <v>29</v>
      </c>
      <c r="B33" s="5" t="s">
        <v>282</v>
      </c>
      <c r="C33" s="6" t="s">
        <v>283</v>
      </c>
      <c r="D33" s="6">
        <v>71341137</v>
      </c>
      <c r="E33" s="93" t="s">
        <v>295</v>
      </c>
      <c r="F33" s="7">
        <v>691001529</v>
      </c>
      <c r="G33" s="135" t="s">
        <v>296</v>
      </c>
      <c r="H33" s="8" t="s">
        <v>92</v>
      </c>
      <c r="I33" s="8" t="s">
        <v>124</v>
      </c>
      <c r="J33" s="8" t="s">
        <v>285</v>
      </c>
      <c r="K33" s="104" t="s">
        <v>297</v>
      </c>
      <c r="L33" s="9">
        <v>10000000</v>
      </c>
      <c r="M33" s="10">
        <f>L33/100*70</f>
        <v>7000000</v>
      </c>
      <c r="N33" s="81">
        <v>44927</v>
      </c>
      <c r="O33" s="82">
        <v>45992</v>
      </c>
      <c r="P33" s="5" t="s">
        <v>131</v>
      </c>
      <c r="Q33" s="6" t="s">
        <v>131</v>
      </c>
      <c r="R33" s="6" t="s">
        <v>131</v>
      </c>
      <c r="S33" s="7" t="s">
        <v>131</v>
      </c>
      <c r="T33" s="8"/>
      <c r="U33" s="8" t="s">
        <v>131</v>
      </c>
      <c r="V33" s="8"/>
      <c r="W33" s="8" t="s">
        <v>131</v>
      </c>
      <c r="X33" s="8" t="s">
        <v>131</v>
      </c>
      <c r="Y33" s="5" t="s">
        <v>287</v>
      </c>
      <c r="Z33" s="7" t="s">
        <v>140</v>
      </c>
    </row>
    <row r="34" spans="1:26" ht="30">
      <c r="A34" s="83">
        <v>30</v>
      </c>
      <c r="B34" s="12" t="s">
        <v>282</v>
      </c>
      <c r="C34" s="13" t="s">
        <v>283</v>
      </c>
      <c r="D34" s="13">
        <v>71341137</v>
      </c>
      <c r="E34" s="94" t="s">
        <v>295</v>
      </c>
      <c r="F34" s="14">
        <v>691001529</v>
      </c>
      <c r="G34" s="138" t="s">
        <v>298</v>
      </c>
      <c r="H34" s="15" t="s">
        <v>92</v>
      </c>
      <c r="I34" s="15" t="s">
        <v>124</v>
      </c>
      <c r="J34" s="15" t="s">
        <v>285</v>
      </c>
      <c r="K34" s="240" t="s">
        <v>299</v>
      </c>
      <c r="L34" s="16">
        <v>2000000</v>
      </c>
      <c r="M34" s="188">
        <f>L34/100*70</f>
        <v>1400000</v>
      </c>
      <c r="N34" s="169">
        <v>44927</v>
      </c>
      <c r="O34" s="165">
        <v>45992</v>
      </c>
      <c r="P34" s="12"/>
      <c r="Q34" s="13" t="s">
        <v>131</v>
      </c>
      <c r="R34" s="13" t="s">
        <v>131</v>
      </c>
      <c r="S34" s="14" t="s">
        <v>131</v>
      </c>
      <c r="T34" s="15"/>
      <c r="U34" s="15"/>
      <c r="V34" s="15" t="s">
        <v>131</v>
      </c>
      <c r="W34" s="15" t="s">
        <v>131</v>
      </c>
      <c r="X34" s="15"/>
      <c r="Y34" s="12" t="s">
        <v>287</v>
      </c>
      <c r="Z34" s="14" t="s">
        <v>140</v>
      </c>
    </row>
    <row r="35" spans="1:26" ht="30.75" thickBot="1">
      <c r="A35" s="86">
        <v>31</v>
      </c>
      <c r="B35" s="12" t="s">
        <v>282</v>
      </c>
      <c r="C35" s="13" t="s">
        <v>283</v>
      </c>
      <c r="D35" s="13">
        <v>71341137</v>
      </c>
      <c r="E35" s="94" t="s">
        <v>295</v>
      </c>
      <c r="F35" s="14">
        <v>691001529</v>
      </c>
      <c r="G35" s="138" t="s">
        <v>300</v>
      </c>
      <c r="H35" s="15" t="s">
        <v>92</v>
      </c>
      <c r="I35" s="15" t="s">
        <v>124</v>
      </c>
      <c r="J35" s="15" t="s">
        <v>285</v>
      </c>
      <c r="K35" s="240" t="s">
        <v>301</v>
      </c>
      <c r="L35" s="16">
        <v>1000000</v>
      </c>
      <c r="M35" s="189">
        <f t="shared" ref="M35:M43" si="1">L35/100*70</f>
        <v>700000</v>
      </c>
      <c r="N35" s="169">
        <v>44927</v>
      </c>
      <c r="O35" s="165">
        <v>45992</v>
      </c>
      <c r="P35" s="12"/>
      <c r="Q35" s="13" t="s">
        <v>131</v>
      </c>
      <c r="R35" s="13" t="s">
        <v>131</v>
      </c>
      <c r="S35" s="14" t="s">
        <v>131</v>
      </c>
      <c r="T35" s="15"/>
      <c r="U35" s="15"/>
      <c r="V35" s="15"/>
      <c r="W35" s="15"/>
      <c r="X35" s="15"/>
      <c r="Y35" s="12" t="s">
        <v>287</v>
      </c>
      <c r="Z35" s="14" t="s">
        <v>140</v>
      </c>
    </row>
    <row r="36" spans="1:26">
      <c r="A36" s="83">
        <v>32</v>
      </c>
      <c r="B36" s="12" t="s">
        <v>282</v>
      </c>
      <c r="C36" s="13" t="s">
        <v>283</v>
      </c>
      <c r="D36" s="13">
        <v>71341137</v>
      </c>
      <c r="E36" s="94" t="s">
        <v>295</v>
      </c>
      <c r="F36" s="14">
        <v>691001529</v>
      </c>
      <c r="G36" s="138" t="s">
        <v>302</v>
      </c>
      <c r="H36" s="15" t="s">
        <v>92</v>
      </c>
      <c r="I36" s="15" t="s">
        <v>124</v>
      </c>
      <c r="J36" s="15" t="s">
        <v>285</v>
      </c>
      <c r="K36" s="112" t="s">
        <v>303</v>
      </c>
      <c r="L36" s="16">
        <v>3000000</v>
      </c>
      <c r="M36" s="189">
        <f t="shared" si="1"/>
        <v>2100000</v>
      </c>
      <c r="N36" s="190">
        <v>44927</v>
      </c>
      <c r="O36" s="191">
        <v>45992</v>
      </c>
      <c r="P36" s="192"/>
      <c r="Q36" s="193"/>
      <c r="R36" s="193"/>
      <c r="S36" s="194"/>
      <c r="T36" s="195"/>
      <c r="U36" s="195"/>
      <c r="V36" s="195"/>
      <c r="W36" s="195"/>
      <c r="X36" s="195"/>
      <c r="Y36" s="192" t="s">
        <v>287</v>
      </c>
      <c r="Z36" s="194" t="s">
        <v>140</v>
      </c>
    </row>
    <row r="37" spans="1:26" ht="30.75" thickBot="1">
      <c r="A37" s="86">
        <v>33</v>
      </c>
      <c r="B37" s="12" t="s">
        <v>282</v>
      </c>
      <c r="C37" s="13" t="s">
        <v>283</v>
      </c>
      <c r="D37" s="13">
        <v>71341137</v>
      </c>
      <c r="E37" s="94" t="s">
        <v>295</v>
      </c>
      <c r="F37" s="14">
        <v>691001529</v>
      </c>
      <c r="G37" s="138" t="s">
        <v>304</v>
      </c>
      <c r="H37" s="15" t="s">
        <v>92</v>
      </c>
      <c r="I37" s="15" t="s">
        <v>124</v>
      </c>
      <c r="J37" s="15" t="s">
        <v>285</v>
      </c>
      <c r="K37" s="240" t="s">
        <v>305</v>
      </c>
      <c r="L37" s="16">
        <v>2000000</v>
      </c>
      <c r="M37" s="189">
        <f t="shared" si="1"/>
        <v>1400000</v>
      </c>
      <c r="N37" s="169">
        <v>44927</v>
      </c>
      <c r="O37" s="165">
        <v>45992</v>
      </c>
      <c r="P37" s="12" t="s">
        <v>131</v>
      </c>
      <c r="Q37" s="13" t="s">
        <v>131</v>
      </c>
      <c r="R37" s="13" t="s">
        <v>131</v>
      </c>
      <c r="S37" s="14" t="s">
        <v>131</v>
      </c>
      <c r="T37" s="15"/>
      <c r="U37" s="15"/>
      <c r="V37" s="15" t="s">
        <v>131</v>
      </c>
      <c r="W37" s="15"/>
      <c r="X37" s="15" t="s">
        <v>131</v>
      </c>
      <c r="Y37" s="12" t="s">
        <v>287</v>
      </c>
      <c r="Z37" s="14" t="s">
        <v>140</v>
      </c>
    </row>
    <row r="38" spans="1:26" ht="45">
      <c r="A38" s="83">
        <v>34</v>
      </c>
      <c r="B38" s="12" t="s">
        <v>282</v>
      </c>
      <c r="C38" s="13" t="s">
        <v>283</v>
      </c>
      <c r="D38" s="13">
        <v>71341137</v>
      </c>
      <c r="E38" s="94" t="s">
        <v>295</v>
      </c>
      <c r="F38" s="14">
        <v>691001529</v>
      </c>
      <c r="G38" s="138" t="s">
        <v>306</v>
      </c>
      <c r="H38" s="15" t="s">
        <v>92</v>
      </c>
      <c r="I38" s="15" t="s">
        <v>124</v>
      </c>
      <c r="J38" s="15" t="s">
        <v>285</v>
      </c>
      <c r="K38" s="240" t="s">
        <v>307</v>
      </c>
      <c r="L38" s="16">
        <v>15000000</v>
      </c>
      <c r="M38" s="189">
        <f t="shared" si="1"/>
        <v>10500000</v>
      </c>
      <c r="N38" s="169">
        <v>44927</v>
      </c>
      <c r="O38" s="165">
        <v>46722</v>
      </c>
      <c r="P38" s="12"/>
      <c r="Q38" s="13" t="s">
        <v>131</v>
      </c>
      <c r="R38" s="13"/>
      <c r="S38" s="14"/>
      <c r="T38" s="15"/>
      <c r="U38" s="15" t="s">
        <v>131</v>
      </c>
      <c r="V38" s="15"/>
      <c r="W38" s="15" t="s">
        <v>131</v>
      </c>
      <c r="X38" s="15" t="s">
        <v>131</v>
      </c>
      <c r="Y38" s="12" t="s">
        <v>294</v>
      </c>
      <c r="Z38" s="14" t="s">
        <v>140</v>
      </c>
    </row>
    <row r="39" spans="1:26" ht="30.75" thickBot="1">
      <c r="A39" s="86">
        <v>35</v>
      </c>
      <c r="B39" s="12" t="s">
        <v>282</v>
      </c>
      <c r="C39" s="13" t="s">
        <v>283</v>
      </c>
      <c r="D39" s="13">
        <v>71341137</v>
      </c>
      <c r="E39" s="94" t="s">
        <v>295</v>
      </c>
      <c r="F39" s="14">
        <v>691001529</v>
      </c>
      <c r="G39" s="138" t="s">
        <v>308</v>
      </c>
      <c r="H39" s="15" t="s">
        <v>92</v>
      </c>
      <c r="I39" s="15" t="s">
        <v>124</v>
      </c>
      <c r="J39" s="15" t="s">
        <v>285</v>
      </c>
      <c r="K39" s="240" t="s">
        <v>309</v>
      </c>
      <c r="L39" s="16">
        <v>2000000</v>
      </c>
      <c r="M39" s="189">
        <f t="shared" si="1"/>
        <v>1400000</v>
      </c>
      <c r="N39" s="169">
        <v>44927</v>
      </c>
      <c r="O39" s="165">
        <v>45992</v>
      </c>
      <c r="P39" s="12" t="s">
        <v>131</v>
      </c>
      <c r="Q39" s="13" t="s">
        <v>131</v>
      </c>
      <c r="R39" s="13"/>
      <c r="S39" s="14"/>
      <c r="T39" s="15"/>
      <c r="U39" s="15"/>
      <c r="V39" s="15" t="s">
        <v>131</v>
      </c>
      <c r="W39" s="15"/>
      <c r="X39" s="15"/>
      <c r="Y39" s="12" t="s">
        <v>294</v>
      </c>
      <c r="Z39" s="14" t="s">
        <v>140</v>
      </c>
    </row>
    <row r="40" spans="1:26" ht="15.75" thickBot="1">
      <c r="A40" s="83">
        <v>36</v>
      </c>
      <c r="B40" s="12" t="s">
        <v>282</v>
      </c>
      <c r="C40" s="13" t="s">
        <v>283</v>
      </c>
      <c r="D40" s="13">
        <v>71341137</v>
      </c>
      <c r="E40" s="94" t="s">
        <v>295</v>
      </c>
      <c r="F40" s="14">
        <v>691001529</v>
      </c>
      <c r="G40" s="138" t="s">
        <v>310</v>
      </c>
      <c r="H40" s="15" t="s">
        <v>92</v>
      </c>
      <c r="I40" s="15" t="s">
        <v>124</v>
      </c>
      <c r="J40" s="15" t="s">
        <v>285</v>
      </c>
      <c r="K40" s="112" t="s">
        <v>311</v>
      </c>
      <c r="L40" s="16">
        <v>12000000</v>
      </c>
      <c r="M40" s="189">
        <f t="shared" si="1"/>
        <v>8400000</v>
      </c>
      <c r="N40" s="169">
        <v>44927</v>
      </c>
      <c r="O40" s="165">
        <v>46722</v>
      </c>
      <c r="P40" s="12" t="s">
        <v>131</v>
      </c>
      <c r="Q40" s="13" t="s">
        <v>131</v>
      </c>
      <c r="R40" s="13" t="s">
        <v>131</v>
      </c>
      <c r="S40" s="14" t="s">
        <v>131</v>
      </c>
      <c r="T40" s="15"/>
      <c r="U40" s="15"/>
      <c r="V40" s="15" t="s">
        <v>131</v>
      </c>
      <c r="W40" s="15" t="s">
        <v>131</v>
      </c>
      <c r="X40" s="15"/>
      <c r="Y40" s="12" t="s">
        <v>294</v>
      </c>
      <c r="Z40" s="14" t="s">
        <v>140</v>
      </c>
    </row>
    <row r="41" spans="1:26" ht="30">
      <c r="A41" s="83">
        <v>37</v>
      </c>
      <c r="B41" s="12" t="s">
        <v>282</v>
      </c>
      <c r="C41" s="13" t="s">
        <v>283</v>
      </c>
      <c r="D41" s="13">
        <v>71341137</v>
      </c>
      <c r="E41" s="94" t="s">
        <v>295</v>
      </c>
      <c r="F41" s="14">
        <v>691001529</v>
      </c>
      <c r="G41" s="138" t="s">
        <v>312</v>
      </c>
      <c r="H41" s="15" t="s">
        <v>92</v>
      </c>
      <c r="I41" s="15" t="s">
        <v>124</v>
      </c>
      <c r="J41" s="15" t="s">
        <v>285</v>
      </c>
      <c r="K41" s="240" t="s">
        <v>313</v>
      </c>
      <c r="L41" s="16">
        <v>2000000</v>
      </c>
      <c r="M41" s="189">
        <f t="shared" si="1"/>
        <v>1400000</v>
      </c>
      <c r="N41" s="169">
        <v>44927</v>
      </c>
      <c r="O41" s="165">
        <v>46722</v>
      </c>
      <c r="P41" s="12"/>
      <c r="Q41" s="13"/>
      <c r="R41" s="13"/>
      <c r="S41" s="14"/>
      <c r="T41" s="15"/>
      <c r="U41" s="15"/>
      <c r="V41" s="15" t="s">
        <v>131</v>
      </c>
      <c r="W41" s="15" t="s">
        <v>131</v>
      </c>
      <c r="X41" s="15"/>
      <c r="Y41" s="12" t="s">
        <v>287</v>
      </c>
      <c r="Z41" s="14" t="s">
        <v>140</v>
      </c>
    </row>
    <row r="42" spans="1:26" ht="15.75" thickBot="1">
      <c r="A42" s="86">
        <v>38</v>
      </c>
      <c r="B42" s="12" t="s">
        <v>282</v>
      </c>
      <c r="C42" s="13" t="s">
        <v>283</v>
      </c>
      <c r="D42" s="13">
        <v>71341137</v>
      </c>
      <c r="E42" s="94" t="s">
        <v>295</v>
      </c>
      <c r="F42" s="14">
        <v>691001529</v>
      </c>
      <c r="G42" s="138" t="s">
        <v>314</v>
      </c>
      <c r="H42" s="15" t="s">
        <v>92</v>
      </c>
      <c r="I42" s="15" t="s">
        <v>124</v>
      </c>
      <c r="J42" s="15" t="s">
        <v>285</v>
      </c>
      <c r="K42" s="112" t="s">
        <v>315</v>
      </c>
      <c r="L42" s="16">
        <v>110000000</v>
      </c>
      <c r="M42" s="17">
        <f t="shared" si="1"/>
        <v>77000000</v>
      </c>
      <c r="N42" s="169">
        <v>45292</v>
      </c>
      <c r="O42" s="165">
        <v>46722</v>
      </c>
      <c r="P42" s="12"/>
      <c r="Q42" s="13"/>
      <c r="R42" s="13"/>
      <c r="S42" s="14"/>
      <c r="T42" s="15"/>
      <c r="U42" s="15"/>
      <c r="V42" s="15" t="s">
        <v>131</v>
      </c>
      <c r="W42" s="15" t="s">
        <v>131</v>
      </c>
      <c r="X42" s="15"/>
      <c r="Y42" s="12" t="s">
        <v>294</v>
      </c>
      <c r="Z42" s="14" t="s">
        <v>140</v>
      </c>
    </row>
    <row r="43" spans="1:26" ht="30.75" thickBot="1">
      <c r="A43" s="83">
        <v>39</v>
      </c>
      <c r="B43" s="192" t="s">
        <v>282</v>
      </c>
      <c r="C43" s="193" t="s">
        <v>283</v>
      </c>
      <c r="D43" s="193">
        <v>71341137</v>
      </c>
      <c r="E43" s="202" t="s">
        <v>295</v>
      </c>
      <c r="F43" s="194">
        <v>691001529</v>
      </c>
      <c r="G43" s="138" t="s">
        <v>316</v>
      </c>
      <c r="H43" s="15" t="s">
        <v>92</v>
      </c>
      <c r="I43" s="15" t="s">
        <v>124</v>
      </c>
      <c r="J43" s="15" t="s">
        <v>285</v>
      </c>
      <c r="K43" s="240" t="s">
        <v>317</v>
      </c>
      <c r="L43" s="16">
        <v>15000000</v>
      </c>
      <c r="M43" s="17">
        <f t="shared" si="1"/>
        <v>10500000</v>
      </c>
      <c r="N43" s="169">
        <v>45292</v>
      </c>
      <c r="O43" s="165">
        <v>46722</v>
      </c>
      <c r="P43" s="12" t="s">
        <v>131</v>
      </c>
      <c r="Q43" s="13" t="s">
        <v>131</v>
      </c>
      <c r="R43" s="13" t="s">
        <v>131</v>
      </c>
      <c r="S43" s="14" t="s">
        <v>131</v>
      </c>
      <c r="T43" s="15"/>
      <c r="U43" s="15"/>
      <c r="V43" s="15" t="s">
        <v>131</v>
      </c>
      <c r="W43" s="15" t="s">
        <v>131</v>
      </c>
      <c r="X43" s="15" t="s">
        <v>131</v>
      </c>
      <c r="Y43" s="12" t="s">
        <v>287</v>
      </c>
      <c r="Z43" s="14" t="s">
        <v>140</v>
      </c>
    </row>
    <row r="44" spans="1:26" s="24" customFormat="1" ht="60.75" thickBot="1">
      <c r="A44" s="86">
        <v>40</v>
      </c>
      <c r="B44" s="199" t="s">
        <v>318</v>
      </c>
      <c r="C44" s="201" t="s">
        <v>319</v>
      </c>
      <c r="D44" s="203">
        <v>47005319</v>
      </c>
      <c r="E44" s="201">
        <v>241156</v>
      </c>
      <c r="F44" s="208">
        <v>600053407</v>
      </c>
      <c r="G44" s="196" t="s">
        <v>320</v>
      </c>
      <c r="H44" s="196" t="s">
        <v>92</v>
      </c>
      <c r="I44" s="196" t="s">
        <v>124</v>
      </c>
      <c r="J44" s="196" t="s">
        <v>321</v>
      </c>
      <c r="K44" s="444" t="s">
        <v>322</v>
      </c>
      <c r="L44" s="197">
        <v>55000000</v>
      </c>
      <c r="M44" s="198">
        <f>L44/100*70</f>
        <v>38500000</v>
      </c>
      <c r="N44" s="199">
        <v>2024</v>
      </c>
      <c r="O44" s="200">
        <v>2027</v>
      </c>
      <c r="P44" s="199" t="s">
        <v>131</v>
      </c>
      <c r="Q44" s="201" t="s">
        <v>131</v>
      </c>
      <c r="R44" s="201" t="s">
        <v>131</v>
      </c>
      <c r="S44" s="200" t="s">
        <v>131</v>
      </c>
      <c r="T44" s="196"/>
      <c r="U44" s="196"/>
      <c r="V44" s="196"/>
      <c r="W44" s="196"/>
      <c r="X44" s="196"/>
      <c r="Y44" s="199" t="s">
        <v>323</v>
      </c>
      <c r="Z44" s="200" t="s">
        <v>140</v>
      </c>
    </row>
    <row r="45" spans="1:26" ht="30.75" thickBot="1">
      <c r="A45" s="83">
        <v>41</v>
      </c>
      <c r="B45" s="204" t="s">
        <v>318</v>
      </c>
      <c r="C45" s="205" t="s">
        <v>319</v>
      </c>
      <c r="D45" s="206">
        <v>47005319</v>
      </c>
      <c r="E45" s="205">
        <v>241156</v>
      </c>
      <c r="F45" s="207">
        <v>600053407</v>
      </c>
      <c r="G45" s="15" t="s">
        <v>324</v>
      </c>
      <c r="H45" s="15" t="s">
        <v>92</v>
      </c>
      <c r="I45" s="15" t="s">
        <v>124</v>
      </c>
      <c r="J45" s="15" t="s">
        <v>321</v>
      </c>
      <c r="K45" s="240" t="s">
        <v>325</v>
      </c>
      <c r="L45" s="16">
        <v>1600000</v>
      </c>
      <c r="M45" s="198">
        <f>L45/100*70</f>
        <v>1120000</v>
      </c>
      <c r="N45" s="12">
        <v>2023</v>
      </c>
      <c r="O45" s="14">
        <v>2026</v>
      </c>
      <c r="P45" s="12" t="s">
        <v>131</v>
      </c>
      <c r="Q45" s="13"/>
      <c r="R45" s="13"/>
      <c r="S45" s="14" t="s">
        <v>131</v>
      </c>
      <c r="T45" s="15"/>
      <c r="U45" s="15"/>
      <c r="V45" s="15"/>
      <c r="W45" s="15"/>
      <c r="X45" s="15"/>
      <c r="Y45" s="12" t="s">
        <v>326</v>
      </c>
      <c r="Z45" s="14" t="s">
        <v>140</v>
      </c>
    </row>
    <row r="46" spans="1:26" ht="105" customHeight="1" thickBot="1">
      <c r="A46" s="86">
        <v>42</v>
      </c>
      <c r="B46" s="98" t="s">
        <v>334</v>
      </c>
      <c r="C46" s="115" t="s">
        <v>328</v>
      </c>
      <c r="D46" s="115">
        <v>62935747</v>
      </c>
      <c r="E46" s="130" t="s">
        <v>335</v>
      </c>
      <c r="F46" s="131">
        <v>600053105</v>
      </c>
      <c r="G46" s="103" t="s">
        <v>336</v>
      </c>
      <c r="H46" s="103" t="s">
        <v>92</v>
      </c>
      <c r="I46" s="103" t="s">
        <v>124</v>
      </c>
      <c r="J46" s="103" t="s">
        <v>285</v>
      </c>
      <c r="K46" s="104" t="s">
        <v>110</v>
      </c>
      <c r="L46" s="209">
        <v>2000000</v>
      </c>
      <c r="M46" s="210">
        <f>L46/100*70</f>
        <v>1400000</v>
      </c>
      <c r="N46" s="98">
        <v>2024</v>
      </c>
      <c r="O46" s="131">
        <v>2024</v>
      </c>
      <c r="P46" s="98"/>
      <c r="Q46" s="115" t="s">
        <v>196</v>
      </c>
      <c r="R46" s="115" t="s">
        <v>196</v>
      </c>
      <c r="S46" s="131" t="s">
        <v>196</v>
      </c>
      <c r="T46" s="103"/>
      <c r="U46" s="103"/>
      <c r="V46" s="103"/>
      <c r="W46" s="103"/>
      <c r="X46" s="103"/>
      <c r="Y46" s="98" t="s">
        <v>337</v>
      </c>
      <c r="Z46" s="131" t="s">
        <v>338</v>
      </c>
    </row>
    <row r="47" spans="1:26" ht="75.75" thickBot="1">
      <c r="A47" s="83">
        <v>43</v>
      </c>
      <c r="B47" s="107" t="s">
        <v>334</v>
      </c>
      <c r="C47" s="108" t="s">
        <v>328</v>
      </c>
      <c r="D47" s="108">
        <v>62935747</v>
      </c>
      <c r="E47" s="211" t="s">
        <v>335</v>
      </c>
      <c r="F47" s="186">
        <v>600053105</v>
      </c>
      <c r="G47" s="111" t="s">
        <v>339</v>
      </c>
      <c r="H47" s="111" t="s">
        <v>92</v>
      </c>
      <c r="I47" s="111" t="s">
        <v>124</v>
      </c>
      <c r="J47" s="111" t="s">
        <v>285</v>
      </c>
      <c r="K47" s="240" t="s">
        <v>110</v>
      </c>
      <c r="L47" s="213">
        <v>2000000</v>
      </c>
      <c r="M47" s="214">
        <f>L47/100*70</f>
        <v>1400000</v>
      </c>
      <c r="N47" s="107">
        <v>2024</v>
      </c>
      <c r="O47" s="186">
        <v>2024</v>
      </c>
      <c r="P47" s="107"/>
      <c r="Q47" s="108"/>
      <c r="R47" s="108"/>
      <c r="S47" s="186"/>
      <c r="T47" s="111"/>
      <c r="U47" s="111"/>
      <c r="V47" s="111"/>
      <c r="W47" s="111" t="s">
        <v>196</v>
      </c>
      <c r="X47" s="111"/>
      <c r="Y47" s="107" t="s">
        <v>340</v>
      </c>
      <c r="Z47" s="186" t="s">
        <v>338</v>
      </c>
    </row>
    <row r="48" spans="1:26" ht="128.44999999999999" customHeight="1" thickBot="1">
      <c r="A48" s="83">
        <v>44</v>
      </c>
      <c r="B48" s="226" t="s">
        <v>352</v>
      </c>
      <c r="C48" s="226" t="s">
        <v>353</v>
      </c>
      <c r="D48" s="227">
        <v>71005811</v>
      </c>
      <c r="E48" s="227">
        <v>181127512</v>
      </c>
      <c r="F48" s="228">
        <v>600052575</v>
      </c>
      <c r="G48" s="229" t="s">
        <v>354</v>
      </c>
      <c r="H48" s="225" t="s">
        <v>92</v>
      </c>
      <c r="I48" s="225" t="s">
        <v>124</v>
      </c>
      <c r="J48" s="225" t="s">
        <v>355</v>
      </c>
      <c r="K48" s="429" t="s">
        <v>356</v>
      </c>
      <c r="L48" s="230">
        <v>140000000</v>
      </c>
      <c r="M48" s="231">
        <f>L48/100*85</f>
        <v>119000000</v>
      </c>
      <c r="N48" s="232">
        <v>45352</v>
      </c>
      <c r="O48" s="233">
        <v>45870</v>
      </c>
      <c r="P48" s="234" t="s">
        <v>131</v>
      </c>
      <c r="Q48" s="227" t="s">
        <v>131</v>
      </c>
      <c r="R48" s="227" t="s">
        <v>131</v>
      </c>
      <c r="S48" s="228" t="s">
        <v>131</v>
      </c>
      <c r="T48" s="8"/>
      <c r="U48" s="8"/>
      <c r="V48" s="227" t="s">
        <v>131</v>
      </c>
      <c r="W48" s="8"/>
      <c r="X48" s="8"/>
      <c r="Y48" s="226" t="s">
        <v>357</v>
      </c>
      <c r="Z48" s="228" t="s">
        <v>140</v>
      </c>
    </row>
    <row r="49" spans="1:26" ht="60.75" customHeight="1" thickBot="1">
      <c r="A49" s="86">
        <v>45</v>
      </c>
      <c r="B49" s="98" t="s">
        <v>365</v>
      </c>
      <c r="C49" s="115" t="s">
        <v>366</v>
      </c>
      <c r="D49" s="115"/>
      <c r="E49" s="115"/>
      <c r="F49" s="7"/>
      <c r="G49" s="103" t="s">
        <v>367</v>
      </c>
      <c r="H49" s="103" t="s">
        <v>136</v>
      </c>
      <c r="I49" s="225" t="s">
        <v>124</v>
      </c>
      <c r="J49" s="8" t="s">
        <v>368</v>
      </c>
      <c r="K49" s="104" t="s">
        <v>369</v>
      </c>
      <c r="L49" s="9">
        <v>800000000</v>
      </c>
      <c r="M49" s="10">
        <f>L49/100*70</f>
        <v>560000000</v>
      </c>
      <c r="N49" s="5">
        <v>2022</v>
      </c>
      <c r="O49" s="7">
        <v>2027</v>
      </c>
      <c r="P49" s="234" t="s">
        <v>196</v>
      </c>
      <c r="Q49" s="227" t="s">
        <v>196</v>
      </c>
      <c r="R49" s="227" t="s">
        <v>196</v>
      </c>
      <c r="S49" s="228" t="s">
        <v>196</v>
      </c>
      <c r="T49" s="225"/>
      <c r="U49" s="225" t="s">
        <v>196</v>
      </c>
      <c r="V49" s="225" t="s">
        <v>196</v>
      </c>
      <c r="W49" s="225" t="s">
        <v>196</v>
      </c>
      <c r="X49" s="225" t="s">
        <v>196</v>
      </c>
      <c r="Y49" s="98" t="s">
        <v>370</v>
      </c>
      <c r="Z49" s="7" t="s">
        <v>140</v>
      </c>
    </row>
    <row r="50" spans="1:26" ht="15" customHeight="1">
      <c r="A50" s="83">
        <v>46</v>
      </c>
      <c r="B50" s="111" t="s">
        <v>375</v>
      </c>
      <c r="C50" s="235" t="s">
        <v>376</v>
      </c>
      <c r="D50" s="15">
        <v>8907960</v>
      </c>
      <c r="E50" s="15">
        <v>181114208</v>
      </c>
      <c r="F50" s="236">
        <v>691014329</v>
      </c>
      <c r="G50" s="15" t="s">
        <v>377</v>
      </c>
      <c r="H50" s="15" t="s">
        <v>92</v>
      </c>
      <c r="I50" s="15" t="s">
        <v>124</v>
      </c>
      <c r="J50" s="8" t="s">
        <v>378</v>
      </c>
      <c r="K50" s="34" t="s">
        <v>379</v>
      </c>
      <c r="L50" s="9">
        <v>90000000</v>
      </c>
      <c r="M50" s="10">
        <f>L50/100*70</f>
        <v>63000000</v>
      </c>
      <c r="N50" s="5">
        <v>2023</v>
      </c>
      <c r="O50" s="7">
        <v>2024</v>
      </c>
      <c r="P50" s="5" t="s">
        <v>131</v>
      </c>
      <c r="Q50" s="6" t="s">
        <v>131</v>
      </c>
      <c r="R50" s="6" t="s">
        <v>131</v>
      </c>
      <c r="S50" s="7" t="s">
        <v>131</v>
      </c>
      <c r="T50" s="8"/>
      <c r="U50" s="8"/>
      <c r="V50" s="8"/>
      <c r="W50" s="8"/>
      <c r="X50" s="8" t="s">
        <v>131</v>
      </c>
      <c r="Y50" s="5" t="s">
        <v>271</v>
      </c>
      <c r="Z50" s="7" t="s">
        <v>140</v>
      </c>
    </row>
    <row r="51" spans="1:26" ht="135.75" thickBot="1">
      <c r="A51" s="86">
        <v>47</v>
      </c>
      <c r="B51" s="123" t="s">
        <v>375</v>
      </c>
      <c r="C51" s="237" t="s">
        <v>376</v>
      </c>
      <c r="D51" s="124">
        <v>8907960</v>
      </c>
      <c r="E51" s="124">
        <v>181114208</v>
      </c>
      <c r="F51" s="238">
        <v>691014329</v>
      </c>
      <c r="G51" s="239" t="s">
        <v>377</v>
      </c>
      <c r="H51" s="239" t="s">
        <v>92</v>
      </c>
      <c r="I51" s="239" t="s">
        <v>124</v>
      </c>
      <c r="J51" s="15" t="s">
        <v>378</v>
      </c>
      <c r="K51" s="112" t="s">
        <v>380</v>
      </c>
      <c r="L51" s="16">
        <v>2000000</v>
      </c>
      <c r="M51" s="17">
        <f>L51/100*85</f>
        <v>1700000</v>
      </c>
      <c r="N51" s="12"/>
      <c r="O51" s="14"/>
      <c r="P51" s="12"/>
      <c r="Q51" s="13"/>
      <c r="R51" s="13"/>
      <c r="S51" s="14"/>
      <c r="T51" s="15"/>
      <c r="U51" s="15"/>
      <c r="V51" s="15"/>
      <c r="W51" s="15"/>
      <c r="X51" s="15"/>
      <c r="Y51" s="12"/>
      <c r="Z51" s="14"/>
    </row>
    <row r="52" spans="1:26" ht="94.5" customHeight="1" thickBot="1">
      <c r="A52" s="83">
        <v>48</v>
      </c>
      <c r="B52" s="98" t="s">
        <v>397</v>
      </c>
      <c r="C52" s="243" t="s">
        <v>398</v>
      </c>
      <c r="D52" s="244" t="s">
        <v>399</v>
      </c>
      <c r="E52" s="244" t="s">
        <v>400</v>
      </c>
      <c r="F52" s="245" t="s">
        <v>401</v>
      </c>
      <c r="G52" s="103" t="s">
        <v>402</v>
      </c>
      <c r="H52" s="8" t="s">
        <v>92</v>
      </c>
      <c r="I52" s="8" t="s">
        <v>194</v>
      </c>
      <c r="J52" s="8" t="s">
        <v>398</v>
      </c>
      <c r="K52" s="246" t="s">
        <v>403</v>
      </c>
      <c r="L52" s="9">
        <v>4500000</v>
      </c>
      <c r="M52" s="10">
        <f t="shared" ref="M52:M66" si="2">L52/100*70</f>
        <v>3150000</v>
      </c>
      <c r="N52" s="81">
        <v>45078</v>
      </c>
      <c r="O52" s="82">
        <v>45505</v>
      </c>
      <c r="P52" s="5" t="s">
        <v>196</v>
      </c>
      <c r="Q52" s="6" t="s">
        <v>196</v>
      </c>
      <c r="R52" s="6" t="s">
        <v>196</v>
      </c>
      <c r="S52" s="7" t="s">
        <v>196</v>
      </c>
      <c r="T52" s="8"/>
      <c r="U52" s="8"/>
      <c r="V52" s="8" t="s">
        <v>196</v>
      </c>
      <c r="W52" s="8" t="s">
        <v>196</v>
      </c>
      <c r="X52" s="8" t="s">
        <v>196</v>
      </c>
      <c r="Y52" s="247" t="s">
        <v>404</v>
      </c>
      <c r="Z52" s="7" t="s">
        <v>140</v>
      </c>
    </row>
    <row r="53" spans="1:26" ht="156.75" customHeight="1" thickBot="1">
      <c r="A53" s="86">
        <v>49</v>
      </c>
      <c r="B53" s="248" t="s">
        <v>411</v>
      </c>
      <c r="C53" s="249" t="s">
        <v>406</v>
      </c>
      <c r="D53" s="6">
        <v>47005254</v>
      </c>
      <c r="E53" s="6">
        <v>241636</v>
      </c>
      <c r="F53" s="7">
        <v>600053270</v>
      </c>
      <c r="G53" s="250" t="s">
        <v>412</v>
      </c>
      <c r="H53" s="8" t="s">
        <v>92</v>
      </c>
      <c r="I53" s="1" t="s">
        <v>124</v>
      </c>
      <c r="J53" s="1" t="s">
        <v>408</v>
      </c>
      <c r="K53" s="246" t="s">
        <v>413</v>
      </c>
      <c r="L53" s="9">
        <v>110000000</v>
      </c>
      <c r="M53" s="10">
        <f t="shared" si="2"/>
        <v>77000000</v>
      </c>
      <c r="N53" s="5">
        <v>2023</v>
      </c>
      <c r="O53" s="7">
        <v>2024</v>
      </c>
      <c r="P53" s="5" t="s">
        <v>131</v>
      </c>
      <c r="Q53" s="6" t="s">
        <v>131</v>
      </c>
      <c r="R53" s="6" t="s">
        <v>131</v>
      </c>
      <c r="S53" s="7" t="s">
        <v>131</v>
      </c>
      <c r="T53" s="8"/>
      <c r="U53" s="8" t="s">
        <v>131</v>
      </c>
      <c r="V53" s="8" t="s">
        <v>131</v>
      </c>
      <c r="W53" s="8" t="s">
        <v>131</v>
      </c>
      <c r="X53" s="8" t="s">
        <v>131</v>
      </c>
      <c r="Y53" s="5" t="s">
        <v>178</v>
      </c>
      <c r="Z53" s="7" t="s">
        <v>140</v>
      </c>
    </row>
    <row r="54" spans="1:26" ht="101.25" customHeight="1" thickBot="1">
      <c r="A54" s="83">
        <v>50</v>
      </c>
      <c r="B54" s="12" t="s">
        <v>411</v>
      </c>
      <c r="C54" s="13" t="s">
        <v>406</v>
      </c>
      <c r="D54" s="13">
        <v>47005254</v>
      </c>
      <c r="E54" s="13">
        <v>241636</v>
      </c>
      <c r="F54" s="14">
        <v>600053270</v>
      </c>
      <c r="G54" s="111" t="s">
        <v>414</v>
      </c>
      <c r="H54" s="15" t="s">
        <v>92</v>
      </c>
      <c r="I54" s="15" t="s">
        <v>124</v>
      </c>
      <c r="J54" s="15" t="s">
        <v>408</v>
      </c>
      <c r="K54" s="251" t="s">
        <v>415</v>
      </c>
      <c r="L54" s="16">
        <v>18000000</v>
      </c>
      <c r="M54" s="17">
        <f t="shared" si="2"/>
        <v>12600000</v>
      </c>
      <c r="N54" s="12">
        <v>2023</v>
      </c>
      <c r="O54" s="14">
        <v>2024</v>
      </c>
      <c r="P54" s="12"/>
      <c r="Q54" s="13" t="s">
        <v>131</v>
      </c>
      <c r="R54" s="13" t="s">
        <v>131</v>
      </c>
      <c r="S54" s="14" t="s">
        <v>131</v>
      </c>
      <c r="T54" s="15"/>
      <c r="U54" s="15"/>
      <c r="V54" s="15" t="s">
        <v>131</v>
      </c>
      <c r="W54" s="15" t="s">
        <v>131</v>
      </c>
      <c r="X54" s="15" t="s">
        <v>131</v>
      </c>
      <c r="Y54" s="12" t="s">
        <v>178</v>
      </c>
      <c r="Z54" s="14" t="s">
        <v>140</v>
      </c>
    </row>
    <row r="55" spans="1:26" ht="49.5" thickBot="1">
      <c r="A55" s="83">
        <v>51</v>
      </c>
      <c r="B55" s="253" t="s">
        <v>420</v>
      </c>
      <c r="C55" s="254" t="s">
        <v>421</v>
      </c>
      <c r="D55" s="254">
        <v>6159401</v>
      </c>
      <c r="E55" s="255">
        <v>181111616</v>
      </c>
      <c r="F55" s="256">
        <v>691010820</v>
      </c>
      <c r="G55" s="257" t="s">
        <v>422</v>
      </c>
      <c r="H55" s="257" t="s">
        <v>92</v>
      </c>
      <c r="I55" s="257" t="s">
        <v>124</v>
      </c>
      <c r="J55" s="257" t="s">
        <v>124</v>
      </c>
      <c r="K55" s="445" t="s">
        <v>423</v>
      </c>
      <c r="L55" s="258">
        <v>10000000</v>
      </c>
      <c r="M55" s="259">
        <f t="shared" si="2"/>
        <v>7000000</v>
      </c>
      <c r="N55" s="260">
        <v>45139</v>
      </c>
      <c r="O55" s="261">
        <v>45323</v>
      </c>
      <c r="P55" s="262"/>
      <c r="Q55" s="243" t="s">
        <v>131</v>
      </c>
      <c r="R55" s="243" t="s">
        <v>131</v>
      </c>
      <c r="S55" s="263" t="s">
        <v>131</v>
      </c>
      <c r="T55" s="257"/>
      <c r="U55" s="257"/>
      <c r="V55" s="257"/>
      <c r="W55" s="257"/>
      <c r="X55" s="257"/>
      <c r="Y55" s="262" t="s">
        <v>424</v>
      </c>
      <c r="Z55" s="263" t="s">
        <v>333</v>
      </c>
    </row>
    <row r="56" spans="1:26" ht="135.75" thickBot="1">
      <c r="A56" s="86">
        <v>52</v>
      </c>
      <c r="B56" s="98" t="s">
        <v>429</v>
      </c>
      <c r="C56" s="115" t="s">
        <v>430</v>
      </c>
      <c r="D56" s="6">
        <v>75031710</v>
      </c>
      <c r="E56" s="6">
        <v>241831</v>
      </c>
      <c r="F56" s="7">
        <v>600053342</v>
      </c>
      <c r="G56" s="8" t="s">
        <v>431</v>
      </c>
      <c r="H56" s="8" t="s">
        <v>136</v>
      </c>
      <c r="I56" s="8" t="s">
        <v>124</v>
      </c>
      <c r="J56" s="8" t="s">
        <v>432</v>
      </c>
      <c r="K56" s="104" t="s">
        <v>433</v>
      </c>
      <c r="L56" s="9">
        <v>35000000</v>
      </c>
      <c r="M56" s="10">
        <f t="shared" si="2"/>
        <v>24500000</v>
      </c>
      <c r="N56" s="81">
        <v>44743</v>
      </c>
      <c r="O56" s="82">
        <v>45566</v>
      </c>
      <c r="P56" s="83" t="s">
        <v>196</v>
      </c>
      <c r="Q56" s="83" t="s">
        <v>196</v>
      </c>
      <c r="R56" s="83" t="s">
        <v>196</v>
      </c>
      <c r="S56" s="83" t="s">
        <v>196</v>
      </c>
      <c r="T56" s="8"/>
      <c r="U56" s="8"/>
      <c r="V56" s="8"/>
      <c r="W56" s="8"/>
      <c r="X56" s="83" t="s">
        <v>196</v>
      </c>
      <c r="Y56" s="5" t="s">
        <v>434</v>
      </c>
      <c r="Z56" s="160" t="s">
        <v>250</v>
      </c>
    </row>
    <row r="57" spans="1:26" ht="45.75" thickBot="1">
      <c r="A57" s="83">
        <v>53</v>
      </c>
      <c r="B57" s="264" t="s">
        <v>429</v>
      </c>
      <c r="C57" s="265" t="s">
        <v>430</v>
      </c>
      <c r="D57" s="265">
        <v>75031710</v>
      </c>
      <c r="E57" s="265">
        <v>241831</v>
      </c>
      <c r="F57" s="266">
        <v>600053342</v>
      </c>
      <c r="G57" s="267" t="s">
        <v>435</v>
      </c>
      <c r="H57" s="267" t="s">
        <v>136</v>
      </c>
      <c r="I57" s="267" t="s">
        <v>124</v>
      </c>
      <c r="J57" s="267" t="s">
        <v>432</v>
      </c>
      <c r="K57" s="240" t="s">
        <v>436</v>
      </c>
      <c r="L57" s="9">
        <v>2500000</v>
      </c>
      <c r="M57" s="10">
        <f t="shared" si="2"/>
        <v>1750000</v>
      </c>
      <c r="N57" s="81">
        <v>44743</v>
      </c>
      <c r="O57" s="82">
        <v>45566</v>
      </c>
      <c r="P57" s="12"/>
      <c r="Q57" s="13"/>
      <c r="R57" s="13"/>
      <c r="S57" s="14"/>
      <c r="T57" s="15"/>
      <c r="U57" s="15"/>
      <c r="V57" s="15"/>
      <c r="W57" s="83" t="s">
        <v>196</v>
      </c>
      <c r="X57" s="15"/>
      <c r="Y57" s="5" t="s">
        <v>434</v>
      </c>
      <c r="Z57" s="160" t="s">
        <v>250</v>
      </c>
    </row>
    <row r="58" spans="1:26" ht="15.75" thickBot="1">
      <c r="A58" s="86">
        <v>54</v>
      </c>
      <c r="B58" s="264" t="s">
        <v>429</v>
      </c>
      <c r="C58" s="265" t="s">
        <v>430</v>
      </c>
      <c r="D58" s="265">
        <v>75031710</v>
      </c>
      <c r="E58" s="265">
        <v>241831</v>
      </c>
      <c r="F58" s="266">
        <v>600053342</v>
      </c>
      <c r="G58" s="267" t="s">
        <v>437</v>
      </c>
      <c r="H58" s="267" t="s">
        <v>136</v>
      </c>
      <c r="I58" s="267" t="s">
        <v>124</v>
      </c>
      <c r="J58" s="267" t="s">
        <v>432</v>
      </c>
      <c r="K58" s="240" t="s">
        <v>438</v>
      </c>
      <c r="L58" s="9">
        <v>200000000</v>
      </c>
      <c r="M58" s="10">
        <f t="shared" si="2"/>
        <v>140000000</v>
      </c>
      <c r="N58" s="81">
        <v>44743</v>
      </c>
      <c r="O58" s="82">
        <v>45566</v>
      </c>
      <c r="P58" s="12"/>
      <c r="Q58" s="13"/>
      <c r="R58" s="13"/>
      <c r="S58" s="14"/>
      <c r="T58" s="15"/>
      <c r="U58" s="15"/>
      <c r="V58" s="83" t="s">
        <v>196</v>
      </c>
      <c r="W58" s="15"/>
      <c r="X58" s="15"/>
      <c r="Y58" s="5" t="s">
        <v>439</v>
      </c>
      <c r="Z58" s="160" t="s">
        <v>349</v>
      </c>
    </row>
    <row r="59" spans="1:26" ht="174" thickBot="1">
      <c r="A59" s="83">
        <v>55</v>
      </c>
      <c r="B59" s="271" t="s">
        <v>446</v>
      </c>
      <c r="C59" s="272" t="s">
        <v>447</v>
      </c>
      <c r="D59" s="273">
        <v>72052635</v>
      </c>
      <c r="E59" s="274" t="s">
        <v>448</v>
      </c>
      <c r="F59" s="274" t="s">
        <v>449</v>
      </c>
      <c r="G59" s="275" t="s">
        <v>453</v>
      </c>
      <c r="H59" s="276" t="s">
        <v>92</v>
      </c>
      <c r="I59" s="277" t="s">
        <v>124</v>
      </c>
      <c r="J59" s="277" t="s">
        <v>451</v>
      </c>
      <c r="K59" s="430" t="s">
        <v>110</v>
      </c>
      <c r="L59" s="278">
        <v>20000000</v>
      </c>
      <c r="M59" s="279">
        <f t="shared" si="2"/>
        <v>14000000</v>
      </c>
      <c r="N59" s="280">
        <v>2023</v>
      </c>
      <c r="O59" s="281">
        <v>2024</v>
      </c>
      <c r="P59" s="273" t="s">
        <v>196</v>
      </c>
      <c r="Q59" s="273" t="s">
        <v>196</v>
      </c>
      <c r="R59" s="282"/>
      <c r="S59" s="283" t="s">
        <v>196</v>
      </c>
      <c r="T59" s="277"/>
      <c r="U59" s="277"/>
      <c r="V59" s="277"/>
      <c r="W59" s="277"/>
      <c r="X59" s="277"/>
      <c r="Y59" s="284" t="s">
        <v>454</v>
      </c>
      <c r="Z59" s="283" t="s">
        <v>173</v>
      </c>
    </row>
    <row r="60" spans="1:26" ht="180.75" thickBot="1">
      <c r="A60" s="86">
        <v>56</v>
      </c>
      <c r="B60" s="271" t="s">
        <v>446</v>
      </c>
      <c r="C60" s="272" t="s">
        <v>447</v>
      </c>
      <c r="D60" s="273">
        <v>72052635</v>
      </c>
      <c r="E60" s="285" t="s">
        <v>448</v>
      </c>
      <c r="F60" s="285" t="s">
        <v>448</v>
      </c>
      <c r="G60" s="286" t="s">
        <v>455</v>
      </c>
      <c r="H60" s="287" t="s">
        <v>92</v>
      </c>
      <c r="I60" s="288" t="s">
        <v>124</v>
      </c>
      <c r="J60" s="288" t="s">
        <v>451</v>
      </c>
      <c r="K60" s="430" t="s">
        <v>110</v>
      </c>
      <c r="L60" s="289">
        <v>50000000</v>
      </c>
      <c r="M60" s="290">
        <f t="shared" si="2"/>
        <v>35000000</v>
      </c>
      <c r="N60" s="291">
        <v>2024</v>
      </c>
      <c r="O60" s="292">
        <v>2025</v>
      </c>
      <c r="P60" s="273"/>
      <c r="Q60" s="273"/>
      <c r="R60" s="273"/>
      <c r="S60" s="293"/>
      <c r="T60" s="288"/>
      <c r="U60" s="288"/>
      <c r="V60" s="288"/>
      <c r="W60" s="288" t="s">
        <v>196</v>
      </c>
      <c r="X60" s="288"/>
      <c r="Y60" s="294" t="s">
        <v>456</v>
      </c>
      <c r="Z60" s="293"/>
    </row>
    <row r="61" spans="1:26" ht="45.75" thickBot="1">
      <c r="A61" s="83">
        <v>57</v>
      </c>
      <c r="B61" s="5" t="s">
        <v>457</v>
      </c>
      <c r="C61" s="6" t="s">
        <v>458</v>
      </c>
      <c r="D61" s="6">
        <v>70996610</v>
      </c>
      <c r="E61" s="6">
        <v>241873</v>
      </c>
      <c r="F61" s="7">
        <v>600053351</v>
      </c>
      <c r="G61" s="103" t="s">
        <v>463</v>
      </c>
      <c r="H61" s="8" t="s">
        <v>92</v>
      </c>
      <c r="I61" s="8" t="s">
        <v>124</v>
      </c>
      <c r="J61" s="8" t="s">
        <v>460</v>
      </c>
      <c r="K61" s="34" t="s">
        <v>464</v>
      </c>
      <c r="L61" s="9">
        <v>121000000</v>
      </c>
      <c r="M61" s="10">
        <f t="shared" si="2"/>
        <v>84700000</v>
      </c>
      <c r="N61" s="81">
        <v>44835</v>
      </c>
      <c r="O61" s="82">
        <v>45627</v>
      </c>
      <c r="P61" s="5" t="s">
        <v>196</v>
      </c>
      <c r="Q61" s="6" t="s">
        <v>196</v>
      </c>
      <c r="R61" s="6" t="s">
        <v>196</v>
      </c>
      <c r="S61" s="7" t="s">
        <v>196</v>
      </c>
      <c r="T61" s="8"/>
      <c r="U61" s="8" t="s">
        <v>196</v>
      </c>
      <c r="V61" s="8" t="s">
        <v>196</v>
      </c>
      <c r="W61" s="8" t="s">
        <v>196</v>
      </c>
      <c r="X61" s="8" t="s">
        <v>196</v>
      </c>
      <c r="Y61" s="5" t="s">
        <v>465</v>
      </c>
      <c r="Z61" s="7" t="s">
        <v>140</v>
      </c>
    </row>
    <row r="62" spans="1:26" ht="60.75" thickBot="1">
      <c r="A62" s="83">
        <v>58</v>
      </c>
      <c r="B62" s="5" t="s">
        <v>457</v>
      </c>
      <c r="C62" s="6" t="s">
        <v>458</v>
      </c>
      <c r="D62" s="6">
        <v>70996610</v>
      </c>
      <c r="E62" s="6">
        <v>241873</v>
      </c>
      <c r="F62" s="7">
        <v>600053351</v>
      </c>
      <c r="G62" s="111" t="s">
        <v>466</v>
      </c>
      <c r="H62" s="8" t="s">
        <v>92</v>
      </c>
      <c r="I62" s="8" t="s">
        <v>124</v>
      </c>
      <c r="J62" s="8" t="s">
        <v>460</v>
      </c>
      <c r="K62" s="34" t="s">
        <v>467</v>
      </c>
      <c r="L62" s="9">
        <v>2550000</v>
      </c>
      <c r="M62" s="10">
        <f t="shared" si="2"/>
        <v>1785000</v>
      </c>
      <c r="N62" s="81">
        <v>45078</v>
      </c>
      <c r="O62" s="82">
        <v>45444</v>
      </c>
      <c r="P62" s="12"/>
      <c r="Q62" s="13" t="s">
        <v>196</v>
      </c>
      <c r="R62" s="13" t="s">
        <v>196</v>
      </c>
      <c r="S62" s="14"/>
      <c r="T62" s="15"/>
      <c r="U62" s="15"/>
      <c r="V62" s="15" t="s">
        <v>196</v>
      </c>
      <c r="W62" s="15" t="s">
        <v>196</v>
      </c>
      <c r="X62" s="15"/>
      <c r="Y62" s="12" t="s">
        <v>462</v>
      </c>
      <c r="Z62" s="14" t="s">
        <v>140</v>
      </c>
    </row>
    <row r="63" spans="1:26" ht="60.75" thickBot="1">
      <c r="A63" s="86">
        <v>59</v>
      </c>
      <c r="B63" s="5" t="s">
        <v>457</v>
      </c>
      <c r="C63" s="6" t="s">
        <v>458</v>
      </c>
      <c r="D63" s="6">
        <v>70996610</v>
      </c>
      <c r="E63" s="6">
        <v>107516641</v>
      </c>
      <c r="F63" s="7">
        <v>600053351</v>
      </c>
      <c r="G63" s="111" t="s">
        <v>459</v>
      </c>
      <c r="H63" s="8" t="s">
        <v>92</v>
      </c>
      <c r="I63" s="8" t="s">
        <v>124</v>
      </c>
      <c r="J63" s="8" t="s">
        <v>460</v>
      </c>
      <c r="K63" s="34" t="s">
        <v>461</v>
      </c>
      <c r="L63" s="16">
        <v>3120000</v>
      </c>
      <c r="M63" s="10">
        <f t="shared" si="2"/>
        <v>2184000</v>
      </c>
      <c r="N63" s="169">
        <v>45444</v>
      </c>
      <c r="O63" s="165">
        <v>45809</v>
      </c>
      <c r="P63" s="12"/>
      <c r="Q63" s="13" t="s">
        <v>196</v>
      </c>
      <c r="R63" s="13" t="s">
        <v>196</v>
      </c>
      <c r="S63" s="14"/>
      <c r="T63" s="15"/>
      <c r="U63" s="15"/>
      <c r="V63" s="15" t="s">
        <v>196</v>
      </c>
      <c r="W63" s="15" t="s">
        <v>196</v>
      </c>
      <c r="X63" s="15"/>
      <c r="Y63" s="12" t="s">
        <v>462</v>
      </c>
      <c r="Z63" s="14" t="s">
        <v>140</v>
      </c>
    </row>
    <row r="64" spans="1:26" ht="105.75" thickBot="1">
      <c r="A64" s="83">
        <v>60</v>
      </c>
      <c r="B64" s="5" t="s">
        <v>457</v>
      </c>
      <c r="C64" s="6" t="s">
        <v>458</v>
      </c>
      <c r="D64" s="6">
        <v>70996610</v>
      </c>
      <c r="E64" s="6">
        <v>241873</v>
      </c>
      <c r="F64" s="7">
        <v>600053351</v>
      </c>
      <c r="G64" s="111" t="s">
        <v>468</v>
      </c>
      <c r="H64" s="8" t="s">
        <v>92</v>
      </c>
      <c r="I64" s="8" t="s">
        <v>124</v>
      </c>
      <c r="J64" s="8" t="s">
        <v>460</v>
      </c>
      <c r="K64" s="34" t="s">
        <v>469</v>
      </c>
      <c r="L64" s="16">
        <v>3430000</v>
      </c>
      <c r="M64" s="10">
        <f t="shared" si="2"/>
        <v>2401000</v>
      </c>
      <c r="N64" s="81">
        <v>45078</v>
      </c>
      <c r="O64" s="82">
        <v>45444</v>
      </c>
      <c r="P64" s="12" t="s">
        <v>196</v>
      </c>
      <c r="Q64" s="13" t="s">
        <v>196</v>
      </c>
      <c r="R64" s="13" t="s">
        <v>196</v>
      </c>
      <c r="S64" s="14" t="s">
        <v>196</v>
      </c>
      <c r="T64" s="15"/>
      <c r="U64" s="15"/>
      <c r="V64" s="15" t="s">
        <v>196</v>
      </c>
      <c r="W64" s="15" t="s">
        <v>196</v>
      </c>
      <c r="X64" s="15"/>
      <c r="Y64" s="12" t="s">
        <v>462</v>
      </c>
      <c r="Z64" s="14" t="s">
        <v>140</v>
      </c>
    </row>
    <row r="65" spans="1:26" ht="120.75" thickBot="1">
      <c r="A65" s="86">
        <v>61</v>
      </c>
      <c r="B65" s="5" t="s">
        <v>457</v>
      </c>
      <c r="C65" s="6" t="s">
        <v>458</v>
      </c>
      <c r="D65" s="6">
        <v>70996610</v>
      </c>
      <c r="E65" s="6">
        <v>241873</v>
      </c>
      <c r="F65" s="7">
        <v>600053351</v>
      </c>
      <c r="G65" s="111" t="s">
        <v>470</v>
      </c>
      <c r="H65" s="8" t="s">
        <v>92</v>
      </c>
      <c r="I65" s="8" t="s">
        <v>124</v>
      </c>
      <c r="J65" s="8" t="s">
        <v>460</v>
      </c>
      <c r="K65" s="34" t="s">
        <v>469</v>
      </c>
      <c r="L65" s="16">
        <v>2180000</v>
      </c>
      <c r="M65" s="10">
        <f t="shared" si="2"/>
        <v>1526000</v>
      </c>
      <c r="N65" s="169">
        <v>45444</v>
      </c>
      <c r="O65" s="165">
        <v>45809</v>
      </c>
      <c r="P65" s="12" t="s">
        <v>196</v>
      </c>
      <c r="Q65" s="13" t="s">
        <v>196</v>
      </c>
      <c r="R65" s="13" t="s">
        <v>196</v>
      </c>
      <c r="S65" s="14" t="s">
        <v>196</v>
      </c>
      <c r="T65" s="15"/>
      <c r="U65" s="15"/>
      <c r="V65" s="15"/>
      <c r="W65" s="15"/>
      <c r="X65" s="15" t="s">
        <v>196</v>
      </c>
      <c r="Y65" s="12" t="s">
        <v>462</v>
      </c>
      <c r="Z65" s="14" t="s">
        <v>140</v>
      </c>
    </row>
    <row r="66" spans="1:26" ht="70.5" customHeight="1">
      <c r="A66" s="83">
        <v>62</v>
      </c>
      <c r="B66" s="98" t="s">
        <v>471</v>
      </c>
      <c r="C66" s="6" t="s">
        <v>472</v>
      </c>
      <c r="D66" s="6">
        <v>61387703</v>
      </c>
      <c r="E66" s="6">
        <v>241326</v>
      </c>
      <c r="F66" s="7">
        <v>600053181</v>
      </c>
      <c r="G66" s="103" t="s">
        <v>476</v>
      </c>
      <c r="H66" s="8" t="s">
        <v>92</v>
      </c>
      <c r="I66" s="8" t="s">
        <v>124</v>
      </c>
      <c r="J66" s="8" t="s">
        <v>477</v>
      </c>
      <c r="K66" s="34" t="s">
        <v>110</v>
      </c>
      <c r="L66" s="197">
        <v>90000000</v>
      </c>
      <c r="M66" s="198">
        <f t="shared" si="2"/>
        <v>63000000</v>
      </c>
      <c r="N66" s="8">
        <v>2022</v>
      </c>
      <c r="O66" s="137">
        <v>2030</v>
      </c>
      <c r="P66" s="5"/>
      <c r="Q66" s="6"/>
      <c r="R66" s="6"/>
      <c r="S66" s="7"/>
      <c r="T66" s="8"/>
      <c r="U66" s="8"/>
      <c r="V66" s="8" t="s">
        <v>196</v>
      </c>
      <c r="W66" s="8"/>
      <c r="X66" s="8"/>
      <c r="Y66" s="116" t="s">
        <v>456</v>
      </c>
      <c r="Z66" s="7" t="s">
        <v>140</v>
      </c>
    </row>
    <row r="67" spans="1:26" ht="60.75" thickBot="1">
      <c r="A67" s="86">
        <v>63</v>
      </c>
      <c r="B67" s="107" t="s">
        <v>471</v>
      </c>
      <c r="C67" s="13" t="s">
        <v>472</v>
      </c>
      <c r="D67" s="13">
        <v>61387703</v>
      </c>
      <c r="E67" s="13">
        <v>241326</v>
      </c>
      <c r="F67" s="14">
        <v>600053181</v>
      </c>
      <c r="G67" s="296" t="s">
        <v>478</v>
      </c>
      <c r="H67" s="195" t="s">
        <v>92</v>
      </c>
      <c r="I67" s="195" t="s">
        <v>124</v>
      </c>
      <c r="J67" s="195" t="s">
        <v>477</v>
      </c>
      <c r="K67" s="414" t="s">
        <v>110</v>
      </c>
      <c r="L67" s="16">
        <v>10000000</v>
      </c>
      <c r="M67" s="189">
        <f>L67/100*85</f>
        <v>8500000</v>
      </c>
      <c r="N67" s="297">
        <v>2021</v>
      </c>
      <c r="O67" s="15">
        <v>2025</v>
      </c>
      <c r="P67" s="12"/>
      <c r="Q67" s="13"/>
      <c r="R67" s="13"/>
      <c r="S67" s="14"/>
      <c r="T67" s="15"/>
      <c r="U67" s="15"/>
      <c r="V67" s="15" t="s">
        <v>196</v>
      </c>
      <c r="W67" s="15"/>
      <c r="X67" s="15"/>
      <c r="Y67" s="107" t="s">
        <v>479</v>
      </c>
      <c r="Z67" s="14" t="s">
        <v>140</v>
      </c>
    </row>
    <row r="68" spans="1:26" ht="120.75" thickBot="1">
      <c r="A68" s="83">
        <v>64</v>
      </c>
      <c r="B68" s="298" t="s">
        <v>471</v>
      </c>
      <c r="C68" s="193" t="s">
        <v>472</v>
      </c>
      <c r="D68" s="193">
        <v>61387703</v>
      </c>
      <c r="E68" s="193">
        <v>241326</v>
      </c>
      <c r="F68" s="299">
        <v>600053181</v>
      </c>
      <c r="G68" s="111" t="s">
        <v>480</v>
      </c>
      <c r="H68" s="15" t="s">
        <v>92</v>
      </c>
      <c r="I68" s="15" t="s">
        <v>124</v>
      </c>
      <c r="J68" s="15" t="s">
        <v>477</v>
      </c>
      <c r="K68" s="112" t="s">
        <v>110</v>
      </c>
      <c r="L68" s="300">
        <v>3000000</v>
      </c>
      <c r="M68" s="17">
        <f>(L68/100*70)</f>
        <v>2100000</v>
      </c>
      <c r="N68" s="301">
        <v>2022</v>
      </c>
      <c r="O68" s="15">
        <v>2030</v>
      </c>
      <c r="P68" s="302" t="s">
        <v>196</v>
      </c>
      <c r="Q68" s="13" t="s">
        <v>196</v>
      </c>
      <c r="R68" s="13" t="s">
        <v>196</v>
      </c>
      <c r="S68" s="14" t="s">
        <v>196</v>
      </c>
      <c r="T68" s="195"/>
      <c r="U68" s="195"/>
      <c r="V68" s="195" t="s">
        <v>196</v>
      </c>
      <c r="W68" s="195" t="s">
        <v>196</v>
      </c>
      <c r="X68" s="195"/>
      <c r="Y68" s="12"/>
      <c r="Z68" s="14"/>
    </row>
    <row r="69" spans="1:26" ht="60">
      <c r="A69" s="83">
        <v>65</v>
      </c>
      <c r="B69" s="107" t="s">
        <v>471</v>
      </c>
      <c r="C69" s="13" t="s">
        <v>472</v>
      </c>
      <c r="D69" s="13">
        <v>61387703</v>
      </c>
      <c r="E69" s="13">
        <v>241326</v>
      </c>
      <c r="F69" s="223">
        <v>600053181</v>
      </c>
      <c r="G69" s="111" t="s">
        <v>481</v>
      </c>
      <c r="H69" s="15" t="s">
        <v>92</v>
      </c>
      <c r="I69" s="15" t="s">
        <v>124</v>
      </c>
      <c r="J69" s="15" t="s">
        <v>477</v>
      </c>
      <c r="K69" s="112" t="s">
        <v>110</v>
      </c>
      <c r="L69" s="300">
        <v>60000000</v>
      </c>
      <c r="M69" s="17">
        <f>(L69/100*70)</f>
        <v>42000000</v>
      </c>
      <c r="N69" s="301">
        <v>2021</v>
      </c>
      <c r="O69" s="15">
        <v>2029</v>
      </c>
      <c r="P69" s="302" t="s">
        <v>196</v>
      </c>
      <c r="Q69" s="13" t="s">
        <v>196</v>
      </c>
      <c r="R69" s="13" t="s">
        <v>196</v>
      </c>
      <c r="S69" s="222" t="s">
        <v>196</v>
      </c>
      <c r="T69" s="15"/>
      <c r="U69" s="15" t="s">
        <v>196</v>
      </c>
      <c r="V69" s="15" t="s">
        <v>196</v>
      </c>
      <c r="W69" s="15"/>
      <c r="X69" s="223"/>
      <c r="Y69" s="303" t="s">
        <v>479</v>
      </c>
      <c r="Z69" s="194" t="s">
        <v>140</v>
      </c>
    </row>
    <row r="70" spans="1:26" ht="50.25" customHeight="1" thickBot="1">
      <c r="A70" s="86">
        <v>66</v>
      </c>
      <c r="B70" s="107" t="s">
        <v>471</v>
      </c>
      <c r="C70" s="13" t="s">
        <v>472</v>
      </c>
      <c r="D70" s="13">
        <v>61387703</v>
      </c>
      <c r="E70" s="13">
        <v>241326</v>
      </c>
      <c r="F70" s="223">
        <v>600053181</v>
      </c>
      <c r="G70" s="111" t="s">
        <v>482</v>
      </c>
      <c r="H70" s="15" t="s">
        <v>92</v>
      </c>
      <c r="I70" s="15" t="s">
        <v>124</v>
      </c>
      <c r="J70" s="111" t="s">
        <v>474</v>
      </c>
      <c r="K70" s="112" t="s">
        <v>110</v>
      </c>
      <c r="L70" s="300">
        <v>300000000</v>
      </c>
      <c r="M70" s="17">
        <f>(L70/100*70)</f>
        <v>210000000</v>
      </c>
      <c r="N70" s="301"/>
      <c r="O70" s="15">
        <v>2028</v>
      </c>
      <c r="P70" s="12" t="s">
        <v>196</v>
      </c>
      <c r="Q70" s="13" t="s">
        <v>196</v>
      </c>
      <c r="R70" s="13" t="s">
        <v>196</v>
      </c>
      <c r="S70" s="222" t="s">
        <v>196</v>
      </c>
      <c r="T70" s="15"/>
      <c r="U70" s="15" t="s">
        <v>196</v>
      </c>
      <c r="V70" s="15" t="s">
        <v>196</v>
      </c>
      <c r="W70" s="15" t="s">
        <v>196</v>
      </c>
      <c r="X70" s="223" t="s">
        <v>196</v>
      </c>
      <c r="Y70" s="304" t="s">
        <v>475</v>
      </c>
      <c r="Z70" s="14" t="s">
        <v>140</v>
      </c>
    </row>
    <row r="71" spans="1:26" ht="45.75" thickBot="1">
      <c r="A71" s="83">
        <v>67</v>
      </c>
      <c r="B71" s="5" t="s">
        <v>491</v>
      </c>
      <c r="C71" s="6" t="s">
        <v>488</v>
      </c>
      <c r="D71" s="6">
        <v>71007903</v>
      </c>
      <c r="E71" s="93" t="s">
        <v>492</v>
      </c>
      <c r="F71" s="7">
        <v>600053369</v>
      </c>
      <c r="G71" s="103" t="s">
        <v>493</v>
      </c>
      <c r="H71" s="8" t="s">
        <v>92</v>
      </c>
      <c r="I71" s="8" t="s">
        <v>124</v>
      </c>
      <c r="J71" s="8" t="s">
        <v>490</v>
      </c>
      <c r="K71" s="34" t="s">
        <v>110</v>
      </c>
      <c r="L71" s="9">
        <v>1000000</v>
      </c>
      <c r="M71" s="10">
        <f>L71/100*70</f>
        <v>700000</v>
      </c>
      <c r="N71" s="81">
        <v>44743</v>
      </c>
      <c r="O71" s="82">
        <v>44896</v>
      </c>
      <c r="P71" s="5"/>
      <c r="Q71" s="6"/>
      <c r="R71" s="6"/>
      <c r="S71" s="7"/>
      <c r="T71" s="8"/>
      <c r="U71" s="8"/>
      <c r="V71" s="8"/>
      <c r="W71" s="8"/>
      <c r="X71" s="8"/>
      <c r="Y71" s="5" t="s">
        <v>494</v>
      </c>
      <c r="Z71" s="7"/>
    </row>
    <row r="72" spans="1:26" ht="45.75" thickBot="1">
      <c r="A72" s="86">
        <v>68</v>
      </c>
      <c r="B72" s="12" t="s">
        <v>495</v>
      </c>
      <c r="C72" s="13" t="s">
        <v>490</v>
      </c>
      <c r="D72" s="13"/>
      <c r="E72" s="13"/>
      <c r="F72" s="14"/>
      <c r="G72" s="111" t="s">
        <v>495</v>
      </c>
      <c r="H72" s="15"/>
      <c r="I72" s="15" t="s">
        <v>124</v>
      </c>
      <c r="J72" s="15" t="s">
        <v>490</v>
      </c>
      <c r="K72" s="34" t="s">
        <v>110</v>
      </c>
      <c r="L72" s="16">
        <v>600000000</v>
      </c>
      <c r="M72" s="17"/>
      <c r="N72" s="12">
        <v>2023</v>
      </c>
      <c r="O72" s="14">
        <v>2025</v>
      </c>
      <c r="P72" s="12" t="s">
        <v>131</v>
      </c>
      <c r="Q72" s="13" t="s">
        <v>131</v>
      </c>
      <c r="R72" s="13" t="s">
        <v>131</v>
      </c>
      <c r="S72" s="14" t="s">
        <v>131</v>
      </c>
      <c r="T72" s="15"/>
      <c r="U72" s="15" t="s">
        <v>131</v>
      </c>
      <c r="V72" s="15" t="s">
        <v>131</v>
      </c>
      <c r="W72" s="15" t="s">
        <v>131</v>
      </c>
      <c r="X72" s="15" t="s">
        <v>131</v>
      </c>
      <c r="Y72" s="12" t="s">
        <v>271</v>
      </c>
      <c r="Z72" s="14" t="s">
        <v>140</v>
      </c>
    </row>
    <row r="73" spans="1:26" ht="62.45" customHeight="1">
      <c r="A73" s="83">
        <v>69</v>
      </c>
      <c r="B73" s="128" t="s">
        <v>503</v>
      </c>
      <c r="C73" s="129" t="s">
        <v>497</v>
      </c>
      <c r="D73" s="115">
        <v>86594265</v>
      </c>
      <c r="E73" s="305">
        <v>241288</v>
      </c>
      <c r="F73" s="115">
        <v>600053148</v>
      </c>
      <c r="G73" s="103" t="s">
        <v>504</v>
      </c>
      <c r="H73" s="8" t="s">
        <v>136</v>
      </c>
      <c r="I73" s="8" t="s">
        <v>124</v>
      </c>
      <c r="J73" s="8" t="s">
        <v>499</v>
      </c>
      <c r="K73" s="34" t="s">
        <v>505</v>
      </c>
      <c r="L73" s="9">
        <v>4000000</v>
      </c>
      <c r="M73" s="10">
        <f>L73/100*70</f>
        <v>2800000</v>
      </c>
      <c r="N73" s="5">
        <v>2023</v>
      </c>
      <c r="O73" s="7">
        <v>2027</v>
      </c>
      <c r="P73" s="5" t="s">
        <v>131</v>
      </c>
      <c r="Q73" s="6" t="s">
        <v>131</v>
      </c>
      <c r="R73" s="6" t="s">
        <v>131</v>
      </c>
      <c r="S73" s="7" t="s">
        <v>131</v>
      </c>
      <c r="T73" s="8"/>
      <c r="U73" s="8"/>
      <c r="V73" s="8"/>
      <c r="W73" s="8" t="s">
        <v>131</v>
      </c>
      <c r="X73" s="8"/>
      <c r="Y73" s="5"/>
      <c r="Z73" s="7" t="s">
        <v>140</v>
      </c>
    </row>
    <row r="74" spans="1:26" ht="60.75" thickBot="1">
      <c r="A74" s="86">
        <v>70</v>
      </c>
      <c r="B74" s="107" t="s">
        <v>503</v>
      </c>
      <c r="C74" s="306" t="s">
        <v>497</v>
      </c>
      <c r="D74" s="306">
        <v>86594265</v>
      </c>
      <c r="E74" s="307">
        <v>241288</v>
      </c>
      <c r="F74" s="308">
        <v>600053148</v>
      </c>
      <c r="G74" s="111" t="s">
        <v>506</v>
      </c>
      <c r="H74" s="15" t="s">
        <v>136</v>
      </c>
      <c r="I74" s="15" t="s">
        <v>124</v>
      </c>
      <c r="J74" s="15" t="s">
        <v>499</v>
      </c>
      <c r="K74" s="112" t="s">
        <v>507</v>
      </c>
      <c r="L74" s="16">
        <v>100000000</v>
      </c>
      <c r="M74" s="17">
        <v>70000000</v>
      </c>
      <c r="N74" s="12">
        <v>2023</v>
      </c>
      <c r="O74" s="14">
        <v>2027</v>
      </c>
      <c r="P74" s="12" t="s">
        <v>131</v>
      </c>
      <c r="Q74" s="13" t="s">
        <v>131</v>
      </c>
      <c r="R74" s="13" t="s">
        <v>131</v>
      </c>
      <c r="S74" s="14" t="s">
        <v>131</v>
      </c>
      <c r="T74" s="15"/>
      <c r="U74" s="15"/>
      <c r="V74" s="15"/>
      <c r="W74" s="15"/>
      <c r="X74" s="15"/>
      <c r="Y74" s="12" t="s">
        <v>508</v>
      </c>
      <c r="Z74" s="14" t="s">
        <v>140</v>
      </c>
    </row>
    <row r="75" spans="1:26" ht="92.25" customHeight="1" thickBot="1">
      <c r="A75" s="83">
        <v>71</v>
      </c>
      <c r="B75" s="5"/>
      <c r="C75" s="115" t="s">
        <v>526</v>
      </c>
      <c r="D75" s="6"/>
      <c r="E75" s="6"/>
      <c r="F75" s="7"/>
      <c r="G75" s="103" t="s">
        <v>527</v>
      </c>
      <c r="H75" s="8" t="s">
        <v>136</v>
      </c>
      <c r="I75" s="8" t="s">
        <v>124</v>
      </c>
      <c r="J75" s="8" t="s">
        <v>523</v>
      </c>
      <c r="K75" s="104" t="s">
        <v>528</v>
      </c>
      <c r="L75" s="9">
        <v>600000000</v>
      </c>
      <c r="M75" s="10">
        <f>L75/100*70</f>
        <v>420000000</v>
      </c>
      <c r="N75" s="105">
        <v>44835</v>
      </c>
      <c r="O75" s="106">
        <v>45900</v>
      </c>
      <c r="P75" s="5" t="s">
        <v>331</v>
      </c>
      <c r="Q75" s="6" t="s">
        <v>331</v>
      </c>
      <c r="R75" s="6"/>
      <c r="S75" s="7"/>
      <c r="T75" s="8"/>
      <c r="U75" s="8"/>
      <c r="V75" s="8"/>
      <c r="W75" s="8"/>
      <c r="X75" s="8"/>
      <c r="Y75" s="5" t="s">
        <v>529</v>
      </c>
      <c r="Z75" s="131" t="s">
        <v>530</v>
      </c>
    </row>
    <row r="76" spans="1:26" s="116" customFormat="1" ht="60.75" thickBot="1">
      <c r="A76" s="83">
        <v>72</v>
      </c>
      <c r="B76" s="313" t="s">
        <v>160</v>
      </c>
      <c r="C76" s="314" t="s">
        <v>536</v>
      </c>
      <c r="D76" s="315"/>
      <c r="E76" s="318"/>
      <c r="F76" s="319"/>
      <c r="G76" s="317" t="s">
        <v>537</v>
      </c>
      <c r="H76" s="317" t="s">
        <v>136</v>
      </c>
      <c r="I76" s="317" t="s">
        <v>124</v>
      </c>
      <c r="J76" s="317" t="s">
        <v>161</v>
      </c>
      <c r="K76" s="431" t="s">
        <v>538</v>
      </c>
      <c r="L76" s="321">
        <v>632000000</v>
      </c>
      <c r="M76" s="322">
        <f>L76/100*85</f>
        <v>537200000</v>
      </c>
      <c r="N76" s="323">
        <v>45078</v>
      </c>
      <c r="O76" s="324">
        <v>45536</v>
      </c>
      <c r="P76" s="325" t="s">
        <v>131</v>
      </c>
      <c r="Q76" s="320" t="s">
        <v>131</v>
      </c>
      <c r="R76" s="320" t="s">
        <v>131</v>
      </c>
      <c r="S76" s="127" t="s">
        <v>131</v>
      </c>
      <c r="T76" s="317"/>
      <c r="U76" s="320" t="s">
        <v>131</v>
      </c>
      <c r="V76" s="317" t="s">
        <v>131</v>
      </c>
      <c r="W76" s="317" t="s">
        <v>131</v>
      </c>
      <c r="X76" s="317" t="s">
        <v>131</v>
      </c>
      <c r="Y76" s="320" t="s">
        <v>539</v>
      </c>
      <c r="Z76" s="127" t="s">
        <v>140</v>
      </c>
    </row>
    <row r="77" spans="1:26" ht="80.45" customHeight="1" thickBot="1">
      <c r="A77" s="86">
        <v>73</v>
      </c>
      <c r="B77" s="128" t="s">
        <v>551</v>
      </c>
      <c r="C77" s="129" t="s">
        <v>545</v>
      </c>
      <c r="D77" s="115">
        <v>71002120</v>
      </c>
      <c r="E77" s="130" t="s">
        <v>552</v>
      </c>
      <c r="F77" s="131">
        <v>600053199</v>
      </c>
      <c r="G77" s="103" t="s">
        <v>553</v>
      </c>
      <c r="H77" s="8" t="s">
        <v>136</v>
      </c>
      <c r="I77" s="8" t="s">
        <v>124</v>
      </c>
      <c r="J77" s="8" t="s">
        <v>547</v>
      </c>
      <c r="K77" s="104" t="s">
        <v>554</v>
      </c>
      <c r="L77" s="9">
        <v>3000000</v>
      </c>
      <c r="M77" s="10">
        <f t="shared" ref="M77:M86" si="3">L77/100*70</f>
        <v>2100000</v>
      </c>
      <c r="N77" s="81">
        <v>44805</v>
      </c>
      <c r="O77" s="82">
        <v>45170</v>
      </c>
      <c r="P77" s="5" t="s">
        <v>555</v>
      </c>
      <c r="Q77" s="6" t="s">
        <v>555</v>
      </c>
      <c r="R77" s="6" t="s">
        <v>555</v>
      </c>
      <c r="S77" s="7" t="s">
        <v>555</v>
      </c>
      <c r="T77" s="8"/>
      <c r="U77" s="8"/>
      <c r="V77" s="8"/>
      <c r="W77" s="8"/>
      <c r="X77" s="8"/>
      <c r="Y77" s="98" t="s">
        <v>556</v>
      </c>
      <c r="Z77" s="7"/>
    </row>
    <row r="78" spans="1:26" ht="62.45" customHeight="1" thickBot="1">
      <c r="A78" s="83">
        <v>74</v>
      </c>
      <c r="B78" s="128" t="s">
        <v>561</v>
      </c>
      <c r="C78" s="129" t="s">
        <v>558</v>
      </c>
      <c r="D78" s="115">
        <v>49855255</v>
      </c>
      <c r="E78" s="130" t="s">
        <v>562</v>
      </c>
      <c r="F78" s="131">
        <v>600053385</v>
      </c>
      <c r="G78" s="327" t="s">
        <v>563</v>
      </c>
      <c r="H78" s="8" t="s">
        <v>136</v>
      </c>
      <c r="I78" s="8" t="s">
        <v>124</v>
      </c>
      <c r="J78" s="8" t="s">
        <v>560</v>
      </c>
      <c r="K78" s="432" t="s">
        <v>563</v>
      </c>
      <c r="L78" s="9">
        <v>1700000</v>
      </c>
      <c r="M78" s="10">
        <f t="shared" si="3"/>
        <v>1190000</v>
      </c>
      <c r="N78" s="209" t="s">
        <v>564</v>
      </c>
      <c r="O78" s="131" t="s">
        <v>565</v>
      </c>
      <c r="P78" s="5" t="s">
        <v>131</v>
      </c>
      <c r="Q78" s="6" t="s">
        <v>131</v>
      </c>
      <c r="R78" s="6" t="s">
        <v>131</v>
      </c>
      <c r="S78" s="7" t="s">
        <v>131</v>
      </c>
      <c r="T78" s="8"/>
      <c r="U78" s="8"/>
      <c r="V78" s="8" t="s">
        <v>131</v>
      </c>
      <c r="W78" s="8" t="s">
        <v>131</v>
      </c>
      <c r="X78" s="8"/>
      <c r="Y78" s="98" t="s">
        <v>566</v>
      </c>
      <c r="Z78" s="7" t="s">
        <v>567</v>
      </c>
    </row>
    <row r="79" spans="1:26" ht="62.45" customHeight="1" thickBot="1">
      <c r="A79" s="86">
        <v>75</v>
      </c>
      <c r="B79" s="128" t="s">
        <v>574</v>
      </c>
      <c r="C79" s="129" t="s">
        <v>569</v>
      </c>
      <c r="D79" s="115">
        <v>49855221</v>
      </c>
      <c r="E79" s="130" t="s">
        <v>575</v>
      </c>
      <c r="F79" s="131">
        <v>600053393</v>
      </c>
      <c r="G79" s="104" t="s">
        <v>576</v>
      </c>
      <c r="H79" s="103" t="s">
        <v>136</v>
      </c>
      <c r="I79" s="103" t="s">
        <v>124</v>
      </c>
      <c r="J79" s="103" t="s">
        <v>571</v>
      </c>
      <c r="K79" s="34" t="s">
        <v>576</v>
      </c>
      <c r="L79" s="9">
        <v>1200000</v>
      </c>
      <c r="M79" s="10">
        <f t="shared" si="3"/>
        <v>840000</v>
      </c>
      <c r="N79" s="5">
        <v>2023</v>
      </c>
      <c r="O79" s="7">
        <v>2025</v>
      </c>
      <c r="P79" s="5" t="s">
        <v>173</v>
      </c>
      <c r="Q79" s="6" t="s">
        <v>173</v>
      </c>
      <c r="R79" s="6" t="s">
        <v>173</v>
      </c>
      <c r="S79" s="7" t="s">
        <v>173</v>
      </c>
      <c r="T79" s="8" t="s">
        <v>140</v>
      </c>
      <c r="U79" s="8" t="s">
        <v>140</v>
      </c>
      <c r="V79" s="8" t="s">
        <v>173</v>
      </c>
      <c r="W79" s="8" t="s">
        <v>173</v>
      </c>
      <c r="X79" s="8" t="s">
        <v>173</v>
      </c>
      <c r="Y79" s="5" t="s">
        <v>271</v>
      </c>
      <c r="Z79" s="7" t="s">
        <v>388</v>
      </c>
    </row>
    <row r="80" spans="1:26" ht="45.75" thickBot="1">
      <c r="A80" s="83">
        <v>76</v>
      </c>
      <c r="B80" s="128" t="s">
        <v>574</v>
      </c>
      <c r="C80" s="129" t="s">
        <v>569</v>
      </c>
      <c r="D80" s="115">
        <v>49855221</v>
      </c>
      <c r="E80" s="130" t="s">
        <v>575</v>
      </c>
      <c r="F80" s="131">
        <v>600053393</v>
      </c>
      <c r="G80" s="104" t="s">
        <v>577</v>
      </c>
      <c r="H80" s="103" t="s">
        <v>136</v>
      </c>
      <c r="I80" s="103" t="s">
        <v>124</v>
      </c>
      <c r="J80" s="103" t="s">
        <v>571</v>
      </c>
      <c r="K80" s="34" t="s">
        <v>577</v>
      </c>
      <c r="L80" s="9">
        <v>1000000</v>
      </c>
      <c r="M80" s="10">
        <f t="shared" si="3"/>
        <v>700000</v>
      </c>
      <c r="N80" s="5">
        <v>2022</v>
      </c>
      <c r="O80" s="7">
        <v>2025</v>
      </c>
      <c r="P80" s="5" t="s">
        <v>173</v>
      </c>
      <c r="Q80" s="6" t="s">
        <v>173</v>
      </c>
      <c r="R80" s="6" t="s">
        <v>173</v>
      </c>
      <c r="S80" s="7" t="s">
        <v>173</v>
      </c>
      <c r="T80" s="8" t="s">
        <v>140</v>
      </c>
      <c r="U80" s="8" t="s">
        <v>173</v>
      </c>
      <c r="V80" s="8" t="s">
        <v>173</v>
      </c>
      <c r="W80" s="8" t="s">
        <v>173</v>
      </c>
      <c r="X80" s="8" t="s">
        <v>173</v>
      </c>
      <c r="Y80" s="5"/>
      <c r="Z80" s="7" t="s">
        <v>388</v>
      </c>
    </row>
    <row r="81" spans="1:26" ht="45.75" thickBot="1">
      <c r="A81" s="86">
        <v>77</v>
      </c>
      <c r="B81" s="128" t="s">
        <v>574</v>
      </c>
      <c r="C81" s="129" t="s">
        <v>569</v>
      </c>
      <c r="D81" s="115">
        <v>49855221</v>
      </c>
      <c r="E81" s="130" t="s">
        <v>575</v>
      </c>
      <c r="F81" s="131">
        <v>600053393</v>
      </c>
      <c r="G81" s="104" t="s">
        <v>578</v>
      </c>
      <c r="H81" s="103" t="s">
        <v>136</v>
      </c>
      <c r="I81" s="103" t="s">
        <v>124</v>
      </c>
      <c r="J81" s="103" t="s">
        <v>571</v>
      </c>
      <c r="K81" s="34" t="s">
        <v>578</v>
      </c>
      <c r="L81" s="9">
        <v>1400000</v>
      </c>
      <c r="M81" s="10">
        <f t="shared" si="3"/>
        <v>980000</v>
      </c>
      <c r="N81" s="5">
        <v>2022</v>
      </c>
      <c r="O81" s="7">
        <v>2025</v>
      </c>
      <c r="P81" s="5" t="s">
        <v>173</v>
      </c>
      <c r="Q81" s="6" t="s">
        <v>173</v>
      </c>
      <c r="R81" s="6" t="s">
        <v>140</v>
      </c>
      <c r="S81" s="7" t="s">
        <v>173</v>
      </c>
      <c r="T81" s="8" t="s">
        <v>140</v>
      </c>
      <c r="U81" s="8" t="s">
        <v>173</v>
      </c>
      <c r="V81" s="8" t="s">
        <v>173</v>
      </c>
      <c r="W81" s="8" t="s">
        <v>173</v>
      </c>
      <c r="X81" s="8" t="s">
        <v>173</v>
      </c>
      <c r="Y81" s="5"/>
      <c r="Z81" s="7" t="s">
        <v>388</v>
      </c>
    </row>
    <row r="82" spans="1:26" ht="75.75" thickBot="1">
      <c r="A82" s="83">
        <v>78</v>
      </c>
      <c r="B82" s="107" t="s">
        <v>579</v>
      </c>
      <c r="C82" s="129" t="s">
        <v>569</v>
      </c>
      <c r="D82" s="306">
        <v>49855263</v>
      </c>
      <c r="E82" s="130" t="s">
        <v>580</v>
      </c>
      <c r="F82" s="308">
        <v>600053563</v>
      </c>
      <c r="G82" s="111" t="s">
        <v>581</v>
      </c>
      <c r="H82" s="103" t="s">
        <v>136</v>
      </c>
      <c r="I82" s="103" t="s">
        <v>124</v>
      </c>
      <c r="J82" s="103" t="s">
        <v>571</v>
      </c>
      <c r="K82" s="240" t="s">
        <v>582</v>
      </c>
      <c r="L82" s="16">
        <v>25000000</v>
      </c>
      <c r="M82" s="10">
        <f t="shared" si="3"/>
        <v>17500000</v>
      </c>
      <c r="N82" s="12">
        <v>2022</v>
      </c>
      <c r="O82" s="14">
        <v>2024</v>
      </c>
      <c r="P82" s="86" t="s">
        <v>131</v>
      </c>
      <c r="Q82" s="166" t="s">
        <v>131</v>
      </c>
      <c r="R82" s="166"/>
      <c r="S82" s="167"/>
      <c r="T82" s="11" t="s">
        <v>131</v>
      </c>
      <c r="U82" s="11"/>
      <c r="V82" s="11"/>
      <c r="W82" s="11"/>
      <c r="X82" s="11" t="s">
        <v>131</v>
      </c>
      <c r="Y82" s="107" t="s">
        <v>583</v>
      </c>
      <c r="Z82" s="14" t="s">
        <v>173</v>
      </c>
    </row>
    <row r="83" spans="1:26" ht="177.75" customHeight="1" thickBot="1">
      <c r="A83" s="83">
        <v>79</v>
      </c>
      <c r="B83" s="128" t="s">
        <v>594</v>
      </c>
      <c r="C83" s="129" t="s">
        <v>592</v>
      </c>
      <c r="D83" s="115">
        <v>61385051</v>
      </c>
      <c r="E83" s="130" t="s">
        <v>595</v>
      </c>
      <c r="F83" s="131">
        <v>600053041</v>
      </c>
      <c r="G83" s="103" t="s">
        <v>596</v>
      </c>
      <c r="H83" s="103" t="s">
        <v>136</v>
      </c>
      <c r="I83" s="103" t="s">
        <v>124</v>
      </c>
      <c r="J83" s="103" t="s">
        <v>593</v>
      </c>
      <c r="K83" s="104" t="s">
        <v>597</v>
      </c>
      <c r="L83" s="9">
        <v>120000000</v>
      </c>
      <c r="M83" s="10">
        <f t="shared" si="3"/>
        <v>84000000</v>
      </c>
      <c r="N83" s="136" t="s">
        <v>598</v>
      </c>
      <c r="O83" s="136" t="s">
        <v>599</v>
      </c>
      <c r="P83" s="5" t="s">
        <v>173</v>
      </c>
      <c r="Q83" s="6" t="s">
        <v>173</v>
      </c>
      <c r="R83" s="6" t="s">
        <v>173</v>
      </c>
      <c r="S83" s="7" t="s">
        <v>173</v>
      </c>
      <c r="T83" s="8" t="s">
        <v>140</v>
      </c>
      <c r="U83" s="8" t="s">
        <v>173</v>
      </c>
      <c r="V83" s="8" t="s">
        <v>140</v>
      </c>
      <c r="W83" s="8" t="s">
        <v>140</v>
      </c>
      <c r="X83" s="8" t="s">
        <v>600</v>
      </c>
      <c r="Y83" s="98" t="s">
        <v>601</v>
      </c>
      <c r="Z83" s="7" t="s">
        <v>140</v>
      </c>
    </row>
    <row r="84" spans="1:26" ht="311.25" customHeight="1" thickBot="1">
      <c r="A84" s="86">
        <v>80</v>
      </c>
      <c r="B84" s="128" t="s">
        <v>607</v>
      </c>
      <c r="C84" s="129" t="s">
        <v>608</v>
      </c>
      <c r="D84" s="115"/>
      <c r="E84" s="130"/>
      <c r="F84" s="131"/>
      <c r="G84" s="103" t="s">
        <v>609</v>
      </c>
      <c r="H84" s="103" t="s">
        <v>136</v>
      </c>
      <c r="I84" s="103" t="s">
        <v>124</v>
      </c>
      <c r="J84" s="103" t="s">
        <v>604</v>
      </c>
      <c r="K84" s="104" t="s">
        <v>610</v>
      </c>
      <c r="L84" s="9">
        <v>800000000</v>
      </c>
      <c r="M84" s="10">
        <f t="shared" si="3"/>
        <v>560000000</v>
      </c>
      <c r="N84" s="5">
        <v>2023</v>
      </c>
      <c r="O84" s="7">
        <v>2027</v>
      </c>
      <c r="P84" s="5"/>
      <c r="Q84" s="6"/>
      <c r="R84" s="6"/>
      <c r="S84" s="7"/>
      <c r="T84" s="8"/>
      <c r="U84" s="8"/>
      <c r="V84" s="8"/>
      <c r="W84" s="8"/>
      <c r="X84" s="8"/>
      <c r="Y84" s="98" t="s">
        <v>611</v>
      </c>
      <c r="Z84" s="7" t="s">
        <v>140</v>
      </c>
    </row>
    <row r="85" spans="1:26" ht="145.9" customHeight="1" thickBot="1">
      <c r="A85" s="83">
        <v>81</v>
      </c>
      <c r="B85" s="107"/>
      <c r="C85" s="108" t="s">
        <v>629</v>
      </c>
      <c r="D85" s="306"/>
      <c r="E85" s="307"/>
      <c r="F85" s="308"/>
      <c r="G85" s="111" t="s">
        <v>630</v>
      </c>
      <c r="H85" s="8" t="s">
        <v>136</v>
      </c>
      <c r="I85" s="8" t="s">
        <v>616</v>
      </c>
      <c r="J85" s="8" t="s">
        <v>617</v>
      </c>
      <c r="K85" s="240" t="s">
        <v>631</v>
      </c>
      <c r="L85" s="16">
        <v>710000000</v>
      </c>
      <c r="M85" s="10">
        <f t="shared" si="3"/>
        <v>497000000</v>
      </c>
      <c r="N85" s="12">
        <v>2024</v>
      </c>
      <c r="O85" s="14">
        <v>2026</v>
      </c>
      <c r="P85" s="328" t="s">
        <v>131</v>
      </c>
      <c r="Q85" s="329" t="s">
        <v>131</v>
      </c>
      <c r="R85" s="329" t="s">
        <v>131</v>
      </c>
      <c r="S85" s="330" t="s">
        <v>131</v>
      </c>
      <c r="T85" s="331"/>
      <c r="U85" s="331" t="s">
        <v>131</v>
      </c>
      <c r="V85" s="331" t="s">
        <v>131</v>
      </c>
      <c r="W85" s="331" t="s">
        <v>131</v>
      </c>
      <c r="X85" s="331" t="s">
        <v>131</v>
      </c>
      <c r="Y85" s="107" t="s">
        <v>632</v>
      </c>
      <c r="Z85" s="14" t="s">
        <v>140</v>
      </c>
    </row>
    <row r="86" spans="1:26" ht="15.75" thickBot="1">
      <c r="A86" s="86">
        <v>82</v>
      </c>
      <c r="B86" s="332" t="s">
        <v>633</v>
      </c>
      <c r="C86" s="332" t="s">
        <v>634</v>
      </c>
      <c r="D86" s="332" t="s">
        <v>635</v>
      </c>
      <c r="E86" s="332">
        <v>151024626</v>
      </c>
      <c r="F86" s="333">
        <v>651024617</v>
      </c>
      <c r="G86" s="332" t="s">
        <v>636</v>
      </c>
      <c r="H86" s="332" t="s">
        <v>136</v>
      </c>
      <c r="I86" s="332" t="s">
        <v>124</v>
      </c>
      <c r="J86" s="332" t="s">
        <v>348</v>
      </c>
      <c r="K86" s="433" t="s">
        <v>636</v>
      </c>
      <c r="L86" s="334">
        <v>10000000</v>
      </c>
      <c r="M86" s="335">
        <f t="shared" si="3"/>
        <v>7000000</v>
      </c>
      <c r="N86" s="336">
        <v>2023</v>
      </c>
      <c r="O86" s="337">
        <v>2027</v>
      </c>
      <c r="P86" s="338" t="s">
        <v>131</v>
      </c>
      <c r="Q86" s="338" t="s">
        <v>131</v>
      </c>
      <c r="R86" s="338"/>
      <c r="S86" s="338"/>
      <c r="T86" s="338"/>
      <c r="U86" s="338"/>
      <c r="V86" s="338" t="s">
        <v>131</v>
      </c>
      <c r="W86" s="339" t="s">
        <v>131</v>
      </c>
      <c r="X86" s="340"/>
      <c r="Y86" s="341" t="s">
        <v>637</v>
      </c>
      <c r="Z86" s="342"/>
    </row>
    <row r="87" spans="1:26">
      <c r="A87" s="83">
        <v>83</v>
      </c>
      <c r="B87" s="343" t="s">
        <v>633</v>
      </c>
      <c r="C87" s="343" t="s">
        <v>634</v>
      </c>
      <c r="D87" s="343" t="s">
        <v>635</v>
      </c>
      <c r="E87" s="343">
        <v>151024626</v>
      </c>
      <c r="F87" s="344">
        <v>651024617</v>
      </c>
      <c r="G87" s="343" t="s">
        <v>638</v>
      </c>
      <c r="H87" s="343" t="s">
        <v>136</v>
      </c>
      <c r="I87" s="343" t="s">
        <v>124</v>
      </c>
      <c r="J87" s="343" t="s">
        <v>348</v>
      </c>
      <c r="K87" s="434" t="s">
        <v>638</v>
      </c>
      <c r="L87" s="345">
        <v>2000000</v>
      </c>
      <c r="M87" s="346">
        <f t="shared" ref="M87:M99" si="4">L87/100*70</f>
        <v>1400000</v>
      </c>
      <c r="N87" s="347">
        <v>2023</v>
      </c>
      <c r="O87" s="348">
        <v>2027</v>
      </c>
      <c r="P87" s="349" t="s">
        <v>131</v>
      </c>
      <c r="Q87" s="349" t="s">
        <v>131</v>
      </c>
      <c r="R87" s="349" t="s">
        <v>131</v>
      </c>
      <c r="S87" s="349" t="s">
        <v>131</v>
      </c>
      <c r="T87" s="349"/>
      <c r="U87" s="349"/>
      <c r="V87" s="349"/>
      <c r="W87" s="350"/>
      <c r="X87" s="351" t="s">
        <v>131</v>
      </c>
      <c r="Y87" s="352" t="s">
        <v>637</v>
      </c>
      <c r="Z87" s="353"/>
    </row>
    <row r="88" spans="1:26" ht="15.75" thickBot="1">
      <c r="A88" s="86">
        <v>84</v>
      </c>
      <c r="B88" s="343" t="s">
        <v>633</v>
      </c>
      <c r="C88" s="343" t="s">
        <v>634</v>
      </c>
      <c r="D88" s="343" t="s">
        <v>635</v>
      </c>
      <c r="E88" s="343">
        <v>151024626</v>
      </c>
      <c r="F88" s="344">
        <v>651024617</v>
      </c>
      <c r="G88" s="343" t="s">
        <v>639</v>
      </c>
      <c r="H88" s="343" t="s">
        <v>136</v>
      </c>
      <c r="I88" s="343" t="s">
        <v>124</v>
      </c>
      <c r="J88" s="343" t="s">
        <v>348</v>
      </c>
      <c r="K88" s="434" t="s">
        <v>639</v>
      </c>
      <c r="L88" s="345">
        <v>5000000</v>
      </c>
      <c r="M88" s="346">
        <f t="shared" si="4"/>
        <v>3500000</v>
      </c>
      <c r="N88" s="347">
        <v>2023</v>
      </c>
      <c r="O88" s="348">
        <v>2027</v>
      </c>
      <c r="P88" s="349" t="s">
        <v>131</v>
      </c>
      <c r="Q88" s="349" t="s">
        <v>131</v>
      </c>
      <c r="R88" s="349" t="s">
        <v>131</v>
      </c>
      <c r="S88" s="349" t="s">
        <v>131</v>
      </c>
      <c r="T88" s="349"/>
      <c r="U88" s="349"/>
      <c r="V88" s="349"/>
      <c r="W88" s="350"/>
      <c r="X88" s="351" t="s">
        <v>131</v>
      </c>
      <c r="Y88" s="352" t="s">
        <v>637</v>
      </c>
      <c r="Z88" s="353"/>
    </row>
    <row r="89" spans="1:26" ht="15.75" thickBot="1">
      <c r="A89" s="83">
        <v>85</v>
      </c>
      <c r="B89" s="343" t="s">
        <v>633</v>
      </c>
      <c r="C89" s="343" t="s">
        <v>634</v>
      </c>
      <c r="D89" s="343" t="s">
        <v>635</v>
      </c>
      <c r="E89" s="343">
        <v>151024626</v>
      </c>
      <c r="F89" s="344">
        <v>651024617</v>
      </c>
      <c r="G89" s="343" t="s">
        <v>640</v>
      </c>
      <c r="H89" s="343" t="s">
        <v>136</v>
      </c>
      <c r="I89" s="343" t="s">
        <v>124</v>
      </c>
      <c r="J89" s="343" t="s">
        <v>348</v>
      </c>
      <c r="K89" s="434" t="s">
        <v>640</v>
      </c>
      <c r="L89" s="345">
        <v>1000000</v>
      </c>
      <c r="M89" s="346">
        <f t="shared" si="4"/>
        <v>700000</v>
      </c>
      <c r="N89" s="347">
        <v>2023</v>
      </c>
      <c r="O89" s="348">
        <v>2027</v>
      </c>
      <c r="P89" s="349" t="s">
        <v>131</v>
      </c>
      <c r="Q89" s="349" t="s">
        <v>131</v>
      </c>
      <c r="R89" s="349" t="s">
        <v>131</v>
      </c>
      <c r="S89" s="349" t="s">
        <v>131</v>
      </c>
      <c r="T89" s="349"/>
      <c r="U89" s="349"/>
      <c r="V89" s="349"/>
      <c r="W89" s="350"/>
      <c r="X89" s="351" t="s">
        <v>131</v>
      </c>
      <c r="Y89" s="352" t="s">
        <v>637</v>
      </c>
      <c r="Z89" s="353"/>
    </row>
    <row r="90" spans="1:26" ht="26.25">
      <c r="A90" s="83">
        <v>86</v>
      </c>
      <c r="B90" s="343" t="s">
        <v>633</v>
      </c>
      <c r="C90" s="343" t="s">
        <v>634</v>
      </c>
      <c r="D90" s="343" t="s">
        <v>635</v>
      </c>
      <c r="E90" s="343">
        <v>151024626</v>
      </c>
      <c r="F90" s="344">
        <v>651024617</v>
      </c>
      <c r="G90" s="343" t="s">
        <v>641</v>
      </c>
      <c r="H90" s="343" t="s">
        <v>136</v>
      </c>
      <c r="I90" s="343" t="s">
        <v>124</v>
      </c>
      <c r="J90" s="343" t="s">
        <v>348</v>
      </c>
      <c r="K90" s="446" t="s">
        <v>641</v>
      </c>
      <c r="L90" s="345">
        <v>20000000</v>
      </c>
      <c r="M90" s="346">
        <f t="shared" si="4"/>
        <v>14000000</v>
      </c>
      <c r="N90" s="347">
        <v>2023</v>
      </c>
      <c r="O90" s="348">
        <v>2027</v>
      </c>
      <c r="P90" s="349" t="s">
        <v>131</v>
      </c>
      <c r="Q90" s="349" t="s">
        <v>131</v>
      </c>
      <c r="R90" s="349"/>
      <c r="S90" s="349"/>
      <c r="T90" s="349"/>
      <c r="U90" s="349"/>
      <c r="V90" s="349" t="s">
        <v>131</v>
      </c>
      <c r="W90" s="350" t="s">
        <v>131</v>
      </c>
      <c r="X90" s="351"/>
      <c r="Y90" s="352" t="s">
        <v>637</v>
      </c>
      <c r="Z90" s="353"/>
    </row>
    <row r="91" spans="1:26" ht="15.75" thickBot="1">
      <c r="A91" s="86">
        <v>87</v>
      </c>
      <c r="B91" s="343" t="s">
        <v>633</v>
      </c>
      <c r="C91" s="343" t="s">
        <v>634</v>
      </c>
      <c r="D91" s="343" t="s">
        <v>635</v>
      </c>
      <c r="E91" s="343">
        <v>151024626</v>
      </c>
      <c r="F91" s="344">
        <v>651024617</v>
      </c>
      <c r="G91" s="343" t="s">
        <v>642</v>
      </c>
      <c r="H91" s="343" t="s">
        <v>136</v>
      </c>
      <c r="I91" s="343" t="s">
        <v>124</v>
      </c>
      <c r="J91" s="343" t="s">
        <v>348</v>
      </c>
      <c r="K91" s="434" t="s">
        <v>642</v>
      </c>
      <c r="L91" s="345">
        <v>10000000</v>
      </c>
      <c r="M91" s="346">
        <f t="shared" si="4"/>
        <v>7000000</v>
      </c>
      <c r="N91" s="347">
        <v>2023</v>
      </c>
      <c r="O91" s="348">
        <v>2027</v>
      </c>
      <c r="P91" s="349" t="s">
        <v>131</v>
      </c>
      <c r="Q91" s="349" t="s">
        <v>131</v>
      </c>
      <c r="R91" s="349"/>
      <c r="S91" s="349" t="s">
        <v>131</v>
      </c>
      <c r="T91" s="349"/>
      <c r="U91" s="349"/>
      <c r="V91" s="349"/>
      <c r="W91" s="350" t="s">
        <v>131</v>
      </c>
      <c r="X91" s="351" t="s">
        <v>131</v>
      </c>
      <c r="Y91" s="352" t="s">
        <v>637</v>
      </c>
      <c r="Z91" s="353"/>
    </row>
    <row r="92" spans="1:26" ht="26.25">
      <c r="A92" s="83">
        <v>88</v>
      </c>
      <c r="B92" s="343" t="s">
        <v>633</v>
      </c>
      <c r="C92" s="343" t="s">
        <v>634</v>
      </c>
      <c r="D92" s="343" t="s">
        <v>635</v>
      </c>
      <c r="E92" s="343">
        <v>151024626</v>
      </c>
      <c r="F92" s="344">
        <v>651024617</v>
      </c>
      <c r="G92" s="343" t="s">
        <v>643</v>
      </c>
      <c r="H92" s="343" t="s">
        <v>136</v>
      </c>
      <c r="I92" s="343" t="s">
        <v>124</v>
      </c>
      <c r="J92" s="343" t="s">
        <v>348</v>
      </c>
      <c r="K92" s="446" t="s">
        <v>643</v>
      </c>
      <c r="L92" s="345">
        <v>10000000</v>
      </c>
      <c r="M92" s="346">
        <f t="shared" si="4"/>
        <v>7000000</v>
      </c>
      <c r="N92" s="347">
        <v>2023</v>
      </c>
      <c r="O92" s="348">
        <v>2027</v>
      </c>
      <c r="P92" s="349" t="s">
        <v>131</v>
      </c>
      <c r="Q92" s="349" t="s">
        <v>131</v>
      </c>
      <c r="R92" s="349" t="s">
        <v>131</v>
      </c>
      <c r="S92" s="349" t="s">
        <v>131</v>
      </c>
      <c r="T92" s="349"/>
      <c r="U92" s="349"/>
      <c r="V92" s="349"/>
      <c r="W92" s="350" t="s">
        <v>131</v>
      </c>
      <c r="X92" s="351" t="s">
        <v>131</v>
      </c>
      <c r="Y92" s="352" t="s">
        <v>637</v>
      </c>
      <c r="Z92" s="353"/>
    </row>
    <row r="93" spans="1:26" ht="15.75" thickBot="1">
      <c r="A93" s="86">
        <v>89</v>
      </c>
      <c r="B93" s="343" t="s">
        <v>633</v>
      </c>
      <c r="C93" s="343" t="s">
        <v>634</v>
      </c>
      <c r="D93" s="343" t="s">
        <v>635</v>
      </c>
      <c r="E93" s="343">
        <v>151024626</v>
      </c>
      <c r="F93" s="344">
        <v>651024617</v>
      </c>
      <c r="G93" s="343" t="s">
        <v>644</v>
      </c>
      <c r="H93" s="343" t="s">
        <v>136</v>
      </c>
      <c r="I93" s="343" t="s">
        <v>124</v>
      </c>
      <c r="J93" s="343" t="s">
        <v>348</v>
      </c>
      <c r="K93" s="434" t="s">
        <v>644</v>
      </c>
      <c r="L93" s="345">
        <v>10000000</v>
      </c>
      <c r="M93" s="346">
        <f t="shared" si="4"/>
        <v>7000000</v>
      </c>
      <c r="N93" s="347">
        <v>2023</v>
      </c>
      <c r="O93" s="348">
        <v>2027</v>
      </c>
      <c r="P93" s="349" t="s">
        <v>131</v>
      </c>
      <c r="Q93" s="349"/>
      <c r="R93" s="349" t="s">
        <v>131</v>
      </c>
      <c r="S93" s="349" t="s">
        <v>131</v>
      </c>
      <c r="T93" s="349"/>
      <c r="U93" s="349"/>
      <c r="V93" s="349"/>
      <c r="W93" s="350" t="s">
        <v>131</v>
      </c>
      <c r="X93" s="351" t="s">
        <v>131</v>
      </c>
      <c r="Y93" s="352" t="s">
        <v>637</v>
      </c>
      <c r="Z93" s="353"/>
    </row>
    <row r="94" spans="1:26" ht="26.25">
      <c r="A94" s="83">
        <v>90</v>
      </c>
      <c r="B94" s="343" t="s">
        <v>633</v>
      </c>
      <c r="C94" s="343" t="s">
        <v>634</v>
      </c>
      <c r="D94" s="343" t="s">
        <v>635</v>
      </c>
      <c r="E94" s="343">
        <v>151024626</v>
      </c>
      <c r="F94" s="344">
        <v>651024617</v>
      </c>
      <c r="G94" s="343" t="s">
        <v>645</v>
      </c>
      <c r="H94" s="343" t="s">
        <v>136</v>
      </c>
      <c r="I94" s="343" t="s">
        <v>124</v>
      </c>
      <c r="J94" s="343" t="s">
        <v>348</v>
      </c>
      <c r="K94" s="446" t="s">
        <v>645</v>
      </c>
      <c r="L94" s="345">
        <v>15000000</v>
      </c>
      <c r="M94" s="346">
        <f t="shared" si="4"/>
        <v>10500000</v>
      </c>
      <c r="N94" s="347">
        <v>2023</v>
      </c>
      <c r="O94" s="348">
        <v>2027</v>
      </c>
      <c r="P94" s="349" t="s">
        <v>131</v>
      </c>
      <c r="Q94" s="349"/>
      <c r="R94" s="349" t="s">
        <v>131</v>
      </c>
      <c r="S94" s="349" t="s">
        <v>131</v>
      </c>
      <c r="T94" s="349"/>
      <c r="U94" s="349"/>
      <c r="V94" s="349"/>
      <c r="W94" s="350" t="s">
        <v>131</v>
      </c>
      <c r="X94" s="351" t="s">
        <v>131</v>
      </c>
      <c r="Y94" s="352" t="s">
        <v>637</v>
      </c>
      <c r="Z94" s="353"/>
    </row>
    <row r="95" spans="1:26" ht="15.75" thickBot="1">
      <c r="A95" s="86">
        <v>91</v>
      </c>
      <c r="B95" s="343" t="s">
        <v>633</v>
      </c>
      <c r="C95" s="343" t="s">
        <v>634</v>
      </c>
      <c r="D95" s="343" t="s">
        <v>635</v>
      </c>
      <c r="E95" s="343">
        <v>151024626</v>
      </c>
      <c r="F95" s="344">
        <v>651024617</v>
      </c>
      <c r="G95" s="343" t="s">
        <v>646</v>
      </c>
      <c r="H95" s="343" t="s">
        <v>136</v>
      </c>
      <c r="I95" s="343" t="s">
        <v>124</v>
      </c>
      <c r="J95" s="343" t="s">
        <v>348</v>
      </c>
      <c r="K95" s="434" t="s">
        <v>646</v>
      </c>
      <c r="L95" s="345">
        <v>5000000</v>
      </c>
      <c r="M95" s="346">
        <f t="shared" si="4"/>
        <v>3500000</v>
      </c>
      <c r="N95" s="347">
        <v>2023</v>
      </c>
      <c r="O95" s="348">
        <v>2027</v>
      </c>
      <c r="P95" s="349"/>
      <c r="Q95" s="349"/>
      <c r="R95" s="349"/>
      <c r="S95" s="349"/>
      <c r="T95" s="349"/>
      <c r="U95" s="349"/>
      <c r="V95" s="349"/>
      <c r="W95" s="350" t="s">
        <v>131</v>
      </c>
      <c r="X95" s="351"/>
      <c r="Y95" s="352" t="s">
        <v>637</v>
      </c>
      <c r="Z95" s="353"/>
    </row>
    <row r="96" spans="1:26" ht="15.75" thickBot="1">
      <c r="A96" s="83">
        <v>92</v>
      </c>
      <c r="B96" s="343" t="s">
        <v>633</v>
      </c>
      <c r="C96" s="343" t="s">
        <v>634</v>
      </c>
      <c r="D96" s="343" t="s">
        <v>635</v>
      </c>
      <c r="E96" s="343">
        <v>151024626</v>
      </c>
      <c r="F96" s="344">
        <v>651024617</v>
      </c>
      <c r="G96" s="343" t="s">
        <v>647</v>
      </c>
      <c r="H96" s="343" t="s">
        <v>136</v>
      </c>
      <c r="I96" s="343" t="s">
        <v>124</v>
      </c>
      <c r="J96" s="343" t="s">
        <v>348</v>
      </c>
      <c r="K96" s="434" t="s">
        <v>647</v>
      </c>
      <c r="L96" s="345">
        <v>20000000</v>
      </c>
      <c r="M96" s="346">
        <f t="shared" si="4"/>
        <v>14000000</v>
      </c>
      <c r="N96" s="347">
        <v>2023</v>
      </c>
      <c r="O96" s="348">
        <v>2027</v>
      </c>
      <c r="P96" s="349"/>
      <c r="Q96" s="349"/>
      <c r="R96" s="349"/>
      <c r="S96" s="349"/>
      <c r="T96" s="349" t="s">
        <v>131</v>
      </c>
      <c r="U96" s="349" t="s">
        <v>131</v>
      </c>
      <c r="V96" s="349" t="s">
        <v>131</v>
      </c>
      <c r="W96" s="350" t="s">
        <v>131</v>
      </c>
      <c r="X96" s="351"/>
      <c r="Y96" s="352" t="s">
        <v>637</v>
      </c>
      <c r="Z96" s="353"/>
    </row>
    <row r="97" spans="1:26">
      <c r="A97" s="83">
        <v>93</v>
      </c>
      <c r="B97" s="343" t="s">
        <v>633</v>
      </c>
      <c r="C97" s="343" t="s">
        <v>634</v>
      </c>
      <c r="D97" s="343" t="s">
        <v>635</v>
      </c>
      <c r="E97" s="343">
        <v>151024626</v>
      </c>
      <c r="F97" s="344">
        <v>651024617</v>
      </c>
      <c r="G97" s="343" t="s">
        <v>648</v>
      </c>
      <c r="H97" s="343" t="s">
        <v>136</v>
      </c>
      <c r="I97" s="343" t="s">
        <v>124</v>
      </c>
      <c r="J97" s="343" t="s">
        <v>348</v>
      </c>
      <c r="K97" s="434" t="s">
        <v>648</v>
      </c>
      <c r="L97" s="345">
        <v>10000000</v>
      </c>
      <c r="M97" s="346">
        <f t="shared" si="4"/>
        <v>7000000</v>
      </c>
      <c r="N97" s="347">
        <v>2023</v>
      </c>
      <c r="O97" s="348">
        <v>2027</v>
      </c>
      <c r="P97" s="349"/>
      <c r="Q97" s="349"/>
      <c r="R97" s="349"/>
      <c r="S97" s="349"/>
      <c r="T97" s="349" t="s">
        <v>131</v>
      </c>
      <c r="U97" s="349" t="s">
        <v>131</v>
      </c>
      <c r="V97" s="349" t="s">
        <v>131</v>
      </c>
      <c r="W97" s="350" t="s">
        <v>131</v>
      </c>
      <c r="X97" s="351"/>
      <c r="Y97" s="352" t="s">
        <v>637</v>
      </c>
      <c r="Z97" s="353"/>
    </row>
    <row r="98" spans="1:26" ht="15.75" thickBot="1">
      <c r="A98" s="86">
        <v>94</v>
      </c>
      <c r="B98" s="343" t="s">
        <v>633</v>
      </c>
      <c r="C98" s="343" t="s">
        <v>634</v>
      </c>
      <c r="D98" s="343" t="s">
        <v>635</v>
      </c>
      <c r="E98" s="343">
        <v>151024626</v>
      </c>
      <c r="F98" s="344">
        <v>651024617</v>
      </c>
      <c r="G98" s="343" t="s">
        <v>649</v>
      </c>
      <c r="H98" s="343" t="s">
        <v>136</v>
      </c>
      <c r="I98" s="343" t="s">
        <v>124</v>
      </c>
      <c r="J98" s="343" t="s">
        <v>348</v>
      </c>
      <c r="K98" s="434" t="s">
        <v>649</v>
      </c>
      <c r="L98" s="345">
        <v>2000000</v>
      </c>
      <c r="M98" s="346">
        <f t="shared" si="4"/>
        <v>1400000</v>
      </c>
      <c r="N98" s="347">
        <v>2023</v>
      </c>
      <c r="O98" s="348">
        <v>2024</v>
      </c>
      <c r="P98" s="349"/>
      <c r="Q98" s="349"/>
      <c r="R98" s="349"/>
      <c r="S98" s="349"/>
      <c r="T98" s="349"/>
      <c r="U98" s="349"/>
      <c r="V98" s="349"/>
      <c r="W98" s="350"/>
      <c r="X98" s="351" t="s">
        <v>131</v>
      </c>
      <c r="Y98" s="352" t="s">
        <v>637</v>
      </c>
      <c r="Z98" s="353"/>
    </row>
    <row r="99" spans="1:26" ht="26.25">
      <c r="A99" s="83">
        <v>95</v>
      </c>
      <c r="B99" s="343" t="s">
        <v>633</v>
      </c>
      <c r="C99" s="343" t="s">
        <v>634</v>
      </c>
      <c r="D99" s="343" t="s">
        <v>635</v>
      </c>
      <c r="E99" s="343">
        <v>151024626</v>
      </c>
      <c r="F99" s="344">
        <v>651024617</v>
      </c>
      <c r="G99" s="343" t="s">
        <v>650</v>
      </c>
      <c r="H99" s="343" t="s">
        <v>136</v>
      </c>
      <c r="I99" s="343" t="s">
        <v>124</v>
      </c>
      <c r="J99" s="343" t="s">
        <v>348</v>
      </c>
      <c r="K99" s="446" t="s">
        <v>650</v>
      </c>
      <c r="L99" s="345">
        <v>1000000</v>
      </c>
      <c r="M99" s="346">
        <f t="shared" si="4"/>
        <v>700000</v>
      </c>
      <c r="N99" s="347">
        <v>2022</v>
      </c>
      <c r="O99" s="348">
        <v>2024</v>
      </c>
      <c r="P99" s="349"/>
      <c r="Q99" s="349"/>
      <c r="R99" s="349"/>
      <c r="S99" s="349"/>
      <c r="T99" s="349"/>
      <c r="U99" s="349"/>
      <c r="V99" s="349"/>
      <c r="W99" s="350" t="s">
        <v>131</v>
      </c>
      <c r="X99" s="351" t="s">
        <v>131</v>
      </c>
      <c r="Y99" s="352" t="s">
        <v>637</v>
      </c>
      <c r="Z99" s="353"/>
    </row>
    <row r="100" spans="1:26" ht="15.75" thickBot="1">
      <c r="A100" s="86">
        <v>96</v>
      </c>
      <c r="B100" s="343" t="s">
        <v>633</v>
      </c>
      <c r="C100" s="343" t="s">
        <v>634</v>
      </c>
      <c r="D100" s="343" t="s">
        <v>635</v>
      </c>
      <c r="E100" s="343">
        <v>151024626</v>
      </c>
      <c r="F100" s="344">
        <v>651024617</v>
      </c>
      <c r="G100" s="343" t="s">
        <v>651</v>
      </c>
      <c r="H100" s="343" t="s">
        <v>136</v>
      </c>
      <c r="I100" s="343" t="s">
        <v>124</v>
      </c>
      <c r="J100" s="343" t="s">
        <v>348</v>
      </c>
      <c r="K100" s="434" t="s">
        <v>651</v>
      </c>
      <c r="L100" s="345">
        <v>400000000</v>
      </c>
      <c r="M100" s="346">
        <f>L100/100*70</f>
        <v>280000000</v>
      </c>
      <c r="N100" s="347">
        <v>2024</v>
      </c>
      <c r="O100" s="348">
        <v>2027</v>
      </c>
      <c r="P100" s="349" t="s">
        <v>131</v>
      </c>
      <c r="Q100" s="349" t="s">
        <v>131</v>
      </c>
      <c r="R100" s="349" t="s">
        <v>131</v>
      </c>
      <c r="S100" s="349" t="s">
        <v>131</v>
      </c>
      <c r="T100" s="349"/>
      <c r="U100" s="349" t="s">
        <v>131</v>
      </c>
      <c r="V100" s="349" t="s">
        <v>131</v>
      </c>
      <c r="W100" s="350" t="s">
        <v>131</v>
      </c>
      <c r="X100" s="351" t="s">
        <v>131</v>
      </c>
      <c r="Y100" s="352" t="s">
        <v>652</v>
      </c>
      <c r="Z100" s="354" t="s">
        <v>140</v>
      </c>
    </row>
    <row r="101" spans="1:26" ht="15.75" thickBot="1">
      <c r="A101" s="83">
        <v>97</v>
      </c>
      <c r="B101" s="355" t="s">
        <v>633</v>
      </c>
      <c r="C101" s="355" t="s">
        <v>634</v>
      </c>
      <c r="D101" s="355" t="s">
        <v>635</v>
      </c>
      <c r="E101" s="355">
        <v>151024626</v>
      </c>
      <c r="F101" s="356">
        <v>651024617</v>
      </c>
      <c r="G101" s="355" t="s">
        <v>653</v>
      </c>
      <c r="H101" s="355" t="s">
        <v>136</v>
      </c>
      <c r="I101" s="355" t="s">
        <v>124</v>
      </c>
      <c r="J101" s="355" t="s">
        <v>348</v>
      </c>
      <c r="K101" s="435" t="s">
        <v>653</v>
      </c>
      <c r="L101" s="357">
        <v>25000000</v>
      </c>
      <c r="M101" s="358">
        <f>L101/100*70</f>
        <v>17500000</v>
      </c>
      <c r="N101" s="359">
        <v>2024</v>
      </c>
      <c r="O101" s="360">
        <v>2027</v>
      </c>
      <c r="P101" s="361" t="s">
        <v>131</v>
      </c>
      <c r="Q101" s="361" t="s">
        <v>131</v>
      </c>
      <c r="R101" s="361" t="s">
        <v>131</v>
      </c>
      <c r="S101" s="361" t="s">
        <v>131</v>
      </c>
      <c r="T101" s="361"/>
      <c r="U101" s="361" t="s">
        <v>131</v>
      </c>
      <c r="V101" s="361" t="s">
        <v>131</v>
      </c>
      <c r="W101" s="362" t="s">
        <v>131</v>
      </c>
      <c r="X101" s="363" t="s">
        <v>131</v>
      </c>
      <c r="Y101" s="364" t="s">
        <v>637</v>
      </c>
      <c r="Z101" s="365"/>
    </row>
    <row r="103" spans="1:26">
      <c r="A103" s="1" t="s">
        <v>664</v>
      </c>
    </row>
    <row r="104" spans="1:26">
      <c r="A104" s="24" t="s">
        <v>28</v>
      </c>
    </row>
    <row r="105" spans="1:26">
      <c r="A105" s="26" t="s">
        <v>43</v>
      </c>
    </row>
    <row r="106" spans="1:26">
      <c r="A106" s="24" t="s">
        <v>29</v>
      </c>
    </row>
    <row r="107" spans="1:26">
      <c r="A107" s="24" t="s">
        <v>109</v>
      </c>
    </row>
    <row r="109" spans="1:26">
      <c r="A109" s="1" t="s">
        <v>44</v>
      </c>
    </row>
    <row r="111" spans="1:26">
      <c r="A111" s="27" t="s">
        <v>77</v>
      </c>
    </row>
    <row r="112" spans="1:26">
      <c r="A112" s="27" t="s">
        <v>73</v>
      </c>
    </row>
    <row r="113" spans="1:1">
      <c r="A113" s="27" t="s">
        <v>69</v>
      </c>
    </row>
    <row r="114" spans="1:1">
      <c r="A114" s="27" t="s">
        <v>70</v>
      </c>
    </row>
    <row r="115" spans="1:1">
      <c r="A115" s="27" t="s">
        <v>71</v>
      </c>
    </row>
    <row r="116" spans="1:1">
      <c r="A116" s="27" t="s">
        <v>72</v>
      </c>
    </row>
    <row r="117" spans="1:1">
      <c r="A117" s="27" t="s">
        <v>75</v>
      </c>
    </row>
    <row r="118" spans="1:1">
      <c r="A118" s="3" t="s">
        <v>74</v>
      </c>
    </row>
    <row r="119" spans="1:1">
      <c r="A119" s="27" t="s">
        <v>76</v>
      </c>
    </row>
    <row r="120" spans="1:1">
      <c r="A120" s="27" t="s">
        <v>46</v>
      </c>
    </row>
    <row r="121" spans="1:1">
      <c r="A121" s="27"/>
    </row>
    <row r="122" spans="1:1">
      <c r="A122" s="27" t="s">
        <v>78</v>
      </c>
    </row>
    <row r="123" spans="1:1">
      <c r="A123" s="27" t="s">
        <v>65</v>
      </c>
    </row>
    <row r="125" spans="1:1">
      <c r="A125" s="1" t="s">
        <v>47</v>
      </c>
    </row>
    <row r="126" spans="1:1">
      <c r="A126" s="2" t="s">
        <v>48</v>
      </c>
    </row>
    <row r="127" spans="1:1">
      <c r="A127" s="1" t="s">
        <v>49</v>
      </c>
    </row>
  </sheetData>
  <sheetProtection algorithmName="SHA-512" hashValue="emsxyAxS/CihKBV0FPLashta2ZcYw6e4zCuh8PEUANdi1obHLWkQuJg2TdAqhuXIKdZnpZLD8Pz8RKQQMRZ14Q==" saltValue="t84/bmv2/NTqZ1BxcdOXfQ==" spinCount="100000" sheet="1" objects="1" scenarios="1" formatCells="0" formatRows="0" insertRows="0" insertHyperlinks="0" sort="0" autoFilter="0" pivotTables="0"/>
  <mergeCells count="29">
    <mergeCell ref="B2:F2"/>
    <mergeCell ref="L2:M2"/>
    <mergeCell ref="N2:O2"/>
    <mergeCell ref="Y2:Z2"/>
    <mergeCell ref="Y3:Y4"/>
    <mergeCell ref="Z3:Z4"/>
    <mergeCell ref="L3:L4"/>
    <mergeCell ref="M3:M4"/>
    <mergeCell ref="N3:N4"/>
    <mergeCell ref="O3:O4"/>
    <mergeCell ref="H2:H4"/>
    <mergeCell ref="W3:W4"/>
    <mergeCell ref="I2:I4"/>
    <mergeCell ref="A1:Z1"/>
    <mergeCell ref="A2:A4"/>
    <mergeCell ref="C3:C4"/>
    <mergeCell ref="D3:D4"/>
    <mergeCell ref="E3:E4"/>
    <mergeCell ref="F3:F4"/>
    <mergeCell ref="G2:G4"/>
    <mergeCell ref="J2:J4"/>
    <mergeCell ref="T3:T4"/>
    <mergeCell ref="V3:V4"/>
    <mergeCell ref="X3:X4"/>
    <mergeCell ref="P2:X2"/>
    <mergeCell ref="B3:B4"/>
    <mergeCell ref="U3:U4"/>
    <mergeCell ref="P3:S3"/>
    <mergeCell ref="K2:K4"/>
  </mergeCells>
  <pageMargins left="0.7" right="0.7" top="0.78740157499999996" bottom="0.78740157499999996" header="0.3" footer="0.3"/>
  <pageSetup paperSize="8" scale="1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7"/>
  <sheetViews>
    <sheetView topLeftCell="B12" zoomScaleNormal="100" workbookViewId="0">
      <selection activeCell="F13" sqref="F13"/>
    </sheetView>
  </sheetViews>
  <sheetFormatPr defaultColWidth="8.5703125" defaultRowHeight="15"/>
  <cols>
    <col min="1" max="1" width="14.42578125" style="1" hidden="1" customWidth="1"/>
    <col min="2" max="2" width="7.42578125" style="1" customWidth="1"/>
    <col min="3" max="3" width="18.42578125" style="1" customWidth="1"/>
    <col min="4" max="4" width="17.5703125" style="1" customWidth="1"/>
    <col min="5" max="5" width="9.5703125" style="1" customWidth="1"/>
    <col min="6" max="6" width="22.42578125" style="1" customWidth="1"/>
    <col min="7" max="8" width="13.5703125" style="1" customWidth="1"/>
    <col min="9" max="9" width="16.5703125" style="1" customWidth="1"/>
    <col min="10" max="10" width="39.42578125" style="25" customWidth="1"/>
    <col min="11" max="11" width="12.5703125" style="23" customWidth="1"/>
    <col min="12" max="12" width="13" style="23" customWidth="1"/>
    <col min="13" max="13" width="9" style="1" customWidth="1"/>
    <col min="14" max="14" width="8.5703125" style="1"/>
    <col min="15" max="18" width="11.140625" style="1" customWidth="1"/>
    <col min="19" max="20" width="10.5703125" style="1" customWidth="1"/>
    <col min="21" max="16384" width="8.5703125" style="1"/>
  </cols>
  <sheetData>
    <row r="1" spans="1:20" ht="21.75" customHeight="1" thickBot="1">
      <c r="A1" s="531" t="s">
        <v>50</v>
      </c>
      <c r="B1" s="532"/>
      <c r="C1" s="532"/>
      <c r="D1" s="532"/>
      <c r="E1" s="532"/>
      <c r="F1" s="532"/>
      <c r="G1" s="532"/>
      <c r="H1" s="532"/>
      <c r="I1" s="532"/>
      <c r="J1" s="532"/>
      <c r="K1" s="532"/>
      <c r="L1" s="532"/>
      <c r="M1" s="532"/>
      <c r="N1" s="532"/>
      <c r="O1" s="532"/>
      <c r="P1" s="532"/>
      <c r="Q1" s="532"/>
      <c r="R1" s="532"/>
      <c r="S1" s="532"/>
      <c r="T1" s="533"/>
    </row>
    <row r="2" spans="1:20" ht="30" customHeight="1" thickBot="1">
      <c r="A2" s="456" t="s">
        <v>51</v>
      </c>
      <c r="B2" s="454" t="s">
        <v>6</v>
      </c>
      <c r="C2" s="477" t="s">
        <v>52</v>
      </c>
      <c r="D2" s="471"/>
      <c r="E2" s="471"/>
      <c r="F2" s="536" t="s">
        <v>8</v>
      </c>
      <c r="G2" s="527" t="s">
        <v>34</v>
      </c>
      <c r="H2" s="463" t="s">
        <v>66</v>
      </c>
      <c r="I2" s="459" t="s">
        <v>10</v>
      </c>
      <c r="J2" s="520" t="s">
        <v>11</v>
      </c>
      <c r="K2" s="461" t="s">
        <v>53</v>
      </c>
      <c r="L2" s="462"/>
      <c r="M2" s="540" t="s">
        <v>13</v>
      </c>
      <c r="N2" s="541"/>
      <c r="O2" s="547" t="s">
        <v>54</v>
      </c>
      <c r="P2" s="548"/>
      <c r="Q2" s="548"/>
      <c r="R2" s="548"/>
      <c r="S2" s="540" t="s">
        <v>15</v>
      </c>
      <c r="T2" s="541"/>
    </row>
    <row r="3" spans="1:20" ht="22.35" customHeight="1" thickBot="1">
      <c r="A3" s="534"/>
      <c r="B3" s="544"/>
      <c r="C3" s="545" t="s">
        <v>55</v>
      </c>
      <c r="D3" s="523" t="s">
        <v>56</v>
      </c>
      <c r="E3" s="523" t="s">
        <v>57</v>
      </c>
      <c r="F3" s="537"/>
      <c r="G3" s="528"/>
      <c r="H3" s="530"/>
      <c r="I3" s="539"/>
      <c r="J3" s="521"/>
      <c r="K3" s="525" t="s">
        <v>58</v>
      </c>
      <c r="L3" s="525" t="s">
        <v>108</v>
      </c>
      <c r="M3" s="505" t="s">
        <v>22</v>
      </c>
      <c r="N3" s="507" t="s">
        <v>23</v>
      </c>
      <c r="O3" s="549" t="s">
        <v>37</v>
      </c>
      <c r="P3" s="550"/>
      <c r="Q3" s="550"/>
      <c r="R3" s="550"/>
      <c r="S3" s="542" t="s">
        <v>59</v>
      </c>
      <c r="T3" s="543" t="s">
        <v>27</v>
      </c>
    </row>
    <row r="4" spans="1:20" ht="68.25" customHeight="1" thickBot="1">
      <c r="A4" s="535"/>
      <c r="B4" s="455"/>
      <c r="C4" s="546"/>
      <c r="D4" s="524"/>
      <c r="E4" s="524"/>
      <c r="F4" s="538"/>
      <c r="G4" s="529"/>
      <c r="H4" s="464"/>
      <c r="I4" s="460"/>
      <c r="J4" s="522"/>
      <c r="K4" s="526"/>
      <c r="L4" s="526"/>
      <c r="M4" s="506"/>
      <c r="N4" s="508"/>
      <c r="O4" s="71" t="s">
        <v>60</v>
      </c>
      <c r="P4" s="72" t="s">
        <v>40</v>
      </c>
      <c r="Q4" s="73" t="s">
        <v>41</v>
      </c>
      <c r="R4" s="74" t="s">
        <v>61</v>
      </c>
      <c r="S4" s="514"/>
      <c r="T4" s="516"/>
    </row>
    <row r="5" spans="1:20" ht="15.75" thickBot="1">
      <c r="A5" s="30">
        <v>1</v>
      </c>
      <c r="B5" s="4">
        <v>1</v>
      </c>
      <c r="C5" s="31" t="s">
        <v>121</v>
      </c>
      <c r="D5" s="32" t="s">
        <v>122</v>
      </c>
      <c r="E5" s="33">
        <v>75034808</v>
      </c>
      <c r="F5" s="34" t="s">
        <v>123</v>
      </c>
      <c r="G5" s="34" t="s">
        <v>92</v>
      </c>
      <c r="H5" s="34" t="s">
        <v>124</v>
      </c>
      <c r="I5" s="34" t="s">
        <v>125</v>
      </c>
      <c r="J5" s="34" t="s">
        <v>130</v>
      </c>
      <c r="K5" s="35" t="s">
        <v>126</v>
      </c>
      <c r="L5" s="36" t="s">
        <v>127</v>
      </c>
      <c r="M5" s="81">
        <v>45170</v>
      </c>
      <c r="N5" s="82">
        <v>45901</v>
      </c>
      <c r="O5" s="5" t="s">
        <v>131</v>
      </c>
      <c r="P5" s="6" t="s">
        <v>131</v>
      </c>
      <c r="Q5" s="6" t="s">
        <v>131</v>
      </c>
      <c r="R5" s="7" t="s">
        <v>131</v>
      </c>
      <c r="S5" s="5" t="s">
        <v>132</v>
      </c>
      <c r="T5" s="7" t="s">
        <v>128</v>
      </c>
    </row>
    <row r="6" spans="1:20" ht="90.75" thickBot="1">
      <c r="A6" s="30">
        <v>1</v>
      </c>
      <c r="B6" s="4">
        <v>2</v>
      </c>
      <c r="C6" s="128" t="s">
        <v>206</v>
      </c>
      <c r="D6" s="129" t="s">
        <v>202</v>
      </c>
      <c r="E6" s="115">
        <v>75034573</v>
      </c>
      <c r="F6" s="130" t="s">
        <v>207</v>
      </c>
      <c r="G6" s="131" t="s">
        <v>136</v>
      </c>
      <c r="H6" s="103" t="s">
        <v>194</v>
      </c>
      <c r="I6" s="103" t="s">
        <v>202</v>
      </c>
      <c r="J6" s="104" t="s">
        <v>208</v>
      </c>
      <c r="K6" s="133">
        <v>15000000</v>
      </c>
      <c r="L6" s="36">
        <f>K6/100*70</f>
        <v>10500000</v>
      </c>
      <c r="M6" s="5"/>
      <c r="N6" s="7"/>
      <c r="O6" s="5" t="s">
        <v>196</v>
      </c>
      <c r="P6" s="6" t="s">
        <v>196</v>
      </c>
      <c r="Q6" s="6" t="s">
        <v>196</v>
      </c>
      <c r="R6" s="7" t="s">
        <v>196</v>
      </c>
      <c r="S6" s="5" t="s">
        <v>174</v>
      </c>
      <c r="T6" s="7" t="s">
        <v>140</v>
      </c>
    </row>
    <row r="7" spans="1:20" ht="45.75" thickBot="1">
      <c r="A7" s="30">
        <v>2</v>
      </c>
      <c r="B7" s="11">
        <v>3</v>
      </c>
      <c r="C7" s="98" t="s">
        <v>183</v>
      </c>
      <c r="D7" s="6" t="s">
        <v>184</v>
      </c>
      <c r="E7" s="116">
        <v>75034573</v>
      </c>
      <c r="F7" s="8" t="s">
        <v>209</v>
      </c>
      <c r="G7" s="8" t="s">
        <v>92</v>
      </c>
      <c r="H7" s="8" t="s">
        <v>124</v>
      </c>
      <c r="I7" s="8" t="s">
        <v>186</v>
      </c>
      <c r="J7" s="104" t="s">
        <v>210</v>
      </c>
      <c r="K7" s="35">
        <v>2000000</v>
      </c>
      <c r="L7" s="36">
        <f>K7/100*70</f>
        <v>1400000</v>
      </c>
      <c r="M7" s="5"/>
      <c r="N7" s="7"/>
      <c r="O7" s="5" t="s">
        <v>173</v>
      </c>
      <c r="P7" s="6"/>
      <c r="Q7" s="6"/>
      <c r="R7" s="7" t="s">
        <v>173</v>
      </c>
      <c r="S7" s="5" t="s">
        <v>174</v>
      </c>
      <c r="T7" s="7"/>
    </row>
    <row r="8" spans="1:20" ht="120.75" thickBot="1">
      <c r="A8" s="30">
        <v>1</v>
      </c>
      <c r="B8" s="4">
        <v>4</v>
      </c>
      <c r="C8" s="128" t="s">
        <v>211</v>
      </c>
      <c r="D8" s="32" t="s">
        <v>212</v>
      </c>
      <c r="E8" s="33">
        <v>71294317</v>
      </c>
      <c r="F8" s="104" t="s">
        <v>214</v>
      </c>
      <c r="G8" s="104" t="s">
        <v>136</v>
      </c>
      <c r="H8" s="104" t="s">
        <v>124</v>
      </c>
      <c r="I8" s="104" t="s">
        <v>215</v>
      </c>
      <c r="J8" s="104" t="s">
        <v>216</v>
      </c>
      <c r="K8" s="35">
        <v>15000000</v>
      </c>
      <c r="L8" s="36">
        <v>10500000</v>
      </c>
      <c r="M8" s="5">
        <v>2024</v>
      </c>
      <c r="N8" s="7">
        <v>2025</v>
      </c>
      <c r="O8" s="5" t="s">
        <v>131</v>
      </c>
      <c r="P8" s="6" t="s">
        <v>131</v>
      </c>
      <c r="Q8" s="6" t="s">
        <v>131</v>
      </c>
      <c r="R8" s="7" t="s">
        <v>131</v>
      </c>
      <c r="S8" s="98" t="s">
        <v>217</v>
      </c>
      <c r="T8" s="7" t="s">
        <v>140</v>
      </c>
    </row>
    <row r="9" spans="1:20" ht="60.75" thickBot="1">
      <c r="A9" s="30">
        <v>1</v>
      </c>
      <c r="B9" s="4">
        <v>5</v>
      </c>
      <c r="C9" s="31" t="s">
        <v>279</v>
      </c>
      <c r="D9" s="32" t="s">
        <v>264</v>
      </c>
      <c r="E9" s="33">
        <v>75008165</v>
      </c>
      <c r="F9" s="104" t="s">
        <v>280</v>
      </c>
      <c r="G9" s="34" t="s">
        <v>92</v>
      </c>
      <c r="H9" s="34" t="s">
        <v>124</v>
      </c>
      <c r="I9" s="34" t="s">
        <v>124</v>
      </c>
      <c r="J9" s="104" t="s">
        <v>281</v>
      </c>
      <c r="K9" s="35">
        <v>55000000</v>
      </c>
      <c r="L9" s="36">
        <f t="shared" ref="L9:L16" si="0">K9/100*70</f>
        <v>38500000</v>
      </c>
      <c r="M9" s="5"/>
      <c r="N9" s="7"/>
      <c r="O9" s="5"/>
      <c r="P9" s="6"/>
      <c r="Q9" s="6"/>
      <c r="R9" s="7"/>
      <c r="S9" s="5"/>
      <c r="T9" s="7"/>
    </row>
    <row r="10" spans="1:20" ht="75.75" thickBot="1">
      <c r="A10" s="30">
        <v>1</v>
      </c>
      <c r="B10" s="11">
        <v>6</v>
      </c>
      <c r="C10" s="128" t="s">
        <v>328</v>
      </c>
      <c r="D10" s="129"/>
      <c r="E10" s="215" t="s">
        <v>341</v>
      </c>
      <c r="F10" s="104" t="s">
        <v>342</v>
      </c>
      <c r="G10" s="104" t="s">
        <v>92</v>
      </c>
      <c r="H10" s="104" t="s">
        <v>124</v>
      </c>
      <c r="I10" s="104" t="s">
        <v>285</v>
      </c>
      <c r="J10" s="104" t="s">
        <v>110</v>
      </c>
      <c r="K10" s="133">
        <v>80000000</v>
      </c>
      <c r="L10" s="216">
        <f t="shared" si="0"/>
        <v>56000000</v>
      </c>
      <c r="M10" s="98">
        <v>2024</v>
      </c>
      <c r="N10" s="131">
        <v>2025</v>
      </c>
      <c r="O10" s="98"/>
      <c r="P10" s="115" t="s">
        <v>196</v>
      </c>
      <c r="Q10" s="115"/>
      <c r="R10" s="131"/>
      <c r="S10" s="98" t="s">
        <v>343</v>
      </c>
      <c r="T10" s="131" t="s">
        <v>333</v>
      </c>
    </row>
    <row r="11" spans="1:20" ht="75.75" thickBot="1">
      <c r="A11" s="30">
        <v>2</v>
      </c>
      <c r="B11" s="4">
        <v>7</v>
      </c>
      <c r="C11" s="107" t="s">
        <v>328</v>
      </c>
      <c r="D11" s="108"/>
      <c r="E11" s="217" t="s">
        <v>341</v>
      </c>
      <c r="F11" s="111" t="s">
        <v>344</v>
      </c>
      <c r="G11" s="111" t="s">
        <v>92</v>
      </c>
      <c r="H11" s="111" t="s">
        <v>124</v>
      </c>
      <c r="I11" s="111" t="s">
        <v>285</v>
      </c>
      <c r="J11" s="104" t="s">
        <v>110</v>
      </c>
      <c r="K11" s="218">
        <v>20000000</v>
      </c>
      <c r="L11" s="219">
        <f t="shared" si="0"/>
        <v>14000000</v>
      </c>
      <c r="M11" s="107">
        <v>2023</v>
      </c>
      <c r="N11" s="186">
        <v>2024</v>
      </c>
      <c r="O11" s="107"/>
      <c r="P11" s="108" t="s">
        <v>196</v>
      </c>
      <c r="Q11" s="108"/>
      <c r="R11" s="186"/>
      <c r="S11" s="107" t="s">
        <v>343</v>
      </c>
      <c r="T11" s="186" t="s">
        <v>333</v>
      </c>
    </row>
    <row r="12" spans="1:20" ht="45.75" thickBot="1">
      <c r="A12" s="30">
        <v>1</v>
      </c>
      <c r="B12" s="4">
        <v>8</v>
      </c>
      <c r="C12" s="128" t="s">
        <v>371</v>
      </c>
      <c r="D12" s="129" t="s">
        <v>366</v>
      </c>
      <c r="E12" s="33">
        <v>14240645</v>
      </c>
      <c r="F12" s="104" t="s">
        <v>372</v>
      </c>
      <c r="G12" s="34" t="s">
        <v>92</v>
      </c>
      <c r="H12" s="34" t="s">
        <v>140</v>
      </c>
      <c r="I12" s="34" t="s">
        <v>373</v>
      </c>
      <c r="J12" s="104" t="s">
        <v>374</v>
      </c>
      <c r="K12" s="35">
        <v>35000000</v>
      </c>
      <c r="L12" s="36">
        <f t="shared" si="0"/>
        <v>24500000</v>
      </c>
      <c r="M12" s="5"/>
      <c r="N12" s="7"/>
      <c r="O12" s="5"/>
      <c r="P12" s="6"/>
      <c r="Q12" s="6"/>
      <c r="R12" s="7"/>
      <c r="S12" s="98" t="s">
        <v>370</v>
      </c>
      <c r="T12" s="7" t="s">
        <v>140</v>
      </c>
    </row>
    <row r="13" spans="1:20" ht="103.15" customHeight="1" thickBot="1">
      <c r="A13" s="30">
        <v>1</v>
      </c>
      <c r="B13" s="11">
        <v>9</v>
      </c>
      <c r="C13" s="128" t="s">
        <v>416</v>
      </c>
      <c r="D13" s="32" t="s">
        <v>408</v>
      </c>
      <c r="E13" s="33">
        <v>75034271</v>
      </c>
      <c r="F13" s="252" t="s">
        <v>417</v>
      </c>
      <c r="G13" s="34" t="s">
        <v>92</v>
      </c>
      <c r="H13" s="34" t="s">
        <v>124</v>
      </c>
      <c r="I13" s="34" t="s">
        <v>408</v>
      </c>
      <c r="J13" s="246" t="s">
        <v>418</v>
      </c>
      <c r="K13" s="35">
        <v>60000000</v>
      </c>
      <c r="L13" s="36">
        <f t="shared" si="0"/>
        <v>42000000</v>
      </c>
      <c r="M13" s="5">
        <v>2023</v>
      </c>
      <c r="N13" s="7">
        <v>2025</v>
      </c>
      <c r="O13" s="5" t="s">
        <v>131</v>
      </c>
      <c r="P13" s="6" t="s">
        <v>131</v>
      </c>
      <c r="Q13" s="6" t="s">
        <v>131</v>
      </c>
      <c r="R13" s="7" t="s">
        <v>131</v>
      </c>
      <c r="S13" s="98" t="s">
        <v>419</v>
      </c>
      <c r="T13" s="7" t="s">
        <v>173</v>
      </c>
    </row>
    <row r="14" spans="1:20" ht="15.75" thickBot="1">
      <c r="A14" s="30">
        <v>1</v>
      </c>
      <c r="B14" s="4">
        <v>10</v>
      </c>
      <c r="C14" s="31" t="s">
        <v>440</v>
      </c>
      <c r="D14" s="32" t="s">
        <v>432</v>
      </c>
      <c r="E14" s="33">
        <v>75031736</v>
      </c>
      <c r="F14" s="34" t="s">
        <v>441</v>
      </c>
      <c r="G14" s="34" t="s">
        <v>136</v>
      </c>
      <c r="H14" s="34" t="s">
        <v>124</v>
      </c>
      <c r="I14" s="34" t="s">
        <v>432</v>
      </c>
      <c r="J14" s="34" t="s">
        <v>442</v>
      </c>
      <c r="K14" s="35">
        <v>1000000</v>
      </c>
      <c r="L14" s="36">
        <f t="shared" si="0"/>
        <v>700000</v>
      </c>
      <c r="M14" s="5" t="s">
        <v>443</v>
      </c>
      <c r="N14" s="7" t="s">
        <v>444</v>
      </c>
      <c r="O14" s="5" t="s">
        <v>445</v>
      </c>
      <c r="P14" s="6"/>
      <c r="Q14" s="6"/>
      <c r="R14" s="7"/>
      <c r="S14" s="5" t="s">
        <v>140</v>
      </c>
      <c r="T14" s="7" t="s">
        <v>140</v>
      </c>
    </row>
    <row r="15" spans="1:20" ht="15.75" thickBot="1">
      <c r="A15" s="30">
        <v>1</v>
      </c>
      <c r="B15" s="4">
        <v>11</v>
      </c>
      <c r="C15" s="12" t="s">
        <v>483</v>
      </c>
      <c r="D15" s="13" t="s">
        <v>484</v>
      </c>
      <c r="E15" s="14">
        <v>24800856</v>
      </c>
      <c r="F15" s="15" t="s">
        <v>485</v>
      </c>
      <c r="G15" s="15" t="s">
        <v>92</v>
      </c>
      <c r="H15" s="15" t="s">
        <v>124</v>
      </c>
      <c r="I15" s="15" t="s">
        <v>285</v>
      </c>
      <c r="J15" s="112" t="s">
        <v>486</v>
      </c>
      <c r="K15" s="35">
        <v>1500000</v>
      </c>
      <c r="L15" s="36">
        <f t="shared" si="0"/>
        <v>1050000</v>
      </c>
      <c r="M15" s="169">
        <v>44835</v>
      </c>
      <c r="N15" s="165">
        <v>44958</v>
      </c>
      <c r="O15" s="12" t="s">
        <v>140</v>
      </c>
      <c r="P15" s="13" t="s">
        <v>140</v>
      </c>
      <c r="Q15" s="13" t="s">
        <v>173</v>
      </c>
      <c r="R15" s="14" t="s">
        <v>173</v>
      </c>
      <c r="S15" s="5"/>
      <c r="T15" s="7"/>
    </row>
    <row r="16" spans="1:20" ht="120.75" thickBot="1">
      <c r="A16" s="30">
        <v>1</v>
      </c>
      <c r="B16" s="11">
        <v>12</v>
      </c>
      <c r="C16" s="128" t="s">
        <v>540</v>
      </c>
      <c r="D16" s="129" t="s">
        <v>532</v>
      </c>
      <c r="E16" s="115">
        <v>70989559</v>
      </c>
      <c r="F16" s="305" t="s">
        <v>541</v>
      </c>
      <c r="G16" s="317" t="s">
        <v>136</v>
      </c>
      <c r="H16" s="317" t="s">
        <v>124</v>
      </c>
      <c r="I16" s="317" t="s">
        <v>161</v>
      </c>
      <c r="J16" s="371" t="s">
        <v>542</v>
      </c>
      <c r="K16" s="37">
        <v>14630000</v>
      </c>
      <c r="L16" s="322">
        <f t="shared" si="0"/>
        <v>10241000</v>
      </c>
      <c r="M16" s="326">
        <v>45536</v>
      </c>
      <c r="N16" s="326">
        <v>45838</v>
      </c>
      <c r="O16" s="5"/>
      <c r="P16" s="6" t="s">
        <v>131</v>
      </c>
      <c r="Q16" s="6" t="s">
        <v>131</v>
      </c>
      <c r="R16" s="7" t="s">
        <v>131</v>
      </c>
      <c r="S16" s="98" t="s">
        <v>543</v>
      </c>
      <c r="T16" s="7" t="s">
        <v>140</v>
      </c>
    </row>
    <row r="17" spans="1:20" s="116" customFormat="1" ht="90">
      <c r="A17" s="113">
        <v>1</v>
      </c>
      <c r="B17" s="4">
        <v>13</v>
      </c>
      <c r="C17" s="128" t="s">
        <v>657</v>
      </c>
      <c r="D17" s="128" t="s">
        <v>657</v>
      </c>
      <c r="E17" s="368">
        <v>4069471</v>
      </c>
      <c r="F17" s="104" t="s">
        <v>658</v>
      </c>
      <c r="G17" s="104" t="s">
        <v>136</v>
      </c>
      <c r="H17" s="104" t="s">
        <v>408</v>
      </c>
      <c r="I17" s="104" t="s">
        <v>408</v>
      </c>
      <c r="J17" s="104" t="s">
        <v>659</v>
      </c>
      <c r="K17" s="133">
        <v>500000</v>
      </c>
      <c r="L17" s="216">
        <v>350000</v>
      </c>
      <c r="M17" s="369" t="s">
        <v>660</v>
      </c>
      <c r="N17" s="370" t="s">
        <v>661</v>
      </c>
      <c r="O17" s="98"/>
      <c r="P17" s="115" t="s">
        <v>131</v>
      </c>
      <c r="Q17" s="115" t="s">
        <v>131</v>
      </c>
      <c r="R17" s="131" t="s">
        <v>131</v>
      </c>
      <c r="S17" s="98" t="s">
        <v>662</v>
      </c>
      <c r="T17" s="131" t="s">
        <v>140</v>
      </c>
    </row>
    <row r="19" spans="1:20">
      <c r="A19" s="30" t="s">
        <v>62</v>
      </c>
    </row>
    <row r="20" spans="1:20">
      <c r="A20" s="30"/>
      <c r="B20" s="1" t="s">
        <v>664</v>
      </c>
    </row>
    <row r="21" spans="1:20" ht="16.350000000000001" customHeight="1"/>
    <row r="23" spans="1:20">
      <c r="B23" s="30"/>
    </row>
    <row r="24" spans="1:20">
      <c r="B24" s="38" t="s">
        <v>63</v>
      </c>
    </row>
    <row r="25" spans="1:20">
      <c r="B25" s="1" t="s">
        <v>64</v>
      </c>
    </row>
    <row r="26" spans="1:20">
      <c r="B26" s="24" t="s">
        <v>29</v>
      </c>
    </row>
    <row r="27" spans="1:20">
      <c r="A27" s="3" t="s">
        <v>45</v>
      </c>
      <c r="B27" s="24" t="s">
        <v>109</v>
      </c>
      <c r="C27" s="27"/>
      <c r="D27" s="27"/>
      <c r="E27" s="27"/>
      <c r="F27" s="27"/>
      <c r="G27" s="27"/>
      <c r="H27" s="27"/>
      <c r="I27" s="27"/>
      <c r="J27" s="27"/>
      <c r="K27" s="29"/>
      <c r="L27" s="29"/>
    </row>
    <row r="28" spans="1:20">
      <c r="A28" s="3" t="s">
        <v>46</v>
      </c>
      <c r="C28" s="27"/>
      <c r="D28" s="27"/>
      <c r="E28" s="27"/>
      <c r="F28" s="27"/>
      <c r="G28" s="27"/>
      <c r="H28" s="27"/>
      <c r="I28" s="27"/>
      <c r="J28" s="27"/>
      <c r="K28" s="29"/>
      <c r="L28" s="29"/>
    </row>
    <row r="29" spans="1:20">
      <c r="A29" s="3"/>
      <c r="B29" s="1" t="s">
        <v>44</v>
      </c>
      <c r="C29" s="27"/>
      <c r="D29" s="27"/>
      <c r="E29" s="27"/>
      <c r="F29" s="27"/>
      <c r="G29" s="27"/>
      <c r="H29" s="27"/>
      <c r="I29" s="27"/>
      <c r="J29" s="27"/>
      <c r="K29" s="29"/>
      <c r="L29" s="29"/>
    </row>
    <row r="30" spans="1:20">
      <c r="A30" s="3"/>
      <c r="C30" s="27"/>
      <c r="D30" s="27"/>
      <c r="E30" s="27"/>
      <c r="F30" s="27"/>
      <c r="G30" s="27"/>
      <c r="H30" s="27"/>
      <c r="I30" s="27"/>
      <c r="J30" s="27"/>
      <c r="K30" s="29"/>
      <c r="L30" s="29"/>
    </row>
    <row r="31" spans="1:20">
      <c r="A31" s="3"/>
      <c r="B31" s="27" t="s">
        <v>80</v>
      </c>
      <c r="C31" s="27"/>
      <c r="D31" s="27"/>
      <c r="E31" s="27"/>
      <c r="F31" s="27"/>
      <c r="G31" s="27"/>
      <c r="H31" s="27"/>
      <c r="I31" s="27"/>
      <c r="J31" s="27"/>
      <c r="K31" s="29"/>
      <c r="L31" s="29"/>
    </row>
    <row r="32" spans="1:20">
      <c r="A32" s="3"/>
      <c r="B32" s="27" t="s">
        <v>73</v>
      </c>
      <c r="C32" s="27"/>
      <c r="D32" s="27"/>
      <c r="E32" s="27"/>
      <c r="F32" s="27"/>
      <c r="G32" s="27"/>
      <c r="H32" s="27"/>
      <c r="I32" s="27"/>
      <c r="J32" s="27"/>
      <c r="K32" s="29"/>
      <c r="L32" s="29"/>
    </row>
    <row r="33" spans="1:12">
      <c r="A33" s="3"/>
      <c r="B33" s="27" t="s">
        <v>69</v>
      </c>
      <c r="C33" s="27"/>
      <c r="D33" s="27"/>
      <c r="E33" s="27"/>
      <c r="F33" s="27"/>
      <c r="G33" s="27"/>
      <c r="H33" s="27"/>
      <c r="I33" s="27"/>
      <c r="J33" s="27"/>
      <c r="K33" s="29"/>
      <c r="L33" s="29"/>
    </row>
    <row r="34" spans="1:12">
      <c r="A34" s="3"/>
      <c r="B34" s="27" t="s">
        <v>70</v>
      </c>
      <c r="C34" s="27"/>
      <c r="D34" s="27"/>
      <c r="E34" s="27"/>
      <c r="F34" s="27"/>
      <c r="G34" s="27"/>
      <c r="H34" s="27"/>
      <c r="I34" s="27"/>
      <c r="J34" s="27"/>
      <c r="K34" s="29"/>
      <c r="L34" s="29"/>
    </row>
    <row r="35" spans="1:12">
      <c r="A35" s="3"/>
      <c r="B35" s="27" t="s">
        <v>71</v>
      </c>
      <c r="C35" s="27"/>
      <c r="D35" s="27"/>
      <c r="E35" s="27"/>
      <c r="F35" s="27"/>
      <c r="G35" s="27"/>
      <c r="H35" s="27"/>
      <c r="I35" s="27"/>
      <c r="J35" s="27"/>
      <c r="K35" s="29"/>
      <c r="L35" s="29"/>
    </row>
    <row r="36" spans="1:12">
      <c r="A36" s="3"/>
      <c r="B36" s="27" t="s">
        <v>72</v>
      </c>
      <c r="C36" s="27"/>
      <c r="D36" s="27"/>
      <c r="E36" s="27"/>
      <c r="F36" s="27"/>
      <c r="G36" s="27"/>
      <c r="H36" s="27"/>
      <c r="I36" s="27"/>
      <c r="J36" s="27"/>
      <c r="K36" s="29"/>
      <c r="L36" s="29"/>
    </row>
    <row r="37" spans="1:12">
      <c r="B37" s="27" t="s">
        <v>75</v>
      </c>
      <c r="C37" s="27"/>
      <c r="D37" s="27"/>
      <c r="E37" s="27"/>
      <c r="F37" s="27"/>
      <c r="G37" s="27"/>
      <c r="H37" s="27"/>
      <c r="I37" s="27"/>
      <c r="J37" s="27"/>
      <c r="K37" s="29"/>
      <c r="L37" s="29"/>
    </row>
    <row r="38" spans="1:12">
      <c r="B38" s="27"/>
      <c r="C38" s="27"/>
      <c r="D38" s="27"/>
      <c r="E38" s="27"/>
      <c r="F38" s="27"/>
      <c r="G38" s="27"/>
      <c r="H38" s="27"/>
      <c r="I38" s="27"/>
      <c r="J38" s="27"/>
      <c r="K38" s="29"/>
      <c r="L38" s="29"/>
    </row>
    <row r="39" spans="1:12">
      <c r="B39" s="27" t="s">
        <v>79</v>
      </c>
      <c r="C39" s="27"/>
      <c r="D39" s="27"/>
      <c r="E39" s="27"/>
      <c r="F39" s="27"/>
      <c r="G39" s="27"/>
      <c r="H39" s="27"/>
      <c r="I39" s="27"/>
      <c r="J39" s="27"/>
      <c r="K39" s="29"/>
      <c r="L39" s="29"/>
    </row>
    <row r="40" spans="1:12" ht="16.350000000000001" customHeight="1">
      <c r="B40" s="27" t="s">
        <v>46</v>
      </c>
    </row>
    <row r="41" spans="1:12">
      <c r="B41" s="27"/>
    </row>
    <row r="42" spans="1:12">
      <c r="B42" s="27" t="s">
        <v>78</v>
      </c>
    </row>
    <row r="43" spans="1:12">
      <c r="B43" s="27" t="s">
        <v>65</v>
      </c>
    </row>
    <row r="45" spans="1:12">
      <c r="B45" s="1" t="s">
        <v>47</v>
      </c>
    </row>
    <row r="46" spans="1:12">
      <c r="B46" s="1" t="s">
        <v>48</v>
      </c>
    </row>
    <row r="47" spans="1:12">
      <c r="B47" s="1" t="s">
        <v>49</v>
      </c>
    </row>
  </sheetData>
  <sheetProtection algorithmName="SHA-512" hashValue="8l17giGxlw1amWYNg+EhImtSy1jSmeGuryxUhMApk7/8lcvy1gED5PxkIXDGeiHzVm7JKCSn+r+tY2P1spSxYA==" saltValue="okZBRxcqfTWH3a2qIHRIcA==" spinCount="100000" sheet="1" objects="1" scenarios="1" formatCells="0" formatRows="0" insertRows="0" insertHyperlinks="0" sort="0" autoFilter="0" pivotTables="0"/>
  <mergeCells count="23">
    <mergeCell ref="A1:T1"/>
    <mergeCell ref="A2:A4"/>
    <mergeCell ref="C2:E2"/>
    <mergeCell ref="F2:F4"/>
    <mergeCell ref="I2:I4"/>
    <mergeCell ref="J2:J4"/>
    <mergeCell ref="K2:L2"/>
    <mergeCell ref="M2:N2"/>
    <mergeCell ref="S3:S4"/>
    <mergeCell ref="T3:T4"/>
    <mergeCell ref="B2:B4"/>
    <mergeCell ref="S2:T2"/>
    <mergeCell ref="C3:C4"/>
    <mergeCell ref="D3:D4"/>
    <mergeCell ref="O2:R2"/>
    <mergeCell ref="O3:R3"/>
    <mergeCell ref="E3:E4"/>
    <mergeCell ref="K3:K4"/>
    <mergeCell ref="L3:L4"/>
    <mergeCell ref="M3:M4"/>
    <mergeCell ref="N3:N4"/>
    <mergeCell ref="G2:G4"/>
    <mergeCell ref="H2:H4"/>
  </mergeCells>
  <pageMargins left="0.7" right="0.7" top="0.78740157499999996" bottom="0.78740157499999996" header="0.3" footer="0.3"/>
  <pageSetup paperSize="8" scale="3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0CA98376D84445B27235C23C5DAEEA" ma:contentTypeVersion="5" ma:contentTypeDescription="Vytvoří nový dokument" ma:contentTypeScope="" ma:versionID="601ee3f5b2a6e4a1344620aa3e44001a">
  <xsd:schema xmlns:xsd="http://www.w3.org/2001/XMLSchema" xmlns:xs="http://www.w3.org/2001/XMLSchema" xmlns:p="http://schemas.microsoft.com/office/2006/metadata/properties" xmlns:ns2="0104a4cd-1400-468e-be1b-c7aad71d7d5a" targetNamespace="http://schemas.microsoft.com/office/2006/metadata/properties" ma:root="true" ma:fieldsID="a892a5cea1b4b76a2d08130b1894c4cc" ns2:_="">
    <xsd:import namespace="0104a4cd-1400-468e-be1b-c7aad71d7d5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04a4cd-1400-468e-be1b-c7aad71d7d5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Hodnota ID dokumentu" ma:description="Hodnota ID dokumentu přiřazená této položce" ma:internalName="_dlc_DocId" ma:readOnly="true">
      <xsd:simpleType>
        <xsd:restriction base="dms:Text"/>
      </xsd:simpleType>
    </xsd:element>
    <xsd:element name="_dlc_DocIdUrl" ma:index="9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Zachovat ID" ma:description="Ponechat ID po přidání" ma:hidden="true" ma:internalName="_dlc_DocIdPersistId" ma:readOnly="true">
      <xsd:simpleType>
        <xsd:restriction base="dms:Boolean"/>
      </xsd:simpleType>
    </xsd:element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 ma:index="11" ma:displayName="Komentář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104a4cd-1400-468e-be1b-c7aad71d7d5a">15OPMSMT0001-28-154315</_dlc_DocId>
    <_dlc_DocIdUrl xmlns="0104a4cd-1400-468e-be1b-c7aad71d7d5a">
      <Url>https://op.msmt.cz/_layouts/15/DocIdRedir.aspx?ID=15OPMSMT0001-28-154315</Url>
      <Description>15OPMSMT0001-28-154315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4370AA7-ED17-40D3-B6CB-9DECDEE5F4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04a4cd-1400-468e-be1b-c7aad71d7d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200AB8-BF5C-4A41-8FDD-11F6A6D187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1475C52-C20B-4778-B923-B6C837C3C5C9}">
  <ds:schemaRefs>
    <ds:schemaRef ds:uri="0104a4cd-1400-468e-be1b-c7aad71d7d5a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7E5A9A13-BF88-458F-AA79-F534F401CCFF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Pokyny, info</vt:lpstr>
      <vt:lpstr>MŠ</vt:lpstr>
      <vt:lpstr>ZŠ</vt:lpstr>
      <vt:lpstr>zajmové, neformalní, cel</vt:lpstr>
    </vt:vector>
  </TitlesOfParts>
  <Manager/>
  <Company>Ministerstvo školství, mládeže a tělovýchovy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Kracman Ondřej</dc:creator>
  <cp:keywords/>
  <dc:description/>
  <cp:lastModifiedBy>Hana Barboříková</cp:lastModifiedBy>
  <cp:revision/>
  <cp:lastPrinted>2022-08-29T12:02:59Z</cp:lastPrinted>
  <dcterms:created xsi:type="dcterms:W3CDTF">2020-07-22T07:46:04Z</dcterms:created>
  <dcterms:modified xsi:type="dcterms:W3CDTF">2022-10-06T08:05:45Z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0x010100810CA98376D84445B27235C23C5DAEEA</vt:lpwstr>
  </property>
  <property fmtid="{D5CDD505-2E9C-101B-9397-08002B2CF9AE}" pid="3" name="_dlc_DocIdItemGuid">
    <vt:lpwstr>67cb6407-7dbd-4381-91f1-68d114aebd57</vt:lpwstr>
  </property>
</Properties>
</file>