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2B810D95-6A9F-421C-84FC-F98E15420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 KHK speciální školy" sheetId="7" r:id="rId1"/>
  </sheets>
  <definedNames>
    <definedName name="_xlnm._FilterDatabase" localSheetId="0" hidden="1">'RAP KHK speciální školy'!$A$2:$R$4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7" l="1"/>
  <c r="L15" i="7" s="1"/>
  <c r="L7" i="7" l="1"/>
  <c r="L8" i="7"/>
  <c r="L9" i="7"/>
  <c r="L10" i="7"/>
  <c r="L6" i="7"/>
  <c r="L5" i="7"/>
  <c r="L13" i="7" l="1"/>
</calcChain>
</file>

<file path=xl/sharedStrings.xml><?xml version="1.0" encoding="utf-8"?>
<sst xmlns="http://schemas.openxmlformats.org/spreadsheetml/2006/main" count="96" uniqueCount="74">
  <si>
    <t>Seznam projektů</t>
  </si>
  <si>
    <t>Název projektu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</si>
  <si>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</si>
  <si>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</si>
  <si>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</si>
  <si>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</si>
  <si>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</si>
  <si>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</si>
  <si>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Žadatel</t>
  </si>
  <si>
    <t>Identifikace organizace (školy či školského zařízení)</t>
  </si>
  <si>
    <t>Obec realizace</t>
  </si>
  <si>
    <t>Stručný popis investic projektu</t>
  </si>
  <si>
    <t>Zřizovatel (název, IČ)</t>
  </si>
  <si>
    <t>IČ školy či školského zařízení</t>
  </si>
  <si>
    <t>IZO</t>
  </si>
  <si>
    <t>REDIZO</t>
  </si>
  <si>
    <t>celkové výdaje projektu</t>
  </si>
  <si>
    <t>stručný popis, např. zpracovaná PD, zajištěné výkupy, výběr dodavatele</t>
  </si>
  <si>
    <t>Název organizace</t>
  </si>
  <si>
    <t>Naplňování indikátorů</t>
  </si>
  <si>
    <t>Královéhradecký kraj</t>
  </si>
  <si>
    <t>Královéhradecký kraj
IČ: 70889546</t>
  </si>
  <si>
    <t>ne</t>
  </si>
  <si>
    <t>Střední průmyslová škola, Odborná škola a Základní škola, Nové Město nad Metují</t>
  </si>
  <si>
    <t>150024762
102730148</t>
  </si>
  <si>
    <t>Nové Město nad Metují</t>
  </si>
  <si>
    <t>ano</t>
  </si>
  <si>
    <t>Trutnov</t>
  </si>
  <si>
    <t>110003616
102590176</t>
  </si>
  <si>
    <t>Vrchlabí</t>
  </si>
  <si>
    <t>Mateřská škola, Základní škola a Praktická škola, Trutnov</t>
  </si>
  <si>
    <t>110003608
102590346
181031574</t>
  </si>
  <si>
    <t>Základní škola speciální a praktická škola Diakonie ČCE Vrchlabí</t>
  </si>
  <si>
    <t>Diakonie Českobratrské církve evangelické, Belgická 374/22, 120 00 Praha 2 IČ: 45242704</t>
  </si>
  <si>
    <t>Mateřská škola a Základní škola speciální NONA, o. p. s.</t>
  </si>
  <si>
    <t>NONA 92, o.p.s.
IČ: 46524339</t>
  </si>
  <si>
    <t>110000021
181044536</t>
  </si>
  <si>
    <t>Cesta k samostatnosti II</t>
  </si>
  <si>
    <t>Územní rozhodnutí, stavební povolení, smlouva s městem o dofinancování projektu</t>
  </si>
  <si>
    <t>Dvůr Králové nad Labem</t>
  </si>
  <si>
    <t>Rekonstrukce přízemní budovy na šk. pozemku za účelem vybudování  nových učeben</t>
  </si>
  <si>
    <t>Základní škola pro žáky se speciálními vzdělávacími potřebami, Trutnov</t>
  </si>
  <si>
    <t>108026485</t>
  </si>
  <si>
    <t>Základní škola Vrchlabí, Krkonošská 230, p.o.</t>
  </si>
  <si>
    <t>MĚSTO TRUTNOV
IČ: 00278360</t>
  </si>
  <si>
    <r>
      <t xml:space="preserve">Výdaje projektu  </t>
    </r>
    <r>
      <rPr>
        <i/>
        <sz val="10"/>
        <rFont val="Calibri"/>
        <family val="2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</si>
  <si>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</si>
  <si>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z toho podíl EFRR </t>
    </r>
    <r>
      <rPr>
        <vertAlign val="superscript"/>
        <sz val="10"/>
        <rFont val="Calibri"/>
        <family val="2"/>
        <scheme val="minor"/>
      </rPr>
      <t>1)</t>
    </r>
  </si>
  <si>
    <t xml:space="preserve">Rekonstrukce budovy, odborných učeben a souvisejícího zázemí včetně zajištění bezbariérovosti MŠ, ZŠ a PrŠ, Trutnov </t>
  </si>
  <si>
    <t>Výstavba nové budovy speciální školy</t>
  </si>
  <si>
    <t>Základní škola a Praktická škola, Broumov</t>
  </si>
  <si>
    <t>Broumov</t>
  </si>
  <si>
    <t>Vybudování nových učeben a zajištění 
bezbariérovosti, ZŠ a PŠ Broumov</t>
  </si>
  <si>
    <t>Změněn územní plán, zakoupen pozemek, zpracována architektonická studie, zpracována projektová dokumentace pro potřeby DUR a vydáno územní rozhodnutí, následně je plánováno zpracovat PD pro podání žádosti k DSP, pak DPS a AD, výběr dodavatele stavby v roce 2025</t>
  </si>
  <si>
    <t>Modernizace odborných učeben v ZŠ pro žáky s SVP, Trutnov</t>
  </si>
  <si>
    <t>Zpracovaný projektový záměr – jsou zajištěny dílčí položkové rozpočty pro stavební práce, vybavení učeben nábytkem a nezbytnými didaktickými pomůckami pro 5 cvičných pracovišť.</t>
  </si>
  <si>
    <t>Smyslem projektu je modernizace 5 odborných učeben, konkrétně 1) klasických dílen, 2) dílen pro robotiku, 3) cvičné kuchyně, 4) učebnu pro práci s multimédii a 5)odborná učebna pro procvičování cizích jazyků. Tato modernizace bude spočívat v provedení stavebních úprav (např. nové podlahy, opravy stěn, elektroinstalace, osvětlení), vybavení žákovských a učitelských pracovišť, vč. úložných prostor a pořízení didaktických pomůcek. Veškeré tyto aktivity bude směřovat k tomu, aby se žáci naučili s těmito přístroji zacházet a škola tak umožnila svým žákům optimální přechod do hlavního vzdělávacího proudu na středních školách a následně samostatný způsob života.</t>
  </si>
  <si>
    <t xml:space="preserve">1
</t>
  </si>
  <si>
    <t>Indikátor výstupu: Počet podpořených škol či vzdělávacích zařízení</t>
  </si>
  <si>
    <t>ne, není potřeba</t>
  </si>
  <si>
    <t>Vybudování bezbariérového přístupu a učebny odborného výcviku Prádelna SPŠ, OŠ a ZŠ, Nové Město nad Metují</t>
  </si>
  <si>
    <t>Projektový záměr</t>
  </si>
  <si>
    <t>Záměr</t>
  </si>
  <si>
    <t>Projektová dokumentace, žádost o nové SP</t>
  </si>
  <si>
    <t xml:space="preserve">Hlavním cílem stavební akce je vybudování samostatné učebny odborného výcviku PRÁDELNA. Dílčím cílem je vybudování osobního výtahu na venkovní stěně budovy školy k zajištění bezbariérovosti školy.
</t>
  </si>
  <si>
    <t>Hlavním cílem stavební akce je rekonstrukce dílen - součástí školy jsou 2 dílny na práci se dřevem i kovem, každá z nich vybavena 11 ponky a 1 učitelským stolem. Jelikož škola vzdělává žáky s mentálním postižením, kteří převážně odcházejí na obory E (učňovské obory), je nezbytností rozvíjet jejich pracovní kompetence.  Dle kapacit tříd by bylo vhodné doplnit počty ponků pro žáky na 14 v každé z dílen + učitelský stůl. A dále s tím související stavební úpravy. Dílčím cílem je vybudování osobního výtahu k zajištění bezbariérovosti školy.</t>
  </si>
  <si>
    <t xml:space="preserve">Hlavním cílem stavební akce je vybudování 2 nových učeben (Učebna – ergoterapie a Multismyslová a relaxační místnost), které jsou při naplněnosti jednotlivých tříd 
a množství oddělení v každé, již nutností. Dílčím cílem akce je zajištění bezbariérovosti alespoň některých učeben a vybudování bezbariérového sociálního zařízení včetně sprchy. </t>
  </si>
  <si>
    <t>Celkem</t>
  </si>
  <si>
    <t>alokace RAP pro Královéhradecký kraj (dotace EFRR):</t>
  </si>
  <si>
    <t>130 % alokace KHK:</t>
  </si>
  <si>
    <t>Souhrnný rámec pro investice do infrastruktury školských poradenských zařízení a vzdělávání ve školách a třídách zřízených dle § 16 odst. 9 školského zákona (verze květen 2024)</t>
  </si>
  <si>
    <t xml:space="preserve">Propojení budovy školy s budovou učeben pro nácvik samostatného života (snoezelen, fyzioterapeutická místnost, muzikoterapie, keramická dílna, dílna na práci se dřevem, cvičná kuchyň, dílna na tkaní, praní, žehlení, cvičný byt).  Propojení obou objektů střechou a zdmi, vyhloubení základu pro propojení, zateplení a nová okna, topení, voda, odpady v dílnách. Tento plán je navázaný na chráněnou dílnu na praní a mandlování prádla a tím i realizaci zapojení našich žáků do běžného života. Přestavba znamená kompletní změnu rázu budovy a její kompletní přestavbu, kterou dofinancuje město Hronov. </t>
  </si>
  <si>
    <t>Hlavním cílem stavební akce je rekonstrukce dílny pro ruční obrábění dřeva a zřízení učeben pro provoz praktické školy jednoleté a dvouleté (pro žáky se speciálními vzdělávacími potřebami, střední mentální postižení) -  přípravu pokrmů (cvičná kuchyně), praní, žehlení, šití, úklidové práce. Venkovní učebna pro žáky ZŠ speciální. A dále s tím související stavební úpravy. Dílčím cílem je vybudování osobního výtahu k zajištění bezbariérovosti dílen.</t>
  </si>
  <si>
    <t>Výstavba nového objektu školy se zelenou střechou umožňující přechod žáků do hlavního vzdělávacího proudu a samostatného způsobu života.
Vybudování odborných terapeutických učeben se zaměřením na ergoterapii včetně venkovní ergoterapeutické učebny umístněné v atriu budovy. Budova školy je určena pro výuku, výchovu a vzdělávání žáků s mentálním postižením umožňující přechod žáků do hlavního vzdělávacího proudu a samostatného způsobu života využitím terapeutických učeben a dílen pro ergoterapii. Součástí je i výstavba zázemí pro terapeutické pracovníky, hygienického a technického zázemí, spojovacích prostor, šatny. Učebny budou vybaveny moderními didaktickými a kompenzačními pomůckami, které umožní maximální možný rozvoj našich žáků. Tyto pomůcky napomohou ke zkvalitnění výuky, motivaci žáků k učení a zajistí speciálně pedagogický servis. 
Součástí je i vybudování školní družiny, relaxačních a terapeutických místností (např. snoezelen, logopedická místnost).
Dále bude součástí projektu zateplení budovy, vnitřní konektivita, vzduchotechnika, rozvody tepla, elektrické energie, vody, odpadů případně plynu a venkovní úpravy.
Pro sportovní a relaxační aktivity bude uvnitř budovy sloužit tělocvična.
Objekt bude propojen se solnou jeskyní, saunou a soláriem pro nácvik ergoterapeutických dovedností, přechodu do hlavního proudu vzdělávání či samostatného způsobu života a bude sloužit také jako tréninkové pracoviště, nebude však předmětem žádosti o podporu.
Na objekt školy i solné jeskyně bude navazovat ergoterapeutická zahrada s relaxačními prvky přístupná i z jednotlivých ergoterapeutických učeben, vybavena relaxačním koutkem s herními, edukačními a ergoterapeutickými prvky. Pro sportovní a venkovní aktivity bude vybudováno  venkovní školní hřiště vybavené herními edukačními a sportovními prvky pro školní a mimoškolní aktivity žáků.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</si>
</sst>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/>
    <xf numFmtId="3" fontId="2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top" wrapText="1"/>
    </xf>
    <xf numFmtId="4" fontId="8" fillId="0" borderId="0" xfId="0" applyNumberFormat="1" applyFont="1"/>
    <xf numFmtId="9" fontId="8" fillId="0" borderId="0" xfId="0" applyNumberFormat="1" applyFont="1"/>
    <xf numFmtId="0" fontId="5" fillId="0" borderId="0" xfId="0" applyFont="1" applyAlignment="1">
      <alignment vertical="center" wrapText="1"/>
    </xf>
    <xf numFmtId="3" fontId="9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" fontId="2" fillId="0" borderId="0" xfId="0" applyNumberFormat="1" applyFont="1"/>
    <xf numFmtId="4" fontId="4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4" fontId="4" fillId="0" borderId="0" xfId="0" applyNumberFormat="1" applyFont="1"/>
    <xf numFmtId="4" fontId="10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</cellXfs>
  <cellStyles count="2">
    <cellStyle name="Čárka 2" xfId="1" xr:uid="{F73628D8-75DC-455B-9D88-81E738C4BFA7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9"/>
  <sheetViews>
    <sheetView tabSelected="1" zoomScale="80" zoomScaleNormal="80" workbookViewId="0">
      <pane ySplit="4" topLeftCell="A5" activePane="bottomLeft" state="frozen"/>
      <selection pane="bottomLeft" activeCell="A2" sqref="A2:A4"/>
    </sheetView>
  </sheetViews>
  <sheetFormatPr defaultColWidth="8.85546875" defaultRowHeight="15" x14ac:dyDescent="0.25"/>
  <cols>
    <col min="1" max="1" width="10" style="1" customWidth="1"/>
    <col min="2" max="2" width="18.5703125" style="1" customWidth="1"/>
    <col min="3" max="3" width="26.28515625" style="1" customWidth="1"/>
    <col min="4" max="4" width="17.5703125" style="3" customWidth="1"/>
    <col min="5" max="5" width="11.5703125" style="1" customWidth="1"/>
    <col min="6" max="6" width="11.7109375" style="1" customWidth="1"/>
    <col min="7" max="7" width="10.85546875" style="1" bestFit="1" customWidth="1"/>
    <col min="8" max="8" width="23" style="1" customWidth="1"/>
    <col min="9" max="9" width="20.85546875" style="1" customWidth="1"/>
    <col min="10" max="10" width="83.85546875" style="3" customWidth="1"/>
    <col min="11" max="11" width="20.140625" style="5" bestFit="1" customWidth="1"/>
    <col min="12" max="12" width="15.140625" style="1" bestFit="1" customWidth="1"/>
    <col min="13" max="13" width="9" style="1" customWidth="1"/>
    <col min="14" max="14" width="8.85546875" style="1"/>
    <col min="15" max="15" width="26.42578125" style="1" customWidth="1"/>
    <col min="16" max="16" width="12.42578125" style="1" customWidth="1"/>
    <col min="17" max="17" width="17.42578125" style="3" customWidth="1"/>
    <col min="18" max="18" width="17.140625" style="1" customWidth="1"/>
    <col min="19" max="16384" width="8.85546875" style="1"/>
  </cols>
  <sheetData>
    <row r="1" spans="1:21" ht="15.75" x14ac:dyDescent="0.25">
      <c r="A1" s="30" t="s">
        <v>70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21" ht="27.6" customHeight="1" x14ac:dyDescent="0.25">
      <c r="A2" s="27" t="s">
        <v>0</v>
      </c>
      <c r="B2" s="27" t="s">
        <v>8</v>
      </c>
      <c r="C2" s="31" t="s">
        <v>9</v>
      </c>
      <c r="D2" s="31"/>
      <c r="E2" s="31"/>
      <c r="F2" s="31"/>
      <c r="G2" s="31"/>
      <c r="H2" s="27" t="s">
        <v>1</v>
      </c>
      <c r="I2" s="27" t="s">
        <v>10</v>
      </c>
      <c r="J2" s="27" t="s">
        <v>11</v>
      </c>
      <c r="K2" s="32" t="s">
        <v>45</v>
      </c>
      <c r="L2" s="32"/>
      <c r="M2" s="31" t="s">
        <v>46</v>
      </c>
      <c r="N2" s="31"/>
      <c r="O2" s="32" t="s">
        <v>19</v>
      </c>
      <c r="P2" s="32"/>
      <c r="Q2" s="31" t="s">
        <v>2</v>
      </c>
      <c r="R2" s="31"/>
    </row>
    <row r="3" spans="1:21" ht="22.35" customHeight="1" x14ac:dyDescent="0.25">
      <c r="A3" s="27"/>
      <c r="B3" s="27"/>
      <c r="C3" s="27" t="s">
        <v>18</v>
      </c>
      <c r="D3" s="27" t="s">
        <v>12</v>
      </c>
      <c r="E3" s="27" t="s">
        <v>13</v>
      </c>
      <c r="F3" s="27" t="s">
        <v>14</v>
      </c>
      <c r="G3" s="27" t="s">
        <v>15</v>
      </c>
      <c r="H3" s="27"/>
      <c r="I3" s="27"/>
      <c r="J3" s="27"/>
      <c r="K3" s="29" t="s">
        <v>16</v>
      </c>
      <c r="L3" s="28" t="s">
        <v>47</v>
      </c>
      <c r="M3" s="28" t="s">
        <v>3</v>
      </c>
      <c r="N3" s="28" t="s">
        <v>4</v>
      </c>
      <c r="O3" s="28" t="s">
        <v>5</v>
      </c>
      <c r="P3" s="28" t="s">
        <v>6</v>
      </c>
      <c r="Q3" s="28" t="s">
        <v>17</v>
      </c>
      <c r="R3" s="28" t="s">
        <v>7</v>
      </c>
    </row>
    <row r="4" spans="1:21" ht="47.2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9"/>
      <c r="L4" s="28"/>
      <c r="M4" s="28"/>
      <c r="N4" s="28"/>
      <c r="O4" s="28"/>
      <c r="P4" s="28"/>
      <c r="Q4" s="28"/>
      <c r="R4" s="28"/>
    </row>
    <row r="5" spans="1:21" ht="95.25" customHeight="1" x14ac:dyDescent="0.25">
      <c r="A5" s="9">
        <v>1</v>
      </c>
      <c r="B5" s="6" t="s">
        <v>20</v>
      </c>
      <c r="C5" s="6" t="s">
        <v>43</v>
      </c>
      <c r="D5" s="7" t="s">
        <v>21</v>
      </c>
      <c r="E5" s="9">
        <v>70842116</v>
      </c>
      <c r="F5" s="10" t="s">
        <v>28</v>
      </c>
      <c r="G5" s="9">
        <v>600024652</v>
      </c>
      <c r="H5" s="7" t="s">
        <v>40</v>
      </c>
      <c r="I5" s="7" t="s">
        <v>29</v>
      </c>
      <c r="J5" s="13" t="s">
        <v>66</v>
      </c>
      <c r="K5" s="22">
        <v>5450000</v>
      </c>
      <c r="L5" s="22">
        <f>K5*0.85</f>
        <v>4632500</v>
      </c>
      <c r="M5" s="11">
        <v>2024</v>
      </c>
      <c r="N5" s="11">
        <v>2027</v>
      </c>
      <c r="O5" s="13" t="s">
        <v>58</v>
      </c>
      <c r="P5" s="10">
        <v>1</v>
      </c>
      <c r="Q5" s="13" t="s">
        <v>63</v>
      </c>
      <c r="R5" s="8" t="s">
        <v>22</v>
      </c>
      <c r="T5" s="2"/>
      <c r="U5" s="2"/>
    </row>
    <row r="6" spans="1:21" ht="95.25" customHeight="1" x14ac:dyDescent="0.25">
      <c r="A6" s="9">
        <v>2</v>
      </c>
      <c r="B6" s="6" t="s">
        <v>20</v>
      </c>
      <c r="C6" s="6" t="s">
        <v>23</v>
      </c>
      <c r="D6" s="7" t="s">
        <v>21</v>
      </c>
      <c r="E6" s="9">
        <v>48623725</v>
      </c>
      <c r="F6" s="10" t="s">
        <v>24</v>
      </c>
      <c r="G6" s="9">
        <v>600024211</v>
      </c>
      <c r="H6" s="7" t="s">
        <v>60</v>
      </c>
      <c r="I6" s="7" t="s">
        <v>25</v>
      </c>
      <c r="J6" s="13" t="s">
        <v>64</v>
      </c>
      <c r="K6" s="22">
        <v>5500000</v>
      </c>
      <c r="L6" s="22">
        <f>K6*0.85</f>
        <v>4675000</v>
      </c>
      <c r="M6" s="11">
        <v>2024</v>
      </c>
      <c r="N6" s="11">
        <v>2027</v>
      </c>
      <c r="O6" s="13" t="s">
        <v>58</v>
      </c>
      <c r="P6" s="10">
        <v>1</v>
      </c>
      <c r="Q6" s="13" t="s">
        <v>61</v>
      </c>
      <c r="R6" s="8" t="s">
        <v>22</v>
      </c>
      <c r="S6" s="3"/>
      <c r="T6" s="2"/>
      <c r="U6" s="2"/>
    </row>
    <row r="7" spans="1:21" ht="95.25" customHeight="1" x14ac:dyDescent="0.25">
      <c r="A7" s="9">
        <v>3</v>
      </c>
      <c r="B7" s="6" t="s">
        <v>20</v>
      </c>
      <c r="C7" s="6" t="s">
        <v>30</v>
      </c>
      <c r="D7" s="7" t="s">
        <v>21</v>
      </c>
      <c r="E7" s="9">
        <v>70841179</v>
      </c>
      <c r="F7" s="9" t="s">
        <v>31</v>
      </c>
      <c r="G7" s="9">
        <v>600024610</v>
      </c>
      <c r="H7" s="7" t="s">
        <v>48</v>
      </c>
      <c r="I7" s="6" t="s">
        <v>27</v>
      </c>
      <c r="J7" s="15" t="s">
        <v>65</v>
      </c>
      <c r="K7" s="22">
        <v>9950000</v>
      </c>
      <c r="L7" s="22">
        <f t="shared" ref="L7:L10" si="0">K7*0.85</f>
        <v>8457500</v>
      </c>
      <c r="M7" s="11">
        <v>2024</v>
      </c>
      <c r="N7" s="14">
        <v>2026</v>
      </c>
      <c r="O7" s="13" t="s">
        <v>58</v>
      </c>
      <c r="P7" s="10" t="s">
        <v>57</v>
      </c>
      <c r="Q7" s="13" t="s">
        <v>62</v>
      </c>
      <c r="R7" s="8" t="s">
        <v>22</v>
      </c>
      <c r="T7" s="2"/>
      <c r="U7" s="2"/>
    </row>
    <row r="8" spans="1:21" ht="95.25" customHeight="1" x14ac:dyDescent="0.25">
      <c r="A8" s="9">
        <v>4</v>
      </c>
      <c r="B8" s="6" t="s">
        <v>34</v>
      </c>
      <c r="C8" s="6" t="s">
        <v>34</v>
      </c>
      <c r="D8" s="7" t="s">
        <v>35</v>
      </c>
      <c r="E8" s="10">
        <v>25299140</v>
      </c>
      <c r="F8" s="10" t="s">
        <v>36</v>
      </c>
      <c r="G8" s="10">
        <v>600024261</v>
      </c>
      <c r="H8" s="7" t="s">
        <v>37</v>
      </c>
      <c r="I8" s="7" t="s">
        <v>25</v>
      </c>
      <c r="J8" s="13" t="s">
        <v>71</v>
      </c>
      <c r="K8" s="22">
        <v>16900000</v>
      </c>
      <c r="L8" s="22">
        <f>K8*0.85</f>
        <v>14365000</v>
      </c>
      <c r="M8" s="11">
        <v>2024</v>
      </c>
      <c r="N8" s="11">
        <v>2025</v>
      </c>
      <c r="O8" s="13" t="s">
        <v>58</v>
      </c>
      <c r="P8" s="10">
        <v>1</v>
      </c>
      <c r="Q8" s="13" t="s">
        <v>38</v>
      </c>
      <c r="R8" s="6" t="s">
        <v>26</v>
      </c>
      <c r="T8" s="2"/>
      <c r="U8" s="2"/>
    </row>
    <row r="9" spans="1:21" ht="95.25" customHeight="1" x14ac:dyDescent="0.25">
      <c r="A9" s="9">
        <v>5</v>
      </c>
      <c r="B9" s="12" t="s">
        <v>20</v>
      </c>
      <c r="C9" s="12" t="s">
        <v>50</v>
      </c>
      <c r="D9" s="12" t="s">
        <v>21</v>
      </c>
      <c r="E9" s="11">
        <v>70836469</v>
      </c>
      <c r="F9" s="11">
        <v>181093626</v>
      </c>
      <c r="G9" s="11">
        <v>600024121</v>
      </c>
      <c r="H9" s="7" t="s">
        <v>52</v>
      </c>
      <c r="I9" s="6" t="s">
        <v>51</v>
      </c>
      <c r="J9" s="15" t="s">
        <v>72</v>
      </c>
      <c r="K9" s="22">
        <v>5800000</v>
      </c>
      <c r="L9" s="22">
        <f t="shared" si="0"/>
        <v>4930000</v>
      </c>
      <c r="M9" s="11">
        <v>2025</v>
      </c>
      <c r="N9" s="14">
        <v>2026</v>
      </c>
      <c r="O9" s="13" t="s">
        <v>58</v>
      </c>
      <c r="P9" s="10">
        <v>1</v>
      </c>
      <c r="Q9" s="13" t="s">
        <v>62</v>
      </c>
      <c r="R9" s="8" t="s">
        <v>22</v>
      </c>
      <c r="T9" s="2"/>
      <c r="U9" s="2"/>
    </row>
    <row r="10" spans="1:21" ht="95.25" customHeight="1" x14ac:dyDescent="0.25">
      <c r="A10" s="9">
        <v>6</v>
      </c>
      <c r="B10" s="6" t="s">
        <v>41</v>
      </c>
      <c r="C10" s="6" t="s">
        <v>41</v>
      </c>
      <c r="D10" s="7" t="s">
        <v>44</v>
      </c>
      <c r="E10" s="9">
        <v>70886598</v>
      </c>
      <c r="F10" s="9" t="s">
        <v>42</v>
      </c>
      <c r="G10" s="9">
        <v>600102572</v>
      </c>
      <c r="H10" s="7" t="s">
        <v>54</v>
      </c>
      <c r="I10" s="7" t="s">
        <v>27</v>
      </c>
      <c r="J10" s="13" t="s">
        <v>56</v>
      </c>
      <c r="K10" s="22">
        <v>9898350</v>
      </c>
      <c r="L10" s="22">
        <f t="shared" si="0"/>
        <v>8413597.5</v>
      </c>
      <c r="M10" s="11">
        <v>2024</v>
      </c>
      <c r="N10" s="11">
        <v>2025</v>
      </c>
      <c r="O10" s="13" t="s">
        <v>58</v>
      </c>
      <c r="P10" s="10">
        <v>1</v>
      </c>
      <c r="Q10" s="13" t="s">
        <v>55</v>
      </c>
      <c r="R10" s="8" t="s">
        <v>59</v>
      </c>
      <c r="T10" s="2"/>
      <c r="U10" s="2"/>
    </row>
    <row r="11" spans="1:21" ht="95.25" customHeight="1" x14ac:dyDescent="0.25">
      <c r="A11" s="9">
        <v>7</v>
      </c>
      <c r="B11" s="6" t="s">
        <v>33</v>
      </c>
      <c r="C11" s="6" t="s">
        <v>32</v>
      </c>
      <c r="D11" s="7" t="s">
        <v>33</v>
      </c>
      <c r="E11" s="9">
        <v>71197621</v>
      </c>
      <c r="F11" s="9">
        <v>110011791</v>
      </c>
      <c r="G11" s="9">
        <v>600024636</v>
      </c>
      <c r="H11" s="7" t="s">
        <v>49</v>
      </c>
      <c r="I11" s="7" t="s">
        <v>39</v>
      </c>
      <c r="J11" s="13" t="s">
        <v>73</v>
      </c>
      <c r="K11" s="22">
        <v>99000000</v>
      </c>
      <c r="L11" s="22">
        <v>17229519.184</v>
      </c>
      <c r="M11" s="11">
        <v>2024</v>
      </c>
      <c r="N11" s="11">
        <v>2027</v>
      </c>
      <c r="O11" s="13" t="s">
        <v>58</v>
      </c>
      <c r="P11" s="10">
        <v>1</v>
      </c>
      <c r="Q11" s="13" t="s">
        <v>53</v>
      </c>
      <c r="R11" s="8" t="s">
        <v>22</v>
      </c>
      <c r="T11" s="2"/>
      <c r="U11" s="2"/>
    </row>
    <row r="13" spans="1:21" x14ac:dyDescent="0.25">
      <c r="A13" s="4"/>
      <c r="J13" s="18" t="s">
        <v>67</v>
      </c>
      <c r="K13" s="19"/>
      <c r="L13" s="25">
        <f>SUM(L5:L11)</f>
        <v>62703116.684</v>
      </c>
    </row>
    <row r="14" spans="1:21" x14ac:dyDescent="0.25">
      <c r="J14" s="23" t="s">
        <v>68</v>
      </c>
      <c r="K14" s="24"/>
      <c r="L14" s="26">
        <f>48233166.68</f>
        <v>48233166.68</v>
      </c>
    </row>
    <row r="15" spans="1:21" x14ac:dyDescent="0.25">
      <c r="J15" s="20" t="s">
        <v>69</v>
      </c>
      <c r="K15" s="19"/>
      <c r="L15" s="25">
        <f>L14*1.3</f>
        <v>62703116.684</v>
      </c>
      <c r="O15" s="21"/>
    </row>
    <row r="18" spans="11:12" x14ac:dyDescent="0.25">
      <c r="L18" s="17"/>
    </row>
    <row r="19" spans="11:12" x14ac:dyDescent="0.25">
      <c r="K19" s="16"/>
      <c r="L19" s="17"/>
    </row>
    <row r="27" spans="11:12" x14ac:dyDescent="0.25">
      <c r="K27" s="1"/>
    </row>
    <row r="29" spans="11:12" x14ac:dyDescent="0.25">
      <c r="L29" s="21"/>
    </row>
  </sheetData>
  <sortState xmlns:xlrd2="http://schemas.microsoft.com/office/spreadsheetml/2017/richdata2" ref="A5:R11">
    <sortCondition ref="A5:A11"/>
  </sortState>
  <mergeCells count="24">
    <mergeCell ref="A1:R1"/>
    <mergeCell ref="A2:A4"/>
    <mergeCell ref="B2:B4"/>
    <mergeCell ref="C2:G2"/>
    <mergeCell ref="H2:H4"/>
    <mergeCell ref="I2:I4"/>
    <mergeCell ref="J2:J4"/>
    <mergeCell ref="K2:L2"/>
    <mergeCell ref="M2:N2"/>
    <mergeCell ref="O2:P2"/>
    <mergeCell ref="C3:C4"/>
    <mergeCell ref="D3:D4"/>
    <mergeCell ref="Q3:Q4"/>
    <mergeCell ref="R3:R4"/>
    <mergeCell ref="Q2:R2"/>
    <mergeCell ref="E3:E4"/>
    <mergeCell ref="F3:F4"/>
    <mergeCell ref="G3:G4"/>
    <mergeCell ref="O3:O4"/>
    <mergeCell ref="P3:P4"/>
    <mergeCell ref="K3:K4"/>
    <mergeCell ref="L3:L4"/>
    <mergeCell ref="M3:M4"/>
    <mergeCell ref="N3:N4"/>
  </mergeCells>
  <pageMargins left="0.7" right="0.7" top="0.78740157499999996" bottom="0.78740157499999996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6e70fa-7670-43a6-99e2-cc25946fa8e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  <Datum xmlns="51c87a23-54e2-47a3-a146-26b65f65cada" xsi:nil="true"/>
    <lcf76f155ced4ddcb4097134ff3c332f xmlns="51c87a23-54e2-47a3-a146-26b65f65cada">
      <Terms xmlns="http://schemas.microsoft.com/office/infopath/2007/PartnerControls"/>
    </lcf76f155ced4ddcb4097134ff3c332f>
    <TaxCatchAll xmlns="766e70fa-7670-43a6-99e2-cc25946fa8ea" xsi:nil="true"/>
    <Datuma_x010d_as xmlns="51c87a23-54e2-47a3-a146-26b65f65ca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E02BA68F47F542919780803EAADC53" ma:contentTypeVersion="18" ma:contentTypeDescription="Vytvoří nový dokument" ma:contentTypeScope="" ma:versionID="b08b9a2a9be8eb75c2f03dc439639ef2">
  <xsd:schema xmlns:xsd="http://www.w3.org/2001/XMLSchema" xmlns:xs="http://www.w3.org/2001/XMLSchema" xmlns:p="http://schemas.microsoft.com/office/2006/metadata/properties" xmlns:ns2="766e70fa-7670-43a6-99e2-cc25946fa8ea" xmlns:ns3="51c87a23-54e2-47a3-a146-26b65f65cada" targetNamespace="http://schemas.microsoft.com/office/2006/metadata/properties" ma:root="true" ma:fieldsID="6b8ad3e161a2e682dc9b9fdc0f7b6e86" ns2:_="" ns3:_="">
    <xsd:import namespace="766e70fa-7670-43a6-99e2-cc25946fa8ea"/>
    <xsd:import namespace="51c87a23-54e2-47a3-a146-26b65f65ca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Datum" minOccurs="0"/>
                <xsd:element ref="ns3:Datuma_x010d_a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e70fa-7670-43a6-99e2-cc25946fa8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792a60-d1b7-490d-8fb9-49b2d8fa6c2e}" ma:internalName="TaxCatchAll" ma:showField="CatchAllData" ma:web="766e70fa-7670-43a6-99e2-cc25946fa8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87a23-54e2-47a3-a146-26b65f65c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18" nillable="true" ma:displayName="Datum" ma:format="DateTime" ma:internalName="Datum">
      <xsd:simpleType>
        <xsd:restriction base="dms:DateTime"/>
      </xsd:simpleType>
    </xsd:element>
    <xsd:element name="Datuma_x010d_as" ma:index="19" nillable="true" ma:displayName="Datum a čas" ma:format="DateOnly" ma:internalName="Datuma_x010d_as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6d2dea4-6a5c-40bd-b353-e49838515c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3EB08-B6AB-4310-AB8D-9E1F66E27030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51c87a23-54e2-47a3-a146-26b65f65cada"/>
    <ds:schemaRef ds:uri="766e70fa-7670-43a6-99e2-cc25946fa8e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576F1-5C93-4250-BA3A-E3C088375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e70fa-7670-43a6-99e2-cc25946fa8ea"/>
    <ds:schemaRef ds:uri="51c87a23-54e2-47a3-a146-26b65f65c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RAP KHK speciální školy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2024-04-17T08:18:13Z</cp:lastPrinted>
  <dcterms:created xsi:type="dcterms:W3CDTF">2020-05-27T13:32:17Z</dcterms:created>
  <dcterms:modified xsi:type="dcterms:W3CDTF">2024-05-31T08:59:48Z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0x0101007EE02BA68F47F542919780803EAADC53</vt:lpwstr>
  </property>
</Properties>
</file>