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8F99F61A-C1F1-4522-BF18-73FC02EB3E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P aktivita Silnice" sheetId="3" r:id="rId1"/>
  </sheets>
  <definedNames>
    <definedName name="_xlnm.Print_Area" localSheetId="0">'RAP aktivita Silnice'!$A$1:$M$23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K14" i="3"/>
  <c r="K16" i="3"/>
  <c r="G16" i="3"/>
  <c r="K20" i="3"/>
  <c r="G19" i="3"/>
  <c r="K19" i="3"/>
  <c r="K18" i="3"/>
  <c r="K17" i="3"/>
  <c r="G17" i="3"/>
  <c r="G14" i="3"/>
  <c r="G18" i="3"/>
  <c r="G20" i="3"/>
  <c r="K15" i="3"/>
  <c r="G15" i="3"/>
  <c r="D23" i="3"/>
  <c r="K13" i="3"/>
  <c r="K8" i="3"/>
  <c r="K5" i="3"/>
  <c r="G6" i="3"/>
  <c r="G8" i="3"/>
  <c r="G9" i="3"/>
  <c r="G10" i="3"/>
  <c r="G11" i="3"/>
  <c r="G12" i="3"/>
  <c r="G13" i="3"/>
  <c r="C67" i="3"/>
  <c r="G21" i="3"/>
</calcChain>
</file>

<file path=xl/sharedStrings.xml><?xml version="1.0" encoding="utf-8"?>
<sst xmlns="http://schemas.openxmlformats.org/spreadsheetml/2006/main" count="92" uniqueCount="69">
  <si>
    <t>Seznam projektů</t>
  </si>
  <si>
    <t>Název projektu</t>
  </si>
  <si>
    <t>Číslo silnice</t>
  </si>
  <si>
    <t>Krajní body úseku</t>
  </si>
  <si>
    <t>Naplňování indikátorů IROP</t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</si>
  <si>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</si>
  <si>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</si>
  <si>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</si>
  <si>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</si>
  <si>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</si>
  <si>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</si>
  <si>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</si>
  <si>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</si>
  <si>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</si>
  <si>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II/502 Jičín - Poděbradova a Ruská</t>
  </si>
  <si>
    <t>II/303 Přeložka Běloves - Velké Poříčí</t>
  </si>
  <si>
    <t>Indikátor výstupu: Délka rekonstruovaných nebo modernizovaných silnic – mimo TEN-T</t>
  </si>
  <si>
    <t>II/299</t>
  </si>
  <si>
    <t>II/327</t>
  </si>
  <si>
    <t>II/280</t>
  </si>
  <si>
    <t>II/502</t>
  </si>
  <si>
    <t>II/303</t>
  </si>
  <si>
    <t xml:space="preserve">II/303 </t>
  </si>
  <si>
    <t>II/305</t>
  </si>
  <si>
    <t>Indikátor výstupu: Délka podporovaných nových silnic – mimo TEN-T</t>
  </si>
  <si>
    <t>PD DSP+PDPS</t>
  </si>
  <si>
    <t>PD DUSP, zábory</t>
  </si>
  <si>
    <t>DÚR,DSP+PDPS</t>
  </si>
  <si>
    <t>II/305 Týniště nad Orlicí - Albrechtice nad Orlicí</t>
  </si>
  <si>
    <r>
      <t xml:space="preserve">Výdaje projektu  </t>
    </r>
    <r>
      <rPr>
        <b/>
        <i/>
        <sz val="10"/>
        <color theme="1"/>
        <rFont val="Calibri"/>
        <family val="2"/>
        <charset val="238"/>
        <scheme val="minor"/>
      </rPr>
      <t>v Kč</t>
    </r>
  </si>
  <si>
    <t>novostavba</t>
  </si>
  <si>
    <t>vydané stavební povolení</t>
  </si>
  <si>
    <t>DUR, DSP+PDPS</t>
  </si>
  <si>
    <t>přeložka</t>
  </si>
  <si>
    <t>II/303 Velké Poříčí - Hronov (most-náměstí), včetně mostu 303 -003</t>
  </si>
  <si>
    <t>II/327 Zábědov - Nový Bydžov (část HK, 2. etapa)</t>
  </si>
  <si>
    <t>DUR+DSP+PDPS, zábory, pravomocné ÚR</t>
  </si>
  <si>
    <t>II/299 Librantice, intravilán (SO 101, SO 201, SO 301)</t>
  </si>
  <si>
    <t>130 % alokace KHK:</t>
  </si>
  <si>
    <t xml:space="preserve"> 07/2022</t>
  </si>
  <si>
    <t>12/2021</t>
  </si>
  <si>
    <t>DSP+PDPS</t>
  </si>
  <si>
    <t>DUR, DSP, PDPS
pravomocné SP</t>
  </si>
  <si>
    <t>alokace RAP pro Královéhradecký kraj (dotace EFRR 85 % CZV):</t>
  </si>
  <si>
    <t>Celkem</t>
  </si>
  <si>
    <t>II/300 Miletín - Zdobín</t>
  </si>
  <si>
    <t>II/300</t>
  </si>
  <si>
    <t>DUSP + PDPS, pravomocné společné povolení</t>
  </si>
  <si>
    <t>DUSP + PDPS</t>
  </si>
  <si>
    <t>II/304</t>
  </si>
  <si>
    <t xml:space="preserve">II/308 Králova Lhota - Bohuslavice </t>
  </si>
  <si>
    <t>II/308</t>
  </si>
  <si>
    <t>II/300 Trutnov - Babí, II. etapa</t>
  </si>
  <si>
    <t>II/304 Česká Skalice, přeložka</t>
  </si>
  <si>
    <t>II/280 Libáň - Kopidlno, 1. etapa (1. + 2. část)</t>
  </si>
  <si>
    <t>II/280 Libáň - Kopidlno, 2. etapa (1. část)</t>
  </si>
  <si>
    <t>II/280 Libáň - Kopidlno, 2. etapa (2. část)</t>
  </si>
  <si>
    <t>DUSP/PDPS</t>
  </si>
  <si>
    <t>DSP + PDPS</t>
  </si>
  <si>
    <t>19,280                                                                                     21,120</t>
  </si>
  <si>
    <t>18,675                                                                                                                                                                              20,240</t>
  </si>
  <si>
    <t>09/2021</t>
  </si>
  <si>
    <t>zrušeno</t>
  </si>
  <si>
    <t>2021-2024</t>
  </si>
  <si>
    <t>II/299 Librantice - Libřice (SO 102, SO 103)</t>
  </si>
  <si>
    <t>II/299 Libřice - hranice okresu NA  (SO 104, SO 203, SO 302, SO 303)</t>
  </si>
  <si>
    <t>z toho podíl EFRR</t>
  </si>
  <si>
    <t>Předpokládaný termín realizace</t>
  </si>
  <si>
    <r>
      <t xml:space="preserve">Příloha RAP KHK Silnice II. třídy - verze květen 2024 </t>
    </r>
    <r>
      <rPr>
        <sz val="12"/>
        <rFont val="Calibri"/>
        <family val="2"/>
        <charset val="238"/>
        <scheme val="minor"/>
      </rPr>
      <t>(schváleno RSK 28. 6.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</si>
</sst>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trike/>
      <sz val="10"/>
      <name val="Calibri"/>
      <family val="2"/>
      <charset val="238"/>
      <scheme val="minor"/>
    </font>
    <font>
      <i/>
      <strike/>
      <sz val="8"/>
      <name val="Calibri"/>
      <family val="2"/>
      <charset val="238"/>
      <scheme val="minor"/>
    </font>
    <font>
      <i/>
      <strike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zoomScale="80" zoomScaleNormal="80" zoomScaleSheetLayoutView="80" workbookViewId="0">
      <selection activeCell="B2" sqref="B2:B3"/>
    </sheetView>
  </sheetViews>
  <sheetFormatPr defaultColWidth="9.26953125" defaultRowHeight="14.5" x14ac:dyDescent="0.35"/>
  <cols>
    <col min="1" max="1" width="9.26953125" style="6" customWidth="1"/>
    <col min="2" max="2" width="61.7265625" style="5" customWidth="1"/>
    <col min="3" max="3" width="9.54296875" style="6" customWidth="1"/>
    <col min="4" max="4" width="13.453125" style="1" customWidth="1"/>
    <col min="5" max="5" width="12.81640625" style="1" customWidth="1"/>
    <col min="6" max="7" width="13.26953125" style="1" customWidth="1"/>
    <col min="8" max="9" width="9.26953125" style="6" customWidth="1"/>
    <col min="10" max="10" width="37.453125" style="5" customWidth="1"/>
    <col min="11" max="11" width="12.26953125" style="6" bestFit="1" customWidth="1"/>
    <col min="12" max="12" width="21.81640625" style="15" customWidth="1"/>
    <col min="13" max="13" width="11.7265625" style="1" customWidth="1"/>
    <col min="14" max="14" width="45.54296875" style="5" customWidth="1"/>
    <col min="15" max="16384" width="9.26953125" style="1"/>
  </cols>
  <sheetData>
    <row r="1" spans="1:14" ht="19.5" customHeight="1" x14ac:dyDescent="0.35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2" customFormat="1" ht="42.75" customHeight="1" x14ac:dyDescent="0.35">
      <c r="A2" s="39" t="s">
        <v>0</v>
      </c>
      <c r="B2" s="39" t="s">
        <v>1</v>
      </c>
      <c r="C2" s="39" t="s">
        <v>2</v>
      </c>
      <c r="D2" s="39" t="s">
        <v>3</v>
      </c>
      <c r="E2" s="39"/>
      <c r="F2" s="38" t="s">
        <v>29</v>
      </c>
      <c r="G2" s="38"/>
      <c r="H2" s="39" t="s">
        <v>67</v>
      </c>
      <c r="I2" s="39"/>
      <c r="J2" s="39" t="s">
        <v>4</v>
      </c>
      <c r="K2" s="39"/>
      <c r="L2" s="39" t="s">
        <v>5</v>
      </c>
      <c r="M2" s="39"/>
      <c r="N2" s="4"/>
    </row>
    <row r="3" spans="1:14" s="2" customFormat="1" ht="71.25" customHeight="1" x14ac:dyDescent="0.35">
      <c r="A3" s="39"/>
      <c r="B3" s="39"/>
      <c r="C3" s="39"/>
      <c r="D3" s="9" t="s">
        <v>6</v>
      </c>
      <c r="E3" s="9" t="s">
        <v>7</v>
      </c>
      <c r="F3" s="10" t="s">
        <v>8</v>
      </c>
      <c r="G3" s="10" t="s">
        <v>66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31</v>
      </c>
      <c r="N3" s="16"/>
    </row>
    <row r="4" spans="1:14" s="28" customFormat="1" ht="39.75" customHeight="1" x14ac:dyDescent="0.35">
      <c r="A4" s="21">
        <v>1</v>
      </c>
      <c r="B4" s="22" t="s">
        <v>62</v>
      </c>
      <c r="C4" s="23"/>
      <c r="D4" s="24"/>
      <c r="E4" s="24"/>
      <c r="F4" s="25"/>
      <c r="G4" s="25"/>
      <c r="H4" s="23"/>
      <c r="I4" s="23"/>
      <c r="J4" s="26"/>
      <c r="K4" s="23"/>
      <c r="L4" s="27"/>
      <c r="M4" s="23"/>
      <c r="N4" s="29"/>
    </row>
    <row r="5" spans="1:14" ht="39.75" customHeight="1" x14ac:dyDescent="0.35">
      <c r="A5" s="11">
        <v>2</v>
      </c>
      <c r="B5" s="12" t="s">
        <v>37</v>
      </c>
      <c r="C5" s="11" t="s">
        <v>17</v>
      </c>
      <c r="D5" s="13">
        <v>6.4550000000000001</v>
      </c>
      <c r="E5" s="13">
        <v>7.09</v>
      </c>
      <c r="F5" s="19">
        <v>24889286.219999999</v>
      </c>
      <c r="G5" s="19">
        <f>F5*0.85</f>
        <v>21155893.286999997</v>
      </c>
      <c r="H5" s="11">
        <v>2023</v>
      </c>
      <c r="I5" s="11">
        <v>2023</v>
      </c>
      <c r="J5" s="12" t="s">
        <v>16</v>
      </c>
      <c r="K5" s="17">
        <f>E5-D5</f>
        <v>0.63499999999999979</v>
      </c>
      <c r="L5" s="14" t="s">
        <v>27</v>
      </c>
      <c r="M5" s="11" t="s">
        <v>39</v>
      </c>
      <c r="N5" s="29"/>
    </row>
    <row r="6" spans="1:14" ht="39.75" customHeight="1" x14ac:dyDescent="0.35">
      <c r="A6" s="11">
        <v>3</v>
      </c>
      <c r="B6" s="12" t="s">
        <v>64</v>
      </c>
      <c r="C6" s="11" t="s">
        <v>17</v>
      </c>
      <c r="D6" s="13">
        <v>7.09</v>
      </c>
      <c r="E6" s="13">
        <v>12.487</v>
      </c>
      <c r="F6" s="19">
        <v>85000000</v>
      </c>
      <c r="G6" s="19">
        <f t="shared" ref="G6:G13" si="0">F6*0.85</f>
        <v>72250000</v>
      </c>
      <c r="H6" s="11">
        <v>2024</v>
      </c>
      <c r="I6" s="11">
        <v>2024</v>
      </c>
      <c r="J6" s="12" t="s">
        <v>16</v>
      </c>
      <c r="K6" s="17">
        <v>2.4129999999999998</v>
      </c>
      <c r="L6" s="14" t="s">
        <v>41</v>
      </c>
      <c r="M6" s="20" t="s">
        <v>40</v>
      </c>
      <c r="N6" s="29"/>
    </row>
    <row r="7" spans="1:14" s="28" customFormat="1" ht="39.75" customHeight="1" x14ac:dyDescent="0.35">
      <c r="A7" s="21">
        <v>4</v>
      </c>
      <c r="B7" s="22" t="s">
        <v>62</v>
      </c>
      <c r="C7" s="23"/>
      <c r="D7" s="24"/>
      <c r="E7" s="24"/>
      <c r="F7" s="25"/>
      <c r="G7" s="25"/>
      <c r="H7" s="23"/>
      <c r="I7" s="23"/>
      <c r="J7" s="26"/>
      <c r="K7" s="23"/>
      <c r="L7" s="27"/>
      <c r="M7" s="23"/>
      <c r="N7" s="29"/>
    </row>
    <row r="8" spans="1:14" ht="39.75" customHeight="1" x14ac:dyDescent="0.35">
      <c r="A8" s="11">
        <v>5</v>
      </c>
      <c r="B8" s="12" t="s">
        <v>35</v>
      </c>
      <c r="C8" s="11" t="s">
        <v>18</v>
      </c>
      <c r="D8" s="13">
        <v>33.39</v>
      </c>
      <c r="E8" s="13">
        <v>35.965000000000003</v>
      </c>
      <c r="F8" s="19">
        <v>108000000</v>
      </c>
      <c r="G8" s="19">
        <f t="shared" si="0"/>
        <v>91800000</v>
      </c>
      <c r="H8" s="11">
        <v>2024</v>
      </c>
      <c r="I8" s="11">
        <v>2025</v>
      </c>
      <c r="J8" s="12" t="s">
        <v>16</v>
      </c>
      <c r="K8" s="17">
        <f t="shared" ref="K8:K13" si="1">E8-D8</f>
        <v>2.5750000000000028</v>
      </c>
      <c r="L8" s="14" t="s">
        <v>57</v>
      </c>
      <c r="M8" s="11">
        <v>2022</v>
      </c>
      <c r="N8" s="29"/>
    </row>
    <row r="9" spans="1:14" ht="39.75" customHeight="1" x14ac:dyDescent="0.35">
      <c r="A9" s="11">
        <v>6</v>
      </c>
      <c r="B9" s="12" t="s">
        <v>15</v>
      </c>
      <c r="C9" s="11" t="s">
        <v>22</v>
      </c>
      <c r="D9" s="13" t="s">
        <v>30</v>
      </c>
      <c r="E9" s="13"/>
      <c r="F9" s="19">
        <v>445112512.74000001</v>
      </c>
      <c r="G9" s="19">
        <f t="shared" si="0"/>
        <v>378345635.829</v>
      </c>
      <c r="H9" s="11">
        <v>2024</v>
      </c>
      <c r="I9" s="11">
        <v>2026</v>
      </c>
      <c r="J9" s="12" t="s">
        <v>24</v>
      </c>
      <c r="K9" s="11">
        <v>3.65</v>
      </c>
      <c r="L9" s="14" t="s">
        <v>42</v>
      </c>
      <c r="M9" s="11" t="s">
        <v>63</v>
      </c>
      <c r="N9" s="29"/>
    </row>
    <row r="10" spans="1:14" ht="39.75" customHeight="1" x14ac:dyDescent="0.35">
      <c r="A10" s="11">
        <v>7</v>
      </c>
      <c r="B10" s="12" t="s">
        <v>65</v>
      </c>
      <c r="C10" s="11" t="s">
        <v>17</v>
      </c>
      <c r="D10" s="13">
        <v>12.538</v>
      </c>
      <c r="E10" s="13">
        <v>14.951000000000001</v>
      </c>
      <c r="F10" s="19">
        <v>51127744.840000004</v>
      </c>
      <c r="G10" s="19">
        <f t="shared" si="0"/>
        <v>43458583.114</v>
      </c>
      <c r="H10" s="11">
        <v>2023</v>
      </c>
      <c r="I10" s="11">
        <v>2023</v>
      </c>
      <c r="J10" s="12" t="s">
        <v>16</v>
      </c>
      <c r="K10" s="17">
        <v>5.3970000000000002</v>
      </c>
      <c r="L10" s="14" t="s">
        <v>25</v>
      </c>
      <c r="M10" s="20" t="s">
        <v>61</v>
      </c>
      <c r="N10" s="29"/>
    </row>
    <row r="11" spans="1:14" ht="39.75" customHeight="1" x14ac:dyDescent="0.35">
      <c r="A11" s="11">
        <v>8</v>
      </c>
      <c r="B11" s="12" t="s">
        <v>14</v>
      </c>
      <c r="C11" s="11" t="s">
        <v>20</v>
      </c>
      <c r="D11" s="13">
        <v>3.85</v>
      </c>
      <c r="E11" s="13">
        <v>50.05</v>
      </c>
      <c r="F11" s="19">
        <v>96360576</v>
      </c>
      <c r="G11" s="19">
        <f t="shared" si="0"/>
        <v>81906489.599999994</v>
      </c>
      <c r="H11" s="11">
        <v>2025</v>
      </c>
      <c r="I11" s="11">
        <v>2027</v>
      </c>
      <c r="J11" s="12" t="s">
        <v>16</v>
      </c>
      <c r="K11" s="17">
        <v>1.2</v>
      </c>
      <c r="L11" s="14" t="s">
        <v>32</v>
      </c>
      <c r="M11" s="11">
        <v>2024</v>
      </c>
      <c r="N11" s="29"/>
    </row>
    <row r="12" spans="1:14" ht="39.75" customHeight="1" x14ac:dyDescent="0.35">
      <c r="A12" s="11">
        <v>9</v>
      </c>
      <c r="B12" s="12" t="s">
        <v>28</v>
      </c>
      <c r="C12" s="11" t="s">
        <v>23</v>
      </c>
      <c r="D12" s="13" t="s">
        <v>33</v>
      </c>
      <c r="E12" s="13"/>
      <c r="F12" s="19">
        <v>284719680</v>
      </c>
      <c r="G12" s="19">
        <f t="shared" si="0"/>
        <v>242011728</v>
      </c>
      <c r="H12" s="11">
        <v>2024</v>
      </c>
      <c r="I12" s="11">
        <v>2026</v>
      </c>
      <c r="J12" s="12" t="s">
        <v>16</v>
      </c>
      <c r="K12" s="11">
        <v>0.71</v>
      </c>
      <c r="L12" s="14" t="s">
        <v>36</v>
      </c>
      <c r="M12" s="11">
        <v>2024</v>
      </c>
      <c r="N12" s="29"/>
    </row>
    <row r="13" spans="1:14" ht="39.75" customHeight="1" x14ac:dyDescent="0.35">
      <c r="A13" s="11">
        <v>10</v>
      </c>
      <c r="B13" s="12" t="s">
        <v>34</v>
      </c>
      <c r="C13" s="11" t="s">
        <v>21</v>
      </c>
      <c r="D13" s="13">
        <v>8.032</v>
      </c>
      <c r="E13" s="13">
        <v>8.1999999999999993</v>
      </c>
      <c r="F13" s="19">
        <v>45000000</v>
      </c>
      <c r="G13" s="19">
        <f t="shared" si="0"/>
        <v>38250000</v>
      </c>
      <c r="H13" s="11">
        <v>2025</v>
      </c>
      <c r="I13" s="11">
        <v>2026</v>
      </c>
      <c r="J13" s="12" t="s">
        <v>16</v>
      </c>
      <c r="K13" s="17">
        <f t="shared" si="1"/>
        <v>0.16799999999999926</v>
      </c>
      <c r="L13" s="14" t="s">
        <v>26</v>
      </c>
      <c r="M13" s="11">
        <v>2024</v>
      </c>
      <c r="N13" s="29"/>
    </row>
    <row r="14" spans="1:14" ht="39.75" customHeight="1" x14ac:dyDescent="0.35">
      <c r="A14" s="11">
        <v>11</v>
      </c>
      <c r="B14" s="12" t="s">
        <v>54</v>
      </c>
      <c r="C14" s="11" t="s">
        <v>19</v>
      </c>
      <c r="D14" s="13" t="s">
        <v>60</v>
      </c>
      <c r="E14" s="13" t="s">
        <v>59</v>
      </c>
      <c r="F14" s="19">
        <v>40000000</v>
      </c>
      <c r="G14" s="19">
        <f>F14*0.85</f>
        <v>34000000</v>
      </c>
      <c r="H14" s="11">
        <v>2025</v>
      </c>
      <c r="I14" s="11">
        <v>2026</v>
      </c>
      <c r="J14" s="12" t="s">
        <v>16</v>
      </c>
      <c r="K14" s="17">
        <f>21.12-20.24+19.28-18.675</f>
        <v>1.485000000000003</v>
      </c>
      <c r="L14" s="14" t="s">
        <v>48</v>
      </c>
      <c r="M14" s="11">
        <v>2025</v>
      </c>
      <c r="N14" s="29"/>
    </row>
    <row r="15" spans="1:14" ht="39.75" customHeight="1" x14ac:dyDescent="0.35">
      <c r="A15" s="11">
        <v>12</v>
      </c>
      <c r="B15" s="12" t="s">
        <v>55</v>
      </c>
      <c r="C15" s="11" t="s">
        <v>19</v>
      </c>
      <c r="D15" s="13">
        <v>22.404</v>
      </c>
      <c r="E15" s="13">
        <v>24.648</v>
      </c>
      <c r="F15" s="19">
        <v>40000000</v>
      </c>
      <c r="G15" s="19">
        <f t="shared" ref="G15:G20" si="2">F15*0.85</f>
        <v>34000000</v>
      </c>
      <c r="H15" s="11">
        <v>2024</v>
      </c>
      <c r="I15" s="11">
        <v>2025</v>
      </c>
      <c r="J15" s="12" t="s">
        <v>16</v>
      </c>
      <c r="K15" s="17">
        <f t="shared" ref="K15:K20" si="3">E15-D15</f>
        <v>2.2439999999999998</v>
      </c>
      <c r="L15" s="14" t="s">
        <v>25</v>
      </c>
      <c r="M15" s="11">
        <v>2024</v>
      </c>
      <c r="N15" s="29"/>
    </row>
    <row r="16" spans="1:14" ht="39.75" customHeight="1" x14ac:dyDescent="0.35">
      <c r="A16" s="11">
        <v>13</v>
      </c>
      <c r="B16" s="12" t="s">
        <v>56</v>
      </c>
      <c r="C16" s="11" t="s">
        <v>19</v>
      </c>
      <c r="D16" s="13">
        <v>24.648</v>
      </c>
      <c r="E16" s="13">
        <v>25.782</v>
      </c>
      <c r="F16" s="19">
        <v>25000000</v>
      </c>
      <c r="G16" s="19">
        <f t="shared" ref="G16" si="4">F16*0.85</f>
        <v>21250000</v>
      </c>
      <c r="H16" s="11">
        <v>2027</v>
      </c>
      <c r="I16" s="11">
        <v>2028</v>
      </c>
      <c r="J16" s="12" t="s">
        <v>16</v>
      </c>
      <c r="K16" s="17">
        <f t="shared" ref="K16" si="5">E16-D16</f>
        <v>1.1340000000000003</v>
      </c>
      <c r="L16" s="14" t="s">
        <v>25</v>
      </c>
      <c r="M16" s="11">
        <v>2025</v>
      </c>
      <c r="N16" s="29"/>
    </row>
    <row r="17" spans="1:14" ht="39.75" customHeight="1" x14ac:dyDescent="0.35">
      <c r="A17" s="11">
        <v>14</v>
      </c>
      <c r="B17" s="12" t="s">
        <v>45</v>
      </c>
      <c r="C17" s="11" t="s">
        <v>46</v>
      </c>
      <c r="D17" s="13">
        <v>7.9909999999999997</v>
      </c>
      <c r="E17" s="13">
        <v>9.5891500000000001</v>
      </c>
      <c r="F17" s="19">
        <v>36675101</v>
      </c>
      <c r="G17" s="19">
        <f>F17*0.85</f>
        <v>31173835.849999998</v>
      </c>
      <c r="H17" s="11">
        <v>2024</v>
      </c>
      <c r="I17" s="11">
        <v>2024</v>
      </c>
      <c r="J17" s="12" t="s">
        <v>16</v>
      </c>
      <c r="K17" s="17">
        <f t="shared" si="3"/>
        <v>1.5981500000000004</v>
      </c>
      <c r="L17" s="14" t="s">
        <v>47</v>
      </c>
      <c r="M17" s="11">
        <v>2024</v>
      </c>
      <c r="N17" s="29"/>
    </row>
    <row r="18" spans="1:14" ht="39.75" customHeight="1" x14ac:dyDescent="0.35">
      <c r="A18" s="11">
        <v>15</v>
      </c>
      <c r="B18" s="12" t="s">
        <v>53</v>
      </c>
      <c r="C18" s="11" t="s">
        <v>49</v>
      </c>
      <c r="D18" s="13">
        <v>0</v>
      </c>
      <c r="E18" s="13">
        <v>0.33351999999999998</v>
      </c>
      <c r="F18" s="19">
        <v>40000000</v>
      </c>
      <c r="G18" s="19">
        <f t="shared" si="2"/>
        <v>34000000</v>
      </c>
      <c r="H18" s="11">
        <v>2025</v>
      </c>
      <c r="I18" s="11">
        <v>2026</v>
      </c>
      <c r="J18" s="12" t="s">
        <v>16</v>
      </c>
      <c r="K18" s="17">
        <f t="shared" si="3"/>
        <v>0.33351999999999998</v>
      </c>
      <c r="L18" s="14" t="s">
        <v>48</v>
      </c>
      <c r="M18" s="11">
        <v>2025</v>
      </c>
      <c r="N18" s="29"/>
    </row>
    <row r="19" spans="1:14" ht="39.75" customHeight="1" x14ac:dyDescent="0.35">
      <c r="A19" s="11">
        <v>16</v>
      </c>
      <c r="B19" s="12" t="s">
        <v>50</v>
      </c>
      <c r="C19" s="11" t="s">
        <v>51</v>
      </c>
      <c r="D19" s="13">
        <v>14.176</v>
      </c>
      <c r="E19" s="13">
        <v>21.617999999999999</v>
      </c>
      <c r="F19" s="19">
        <v>100000000</v>
      </c>
      <c r="G19" s="19">
        <f t="shared" si="2"/>
        <v>85000000</v>
      </c>
      <c r="H19" s="11">
        <v>2025</v>
      </c>
      <c r="I19" s="11">
        <v>2027</v>
      </c>
      <c r="J19" s="12" t="s">
        <v>16</v>
      </c>
      <c r="K19" s="17">
        <f t="shared" si="3"/>
        <v>7.4419999999999984</v>
      </c>
      <c r="L19" s="14" t="s">
        <v>48</v>
      </c>
      <c r="M19" s="11">
        <v>2023</v>
      </c>
      <c r="N19" s="29"/>
    </row>
    <row r="20" spans="1:14" ht="39.75" customHeight="1" x14ac:dyDescent="0.35">
      <c r="A20" s="11">
        <v>17</v>
      </c>
      <c r="B20" s="12" t="s">
        <v>52</v>
      </c>
      <c r="C20" s="11" t="s">
        <v>46</v>
      </c>
      <c r="D20" s="13">
        <v>0</v>
      </c>
      <c r="E20" s="13">
        <v>4.5</v>
      </c>
      <c r="F20" s="19">
        <v>80000000</v>
      </c>
      <c r="G20" s="19">
        <f t="shared" si="2"/>
        <v>68000000</v>
      </c>
      <c r="H20" s="11">
        <v>2025</v>
      </c>
      <c r="I20" s="11">
        <v>2026</v>
      </c>
      <c r="J20" s="12" t="s">
        <v>16</v>
      </c>
      <c r="K20" s="17">
        <f t="shared" si="3"/>
        <v>4.5</v>
      </c>
      <c r="L20" s="14" t="s">
        <v>58</v>
      </c>
      <c r="M20" s="11">
        <v>2025</v>
      </c>
      <c r="N20" s="29"/>
    </row>
    <row r="21" spans="1:14" s="31" customFormat="1" ht="23.25" customHeight="1" x14ac:dyDescent="0.35">
      <c r="A21" s="18"/>
      <c r="B21" s="30" t="s">
        <v>44</v>
      </c>
      <c r="C21" s="18"/>
      <c r="F21" s="32"/>
      <c r="G21" s="32">
        <f>SUM(G4:G20)</f>
        <v>1276602165.6799998</v>
      </c>
      <c r="H21" s="18"/>
      <c r="I21" s="18"/>
      <c r="J21" s="30"/>
      <c r="K21" s="18"/>
      <c r="L21" s="33"/>
      <c r="N21" s="30"/>
    </row>
    <row r="22" spans="1:14" s="2" customFormat="1" ht="13" x14ac:dyDescent="0.35">
      <c r="A22" s="3"/>
      <c r="B22" s="35" t="s">
        <v>43</v>
      </c>
      <c r="C22" s="35"/>
      <c r="D22" s="36">
        <v>1013383019.76</v>
      </c>
      <c r="G22" s="34"/>
      <c r="H22" s="3"/>
      <c r="I22" s="3"/>
      <c r="J22" s="4"/>
      <c r="K22" s="3"/>
      <c r="L22" s="16"/>
      <c r="N22" s="4"/>
    </row>
    <row r="23" spans="1:14" s="2" customFormat="1" ht="13" x14ac:dyDescent="0.35">
      <c r="A23" s="3"/>
      <c r="B23" s="31" t="s">
        <v>38</v>
      </c>
      <c r="C23" s="31"/>
      <c r="D23" s="32">
        <f>D22*1.3</f>
        <v>1317397925.688</v>
      </c>
      <c r="F23" s="34"/>
      <c r="G23" s="34"/>
      <c r="H23" s="3"/>
      <c r="I23" s="3"/>
      <c r="J23" s="4"/>
      <c r="K23" s="3"/>
      <c r="L23" s="16"/>
      <c r="N23" s="4"/>
    </row>
    <row r="24" spans="1:14" x14ac:dyDescent="0.35">
      <c r="A24" s="3"/>
      <c r="B24" s="1"/>
      <c r="C24" s="1"/>
      <c r="D24" s="7"/>
    </row>
    <row r="25" spans="1:14" x14ac:dyDescent="0.35">
      <c r="A25" s="3"/>
      <c r="F25" s="7"/>
    </row>
    <row r="26" spans="1:14" x14ac:dyDescent="0.35">
      <c r="A26" s="3"/>
    </row>
    <row r="27" spans="1:14" x14ac:dyDescent="0.35">
      <c r="A27" s="3"/>
      <c r="G27" s="7"/>
    </row>
    <row r="28" spans="1:14" x14ac:dyDescent="0.35">
      <c r="A28" s="3"/>
      <c r="G28" s="7"/>
    </row>
    <row r="29" spans="1:14" x14ac:dyDescent="0.35">
      <c r="A29" s="3"/>
      <c r="G29" s="7"/>
    </row>
    <row r="30" spans="1:14" x14ac:dyDescent="0.35">
      <c r="A30" s="3"/>
      <c r="G30" s="7"/>
    </row>
    <row r="31" spans="1:14" x14ac:dyDescent="0.35">
      <c r="A31" s="3"/>
      <c r="G31" s="7"/>
    </row>
    <row r="32" spans="1:14" x14ac:dyDescent="0.35">
      <c r="A32" s="3"/>
      <c r="G32" s="7"/>
    </row>
    <row r="33" spans="1:7" x14ac:dyDescent="0.35">
      <c r="A33" s="3"/>
      <c r="G33" s="7"/>
    </row>
    <row r="34" spans="1:7" x14ac:dyDescent="0.35">
      <c r="A34" s="3"/>
      <c r="G34" s="7"/>
    </row>
    <row r="35" spans="1:7" x14ac:dyDescent="0.35">
      <c r="A35" s="3"/>
      <c r="G35" s="7"/>
    </row>
    <row r="36" spans="1:7" x14ac:dyDescent="0.35">
      <c r="A36" s="3"/>
      <c r="G36" s="7"/>
    </row>
    <row r="37" spans="1:7" x14ac:dyDescent="0.35">
      <c r="A37" s="3"/>
      <c r="G37" s="7"/>
    </row>
    <row r="38" spans="1:7" x14ac:dyDescent="0.35">
      <c r="A38" s="3"/>
      <c r="G38" s="7"/>
    </row>
    <row r="39" spans="1:7" x14ac:dyDescent="0.35">
      <c r="A39" s="3"/>
      <c r="G39" s="7"/>
    </row>
    <row r="40" spans="1:7" x14ac:dyDescent="0.35">
      <c r="A40" s="3"/>
      <c r="G40" s="7"/>
    </row>
    <row r="41" spans="1:7" x14ac:dyDescent="0.35">
      <c r="A41" s="3"/>
      <c r="G41" s="7"/>
    </row>
    <row r="42" spans="1:7" x14ac:dyDescent="0.35">
      <c r="A42" s="3"/>
      <c r="G42" s="7"/>
    </row>
    <row r="43" spans="1:7" x14ac:dyDescent="0.35">
      <c r="A43" s="3"/>
      <c r="G43" s="7"/>
    </row>
    <row r="44" spans="1:7" x14ac:dyDescent="0.35">
      <c r="A44" s="3"/>
      <c r="G44" s="7"/>
    </row>
    <row r="45" spans="1:7" x14ac:dyDescent="0.35">
      <c r="A45" s="3"/>
      <c r="G45" s="7"/>
    </row>
    <row r="46" spans="1:7" x14ac:dyDescent="0.35">
      <c r="A46" s="3"/>
      <c r="G46" s="7"/>
    </row>
    <row r="47" spans="1:7" x14ac:dyDescent="0.35">
      <c r="A47" s="3"/>
      <c r="G47" s="7"/>
    </row>
    <row r="48" spans="1:7" x14ac:dyDescent="0.35">
      <c r="A48" s="3"/>
      <c r="G48" s="7"/>
    </row>
    <row r="49" spans="1:7" x14ac:dyDescent="0.35">
      <c r="A49" s="3"/>
      <c r="G49" s="7"/>
    </row>
    <row r="50" spans="1:7" x14ac:dyDescent="0.35">
      <c r="A50" s="3"/>
      <c r="G50" s="7"/>
    </row>
    <row r="51" spans="1:7" x14ac:dyDescent="0.35">
      <c r="A51" s="3"/>
      <c r="G51" s="7"/>
    </row>
    <row r="52" spans="1:7" x14ac:dyDescent="0.35">
      <c r="A52" s="3"/>
      <c r="G52" s="7"/>
    </row>
    <row r="53" spans="1:7" x14ac:dyDescent="0.35">
      <c r="A53" s="3"/>
      <c r="G53" s="7"/>
    </row>
    <row r="54" spans="1:7" x14ac:dyDescent="0.35">
      <c r="A54" s="3"/>
      <c r="G54" s="7"/>
    </row>
    <row r="55" spans="1:7" x14ac:dyDescent="0.35">
      <c r="A55" s="3"/>
      <c r="G55" s="7"/>
    </row>
    <row r="56" spans="1:7" x14ac:dyDescent="0.35">
      <c r="A56" s="3"/>
      <c r="G56" s="7"/>
    </row>
    <row r="57" spans="1:7" x14ac:dyDescent="0.35">
      <c r="A57" s="3"/>
      <c r="G57" s="7"/>
    </row>
    <row r="58" spans="1:7" x14ac:dyDescent="0.35">
      <c r="A58" s="3"/>
      <c r="G58" s="7"/>
    </row>
    <row r="59" spans="1:7" x14ac:dyDescent="0.35">
      <c r="A59" s="3"/>
      <c r="G59" s="7"/>
    </row>
    <row r="60" spans="1:7" x14ac:dyDescent="0.35">
      <c r="A60" s="3"/>
      <c r="G60" s="7"/>
    </row>
    <row r="61" spans="1:7" x14ac:dyDescent="0.35">
      <c r="A61" s="3"/>
      <c r="G61" s="7"/>
    </row>
    <row r="62" spans="1:7" x14ac:dyDescent="0.35">
      <c r="A62" s="3"/>
      <c r="G62" s="7"/>
    </row>
    <row r="63" spans="1:7" x14ac:dyDescent="0.35">
      <c r="A63" s="3"/>
      <c r="G63" s="7"/>
    </row>
    <row r="64" spans="1:7" x14ac:dyDescent="0.35">
      <c r="A64" s="3"/>
      <c r="G64" s="7"/>
    </row>
    <row r="65" spans="1:13" x14ac:dyDescent="0.35">
      <c r="A65" s="3"/>
      <c r="G65" s="7"/>
    </row>
    <row r="66" spans="1:13" x14ac:dyDescent="0.35">
      <c r="A66" s="3"/>
      <c r="G66" s="7"/>
    </row>
    <row r="67" spans="1:13" x14ac:dyDescent="0.35">
      <c r="A67" s="3"/>
      <c r="B67" s="4"/>
      <c r="C67" s="3" t="str">
        <f t="shared" ref="C67" si="6">LEFT(B67,6)</f>
        <v/>
      </c>
      <c r="D67" s="2"/>
      <c r="E67" s="2"/>
      <c r="F67" s="2"/>
      <c r="G67" s="2"/>
      <c r="H67" s="3"/>
      <c r="I67" s="3"/>
      <c r="J67" s="4"/>
      <c r="K67" s="3"/>
      <c r="L67" s="16"/>
      <c r="M67" s="2"/>
    </row>
    <row r="68" spans="1:13" x14ac:dyDescent="0.35">
      <c r="A68" s="3"/>
      <c r="G68" s="7"/>
    </row>
    <row r="69" spans="1:13" x14ac:dyDescent="0.35">
      <c r="A69" s="8"/>
    </row>
  </sheetData>
  <mergeCells count="9">
    <mergeCell ref="A1:M1"/>
    <mergeCell ref="F2:G2"/>
    <mergeCell ref="H2:I2"/>
    <mergeCell ref="J2:K2"/>
    <mergeCell ref="L2:M2"/>
    <mergeCell ref="C2:C3"/>
    <mergeCell ref="A2:A3"/>
    <mergeCell ref="B2:B3"/>
    <mergeCell ref="D2:E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81" orientation="landscape" r:id="rId1"/>
  <ignoredErrors>
    <ignoredError sqref="K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BC693EF53E6842A61AFD60F93A810F" ma:contentTypeVersion="0" ma:contentTypeDescription="Vytvoří nový dokument" ma:contentTypeScope="" ma:versionID="f834a1a1804114240efe63aa839a12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21C47F-63B3-4F62-95EA-E5BC250F2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RAP aktivita Silnice</vt:lpstr>
      <vt:lpstr>'RAP aktivita Silnice'!Oblast_tisku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Barcalová Jitka</cp:lastModifiedBy>
  <cp:revision/>
  <cp:lastPrinted>2024-06-05T12:20:20Z</cp:lastPrinted>
  <dcterms:created xsi:type="dcterms:W3CDTF">2020-05-27T13:32:17Z</dcterms:created>
  <dcterms:modified xsi:type="dcterms:W3CDTF">2024-06-28T13:19:58Z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0x01010078BC693EF53E6842A61AFD60F93A810F</vt:lpwstr>
  </property>
</Properties>
</file>