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pavlisova_a\Desktop\Město\MAP IV\Investice\listopad 2024\FINAL\"/>
    </mc:Choice>
  </mc:AlternateContent>
  <xr:revisionPtr revIDLastSave="0" documentId="13_ncr:1_{2BDAFCFA-A82C-47BB-ACD0-95BF2F4408F8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MŠ" sheetId="2" r:id="rId1"/>
    <sheet name="ZŠ " sheetId="3" r:id="rId2"/>
    <sheet name="zájmové  a neformální  " sheetId="4" r:id="rId3"/>
    <sheet name="pokyny" sheetId="1" r:id="rId4"/>
  </sheets>
  <definedNames>
    <definedName name="_xlnm._FilterDatabase" localSheetId="0" hidden="1">MŠ!$A$3:$X$80</definedName>
    <definedName name="_xlnm._FilterDatabase" localSheetId="2" hidden="1">'zájmové  a neformální  '!$A$4:$BF$14</definedName>
    <definedName name="_xlnm._FilterDatabase" localSheetId="1" hidden="1">'ZŠ '!$A$4:$AD$199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90" i="3" l="1"/>
  <c r="M46" i="3" l="1"/>
  <c r="M47" i="3"/>
  <c r="M48" i="3"/>
  <c r="M49" i="3"/>
  <c r="M50" i="3"/>
  <c r="M69" i="2"/>
  <c r="M19" i="2" l="1"/>
  <c r="M45" i="3"/>
  <c r="M44" i="3"/>
  <c r="M43" i="3"/>
  <c r="M42" i="3"/>
  <c r="M41" i="3"/>
  <c r="M40" i="3"/>
  <c r="M38" i="3"/>
  <c r="M39" i="3"/>
  <c r="M86" i="3" l="1"/>
  <c r="M163" i="3" l="1"/>
  <c r="M62" i="3"/>
  <c r="L14" i="4" l="1"/>
  <c r="L13" i="4"/>
  <c r="L12" i="4"/>
  <c r="L11" i="4"/>
  <c r="L10" i="4"/>
  <c r="L9" i="4"/>
  <c r="L8" i="4"/>
  <c r="L7" i="4"/>
  <c r="L5" i="4"/>
  <c r="M199" i="3"/>
  <c r="M198" i="3"/>
  <c r="M197" i="3"/>
  <c r="M196" i="3"/>
  <c r="M195" i="3"/>
  <c r="M194" i="3"/>
  <c r="M193" i="3"/>
  <c r="M192" i="3"/>
  <c r="M191" i="3"/>
  <c r="M189" i="3"/>
  <c r="M188" i="3"/>
  <c r="M187" i="3"/>
  <c r="M186" i="3"/>
  <c r="M185" i="3"/>
  <c r="M184" i="3"/>
  <c r="M183" i="3"/>
  <c r="M182" i="3"/>
  <c r="M181" i="3"/>
  <c r="M180" i="3"/>
  <c r="M179" i="3"/>
  <c r="M178" i="3"/>
  <c r="M177" i="3"/>
  <c r="M176" i="3"/>
  <c r="M175" i="3"/>
  <c r="M174" i="3"/>
  <c r="M173" i="3"/>
  <c r="M172" i="3"/>
  <c r="M171" i="3"/>
  <c r="M170" i="3"/>
  <c r="M169" i="3"/>
  <c r="M168" i="3"/>
  <c r="M167" i="3"/>
  <c r="M166" i="3"/>
  <c r="M165" i="3"/>
  <c r="M164" i="3"/>
  <c r="M162" i="3"/>
  <c r="M161" i="3"/>
  <c r="M159" i="3"/>
  <c r="M158" i="3"/>
  <c r="M157" i="3"/>
  <c r="M156" i="3"/>
  <c r="M155" i="3"/>
  <c r="M154" i="3"/>
  <c r="M153" i="3"/>
  <c r="M152" i="3"/>
  <c r="M151" i="3"/>
  <c r="M150" i="3"/>
  <c r="M149" i="3"/>
  <c r="M148" i="3"/>
  <c r="M147" i="3"/>
  <c r="M146" i="3"/>
  <c r="M145" i="3"/>
  <c r="M144" i="3"/>
  <c r="M143" i="3"/>
  <c r="M142" i="3"/>
  <c r="M141" i="3"/>
  <c r="M140" i="3"/>
  <c r="M139" i="3"/>
  <c r="M138" i="3"/>
  <c r="M137" i="3"/>
  <c r="M136" i="3"/>
  <c r="M135" i="3"/>
  <c r="M134" i="3"/>
  <c r="M133" i="3"/>
  <c r="M132" i="3"/>
  <c r="M131" i="3"/>
  <c r="M130" i="3"/>
  <c r="M129" i="3"/>
  <c r="M128" i="3"/>
  <c r="M127" i="3"/>
  <c r="M126" i="3"/>
  <c r="M125" i="3"/>
  <c r="E125" i="3"/>
  <c r="M83" i="3"/>
  <c r="M82" i="3"/>
  <c r="M81" i="3"/>
  <c r="M80" i="3"/>
  <c r="M78" i="3"/>
  <c r="M76" i="3"/>
  <c r="M73" i="3"/>
  <c r="M61" i="3"/>
  <c r="E61" i="3"/>
  <c r="M60" i="3"/>
  <c r="E60" i="3"/>
  <c r="M59" i="3"/>
  <c r="E59" i="3"/>
  <c r="M58" i="3"/>
  <c r="E58" i="3"/>
  <c r="M57" i="3"/>
  <c r="E57" i="3"/>
  <c r="M56" i="3"/>
  <c r="E56" i="3"/>
  <c r="M55" i="3"/>
  <c r="E55" i="3"/>
  <c r="M54" i="3"/>
  <c r="E54" i="3"/>
  <c r="M53" i="3"/>
  <c r="E53" i="3"/>
  <c r="M52" i="3"/>
  <c r="E52" i="3"/>
  <c r="M51" i="3"/>
  <c r="E51" i="3"/>
  <c r="M37" i="3"/>
  <c r="M36" i="3"/>
  <c r="M35" i="3"/>
  <c r="M34" i="3"/>
  <c r="M33" i="3"/>
  <c r="E32" i="3"/>
  <c r="M31" i="3"/>
  <c r="E31" i="3"/>
  <c r="M30" i="3"/>
  <c r="E30" i="3"/>
  <c r="M29" i="3"/>
  <c r="E29" i="3"/>
  <c r="M28" i="3"/>
  <c r="E28" i="3"/>
  <c r="M22" i="3"/>
  <c r="M21" i="3"/>
  <c r="M20" i="3"/>
  <c r="M19" i="3"/>
  <c r="M18" i="3"/>
  <c r="M17" i="3"/>
  <c r="M16" i="3"/>
  <c r="M15" i="3"/>
  <c r="M14" i="3"/>
  <c r="M13" i="3"/>
  <c r="M12" i="3"/>
  <c r="M11" i="3"/>
  <c r="M10" i="3"/>
  <c r="M9" i="3"/>
  <c r="M8" i="3"/>
  <c r="M7" i="3"/>
  <c r="M6" i="3"/>
  <c r="M5" i="3"/>
  <c r="M80" i="2"/>
  <c r="M79" i="2"/>
  <c r="M78" i="2"/>
  <c r="M77" i="2"/>
  <c r="M76" i="2"/>
  <c r="M75" i="2"/>
  <c r="M74" i="2"/>
  <c r="M68" i="2"/>
  <c r="E68" i="2"/>
  <c r="M67" i="2"/>
  <c r="E67" i="2"/>
  <c r="M66" i="2"/>
  <c r="E66" i="2"/>
  <c r="M65" i="2"/>
  <c r="E65" i="2"/>
  <c r="M64" i="2"/>
  <c r="E64" i="2"/>
  <c r="M63" i="2"/>
  <c r="E63" i="2"/>
  <c r="E62" i="2"/>
  <c r="M61" i="2"/>
  <c r="E61" i="2"/>
  <c r="M60" i="2"/>
  <c r="M59" i="2"/>
  <c r="M58" i="2"/>
  <c r="M57" i="2"/>
  <c r="M56" i="2"/>
  <c r="M55" i="2"/>
  <c r="M52" i="2"/>
  <c r="E52" i="2"/>
  <c r="M51" i="2"/>
  <c r="E51" i="2"/>
  <c r="M50" i="2"/>
  <c r="E50" i="2"/>
  <c r="M49" i="2"/>
  <c r="E49" i="2"/>
  <c r="M48" i="2"/>
  <c r="E48" i="2"/>
  <c r="M47" i="2"/>
  <c r="E47" i="2"/>
  <c r="M46" i="2"/>
  <c r="E46" i="2"/>
  <c r="M45" i="2"/>
  <c r="E45" i="2"/>
  <c r="M44" i="2"/>
  <c r="M43" i="2"/>
  <c r="M42" i="2"/>
  <c r="M40" i="2"/>
  <c r="M39" i="2"/>
  <c r="M38" i="2"/>
  <c r="M37" i="2"/>
  <c r="M36" i="2"/>
  <c r="M35" i="2"/>
  <c r="M34" i="2"/>
  <c r="M33" i="2"/>
  <c r="M32" i="2"/>
  <c r="M31" i="2"/>
  <c r="M30" i="2"/>
  <c r="M29" i="2"/>
  <c r="M28" i="2"/>
  <c r="M27" i="2"/>
  <c r="M26" i="2"/>
  <c r="E26" i="2"/>
  <c r="M25" i="2"/>
  <c r="E25" i="2"/>
  <c r="M24" i="2"/>
  <c r="E24" i="2"/>
  <c r="M23" i="2"/>
  <c r="E23" i="2"/>
  <c r="M21" i="2"/>
  <c r="M20" i="2"/>
  <c r="M18" i="2"/>
  <c r="M15" i="2"/>
  <c r="M14" i="2"/>
  <c r="M9" i="2"/>
  <c r="M8" i="2"/>
  <c r="M7" i="2"/>
  <c r="M6" i="2"/>
  <c r="M5" i="2"/>
  <c r="M4" i="2"/>
</calcChain>
</file>

<file path=xl/sharedStrings.xml><?xml version="1.0" encoding="utf-8"?>
<sst xmlns="http://schemas.openxmlformats.org/spreadsheetml/2006/main" count="3936" uniqueCount="818">
  <si>
    <t>Pokyny, informace k tabulkám</t>
  </si>
  <si>
    <t>Sloupec Výdaje projektu - celkové výdaje projektu</t>
  </si>
  <si>
    <t xml:space="preserve">Investiční záměr předložený do výzvy IROP nebude moci být předložen na částku vyšší, než bude částka zde uvedená.  </t>
  </si>
  <si>
    <t>Sloupec Výdaje projektu - z toho předpokládané výdaje EFRR</t>
  </si>
  <si>
    <t>Vyplňujte bez ohledu na očekávaný zdroj financování.</t>
  </si>
  <si>
    <t>Předpokládané výdaje EFRR jsou závislé na míře spolufinancování v jednotlivých regionech:</t>
  </si>
  <si>
    <t>Kraj</t>
  </si>
  <si>
    <t>Typ regionu</t>
  </si>
  <si>
    <t>Podíl EFRR</t>
  </si>
  <si>
    <t>Praha</t>
  </si>
  <si>
    <t>více rozvinutý</t>
  </si>
  <si>
    <t>40 %</t>
  </si>
  <si>
    <t>Jihočeský</t>
  </si>
  <si>
    <t>přechodový</t>
  </si>
  <si>
    <t>70 %</t>
  </si>
  <si>
    <t>Jihomoravský</t>
  </si>
  <si>
    <t>Plzeňský</t>
  </si>
  <si>
    <t>Středočeský</t>
  </si>
  <si>
    <t>Vysočina</t>
  </si>
  <si>
    <t>Karlovarský</t>
  </si>
  <si>
    <t>méně rozvinutý</t>
  </si>
  <si>
    <t>85 %</t>
  </si>
  <si>
    <t>Královéhradecký</t>
  </si>
  <si>
    <t>Liberecký</t>
  </si>
  <si>
    <t>Moravskoslezský</t>
  </si>
  <si>
    <t>Pardubický</t>
  </si>
  <si>
    <t>Zlínský</t>
  </si>
  <si>
    <t>Olomoucký</t>
  </si>
  <si>
    <t>Ústecký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</si>
  <si>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</si>
  <si>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</si>
  <si>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v dané oblasti v IROP projekt realizovat (žádost o podporu neprojde hodnocením přijatelnosti). Oblastí může být zakřížkováno více podle zaměření projektu. Je třeba věnovat pozornost poznámkám pod tabulkami a upřesnění ve vazbě na některé typy/zaměření projektů.</t>
  </si>
  <si>
    <t>Základní umělecké školy (ZUŠ)</t>
  </si>
  <si>
    <r>
      <t>V případě, že je plánováno žádat o podporu investičního záměru do IROP, je třeba uvést záměr ZUŠ na listě "</t>
    </r>
    <r>
      <rPr>
        <i/>
        <sz val="11"/>
        <color theme="1"/>
        <rFont val="Calibri"/>
        <family val="2"/>
        <charset val="238"/>
        <scheme val="minor"/>
      </rPr>
      <t>zájmové, neformální, celoživotní učení</t>
    </r>
    <r>
      <rPr>
        <sz val="11"/>
        <color theme="1"/>
        <rFont val="Calibri"/>
        <family val="2"/>
        <scheme val="minor"/>
      </rPr>
      <t>"</t>
    </r>
  </si>
  <si>
    <t>Formát odevzdávání tabulek</t>
  </si>
  <si>
    <t>Tabulky je třeba odevzdávat ve formátu pdf opatřené  podpisem oprávněné osoby a současně ve formátu xls (tento formát bez el.podpisu). Obsah obou formátů musí být totožný.</t>
  </si>
  <si>
    <t>Předávání tabulek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</si>
  <si>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jeho prostřednictvím 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</si>
  <si>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</si>
  <si>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</si>
  <si>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</si>
  <si>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</si>
  <si>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</si>
  <si>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</si>
  <si>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s rozšířenou působností - realizace</t>
  </si>
  <si>
    <t>Obec realizace</t>
  </si>
  <si>
    <t>Obsah projektu</t>
  </si>
  <si>
    <r>
      <t xml:space="preserve">Výdaje projektu </t>
    </r>
    <r>
      <rPr>
        <sz val="10"/>
        <color theme="1"/>
        <rFont val="Calibri"/>
        <family val="2"/>
        <scheme val="minor"/>
      </rPr>
      <t xml:space="preserve">v Kč </t>
    </r>
    <r>
      <rPr>
        <vertAlign val="superscript"/>
        <sz val="10"/>
        <color theme="1"/>
        <rFont val="Calibri"/>
        <family val="2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</si>
  <si>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scheme val="minor"/>
      </rPr>
      <t>měsíc, rok</t>
    </r>
  </si>
  <si>
    <r>
      <t>Typ projektu</t>
    </r>
    <r>
      <rPr>
        <sz val="10"/>
        <color theme="1"/>
        <rFont val="Calibri"/>
        <family val="2"/>
        <scheme val="minor"/>
      </rPr>
      <t xml:space="preserve"> </t>
    </r>
    <r>
      <rPr>
        <vertAlign val="superscript"/>
        <sz val="10"/>
        <color theme="1"/>
        <rFont val="Calibri"/>
        <family val="2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</si>
  <si>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</si>
  <si>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</si>
  <si>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</si>
  <si>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</si>
  <si>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</si>
  <si>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</si>
  <si>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</si>
  <si>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 toho předpokládané výdaje EFRR</t>
  </si>
  <si>
    <t>zahájení realizace</t>
  </si>
  <si>
    <t>ukončení realizace</t>
  </si>
  <si>
    <r>
      <t>navýšení kapacity MŠ / novostavba MŠ</t>
    </r>
    <r>
      <rPr>
        <vertAlign val="superscript"/>
        <sz val="10"/>
        <color theme="1"/>
        <rFont val="Calibri"/>
        <family val="2"/>
        <scheme val="minor"/>
      </rPr>
      <t>3)</t>
    </r>
    <r>
      <rPr>
        <sz val="10"/>
        <color theme="1"/>
        <rFont val="Calibri"/>
        <family val="2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</si>
  <si>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scheme val="minor"/>
      </rPr>
      <t>4)</t>
    </r>
  </si>
  <si>
    <t>stručný popis např. zpracovaná PD, zajištěné výkupy, výběr dodavatele</t>
  </si>
  <si>
    <t>vydané stavební povolení ano/ne</t>
  </si>
  <si>
    <t>Mateřská škola Benátky, okres Svitavy</t>
  </si>
  <si>
    <t>Obec Benátky</t>
  </si>
  <si>
    <t>Oprava střechy spojená s vybudováním půdního prostoru</t>
  </si>
  <si>
    <t>ORP Litomyšl</t>
  </si>
  <si>
    <t>Benátky, okres Svitavy</t>
  </si>
  <si>
    <t xml:space="preserve">Oprava střechy s vybudováním půdního prostoru sloužící k tělovýchovným aktivitám a opdpolednímu odpočinku dětí </t>
  </si>
  <si>
    <t>x</t>
  </si>
  <si>
    <t xml:space="preserve">částečně zrealizován, střecha opravena z obecnícho rozpočtu, půdní prostor ponechán beze změn </t>
  </si>
  <si>
    <t>ne</t>
  </si>
  <si>
    <t>Základní škola a Mateřská škola Budislav</t>
  </si>
  <si>
    <t>Obec Budislav</t>
  </si>
  <si>
    <t>Modernizace vybavení třídy MŠ</t>
  </si>
  <si>
    <t>Pardubický kraj</t>
  </si>
  <si>
    <t>Litomyšl</t>
  </si>
  <si>
    <t>Budislav</t>
  </si>
  <si>
    <t>záměr</t>
  </si>
  <si>
    <t>Revitalizace školní zahrady</t>
  </si>
  <si>
    <t>Nové herní prvky na školní zahradu</t>
  </si>
  <si>
    <t>III/2023</t>
  </si>
  <si>
    <t>X/2023</t>
  </si>
  <si>
    <t>v realizaci</t>
  </si>
  <si>
    <t>Mateřská škola Cerekvice nad Loučnou, okres Svitavy</t>
  </si>
  <si>
    <t>Obec Cerekvice nad Loučnou</t>
  </si>
  <si>
    <t>požární schodiště</t>
  </si>
  <si>
    <t>Cerekvice nad Loučnou</t>
  </si>
  <si>
    <t>Výstavba pořárního schodiště jako únikového východu z budovy</t>
  </si>
  <si>
    <t>v jednání zřizovatele</t>
  </si>
  <si>
    <t>Základní škola a Mateřská škola Čistá, okres Svitavy</t>
  </si>
  <si>
    <t>Obec Čistá</t>
  </si>
  <si>
    <t>Výměna oken</t>
  </si>
  <si>
    <t>Čistá</t>
  </si>
  <si>
    <t xml:space="preserve">Výměna oken </t>
  </si>
  <si>
    <t>MŠ Čistá - rekonstrukce a rozšíření</t>
  </si>
  <si>
    <t>rozšíření podlahové plochy MŠ, rekonstrukce sociálního zařízení</t>
  </si>
  <si>
    <t>studie</t>
  </si>
  <si>
    <t>Mateřská škola Desná, okres Svitavy</t>
  </si>
  <si>
    <t>Obec Desná</t>
  </si>
  <si>
    <t>Revitalizace školní zahrady, hřiště</t>
  </si>
  <si>
    <t>Desná</t>
  </si>
  <si>
    <t>Vybavení školní zahrady novými herními a didaktickými prvky včetně nových povrchů, prvky enviromentální přírodní zahrady. Vybudování okrasné a užitkové zahrady, hmyzí domky, dětské didaktické tabule, oprava altánu, oprava přístupového chodníku ke škole a zastřešení vchodu do MŠ .</t>
  </si>
  <si>
    <t>zrealizováno</t>
  </si>
  <si>
    <t xml:space="preserve">Modernizace tříd MŠ včetně ICT technologie </t>
  </si>
  <si>
    <t>Nákup nového nábytku, herního a didaktického materiálu, vybavení tříd novým systémem na ukládání lehátek a lůžkovin. Vybavení ICT technologiemi – počítače pro pedagogické i nepedagogické pracovnice (hardware i software), interaktivní tabule včetně příslušenství a programů, vybudování keramického koutku pro keramickou pec a polytechnické vzdělávání včetně vybavení dílny nábytkem...</t>
  </si>
  <si>
    <t>diskuse, záměr</t>
  </si>
  <si>
    <t xml:space="preserve">Modernizace vstupních prostor </t>
  </si>
  <si>
    <t xml:space="preserve">Modernizace vstupních prostor – zastřešení vchodu, pořízení nových šatních skříněk- rozšíření šatny dětí,  pořízení nových úložných prostor pro děti i zaměstnance včetně vybavení zázemí a vybavení potřebným nábytkem. </t>
  </si>
  <si>
    <t xml:space="preserve">diskuse </t>
  </si>
  <si>
    <t>Rozšíření kapacity školy, zastřešení terasy – nový výukový prostor</t>
  </si>
  <si>
    <t xml:space="preserve">Rozšíření kapacity školy, zastřešení venkovní terasy, terasa bude sloužit jako nový výukový prostor (rozvody elektroinstalací, topení a dalších stavebních úprav(hygienické zázemí), vybavení nábytkem a herním a didaktickým materiálem </t>
  </si>
  <si>
    <t>Základní škola a mateřská škola Dolní Újezd</t>
  </si>
  <si>
    <t>Obec Dolní Újezd</t>
  </si>
  <si>
    <t>750 16 737</t>
  </si>
  <si>
    <t>Vybavení tříd pro  rozvoj jednotlivých gramotností</t>
  </si>
  <si>
    <t>Dolní Újezd</t>
  </si>
  <si>
    <t>Vybavení pomůckami pro rozvoj jednotlivých gramotností dětí předškolního věku</t>
  </si>
  <si>
    <t>probíhá výběr vhodných pomůcek</t>
  </si>
  <si>
    <t>Interaktivní panely</t>
  </si>
  <si>
    <t>Pořízení tří kusů interaktivních panelů</t>
  </si>
  <si>
    <t>751 16 737</t>
  </si>
  <si>
    <t>Edukační prvky na zahradu MŠ</t>
  </si>
  <si>
    <t>Pořízení 3 ks edukačních prvků instalovaných na zahradě MŠ</t>
  </si>
  <si>
    <t>752 16 737</t>
  </si>
  <si>
    <t>Polytechnický koutek</t>
  </si>
  <si>
    <t>Vytvoření polytechnického zákoutí na zahradě MŠ</t>
  </si>
  <si>
    <t>Mateřská škola Horní Újezd, okres Svitavy</t>
  </si>
  <si>
    <t>Obec Horní Újezd, okres Svitavy</t>
  </si>
  <si>
    <t>rekonstrukce a modernizace kuchyně, skladu a příslušenství kuchyně</t>
  </si>
  <si>
    <t>Horní Újezd</t>
  </si>
  <si>
    <t>rekonstrukce a vybavení kuchyně, šatny, skladu a dalšího příslušenství</t>
  </si>
  <si>
    <t>rozšíření kapacity MŠ</t>
  </si>
  <si>
    <t>záměr projenán se zřizovatelem</t>
  </si>
  <si>
    <t>oprava a barevná fasáda na budově MŠ</t>
  </si>
  <si>
    <t>Mateřská škola Janov,okr.Svitavy</t>
  </si>
  <si>
    <t>obec Janov</t>
  </si>
  <si>
    <t xml:space="preserve">Celková rekonstrukce MŠ s navýšením kapacity </t>
  </si>
  <si>
    <t>Pardubice</t>
  </si>
  <si>
    <t>Janov</t>
  </si>
  <si>
    <t>ano</t>
  </si>
  <si>
    <t>Rekuperace</t>
  </si>
  <si>
    <t>projektová dokumentace</t>
  </si>
  <si>
    <t>Vybudování přírodní zahrady v bezprostřední návaznosti na MŠ</t>
  </si>
  <si>
    <t>Výstavba enviromentálního hřiště- zahrady v bezprostřední blízkosti MŠ.Vybudování okrasné a užitkové zahrady,hmyzí domky,dětské didaktické tabule, vodní prvky, herní prvky motivující děti k pohybu a všestrannému rozvoji, k budování dobrého vztahu k životnímu prostředí, odpovědnosti a identitě s místem, kde žijí. Využití členitosti terénu a stávající výsadby. Návaznost a spolupráce se ZŠ.</t>
  </si>
  <si>
    <t>VIII.2023</t>
  </si>
  <si>
    <t>Venkovní terasa</t>
  </si>
  <si>
    <t>Kompletní rekonstrukci budovy mš bychom rádi doplnili o vybudování venkovní terasy,bezprostředně navazující na třídu mś.Vznikne tak nový prostor pro výchovu a vzdělávání, kam bude možné přesunout za vhodného počasí velkou část denních aktivit. Pro nejmenší děti odpadne stres z přechodů a organizačních změn.Součástí terasy bude venkovní WC, což umožní využití zahrady i v odpoledních hodinách.</t>
  </si>
  <si>
    <t>VIII.2024</t>
  </si>
  <si>
    <t>Mateřská škola Jarošov, okers Svitavy</t>
  </si>
  <si>
    <t>Jarošov</t>
  </si>
  <si>
    <t>Vybavení herny MŠ</t>
  </si>
  <si>
    <t>Mateřská škola Jarošov, okres Svitavy</t>
  </si>
  <si>
    <t>Revitalizace dětského hřiště</t>
  </si>
  <si>
    <t>Zateplení budovy MŠ</t>
  </si>
  <si>
    <t>Vybavení nábytkem nové třídy MŠ</t>
  </si>
  <si>
    <t>Elektorinstalace a osvětlení</t>
  </si>
  <si>
    <t>elektroinstalace a osvětlení</t>
  </si>
  <si>
    <t>Mateřská škola Sedmikráska</t>
  </si>
  <si>
    <t>Město Litomyšl</t>
  </si>
  <si>
    <t>Rekonstrukce elektřiny</t>
  </si>
  <si>
    <t xml:space="preserve">Rekonstrukce elektřiny na hlavní budově + osvětlení </t>
  </si>
  <si>
    <t>Ne</t>
  </si>
  <si>
    <t>Rekonstrukce odpadních vod a topení</t>
  </si>
  <si>
    <t>Záměr, bez připraveného projektu.</t>
  </si>
  <si>
    <t>Polytechnická dílna</t>
  </si>
  <si>
    <t xml:space="preserve"> Celková rekonstrukce skladu po DDM – přívod vody, elektroinstalace, osvětlení a vybavení)</t>
  </si>
  <si>
    <t>Revitalizace zahrady</t>
  </si>
  <si>
    <t>Venkovní učebna/altán na pokusy a experimenty, práci s drobným materiálem a nářadím, nebo na vystoupení a společná setkávání.</t>
  </si>
  <si>
    <t>Elektrický kompostér na  biologicky rozložitelné odpady</t>
  </si>
  <si>
    <t>Povinností stravovacích zařízení je likvidovat biologický odpad. Ten se řídí zákonem o odpadech a také Nařízením EP a RadyES) 1069/2009.</t>
  </si>
  <si>
    <t>Mateřská škola v Líbánkách</t>
  </si>
  <si>
    <t xml:space="preserve">Město Litomyšl, Bří Šťastných 1000, </t>
  </si>
  <si>
    <t>Revitalizace a komplexní řešení zahrady</t>
  </si>
  <si>
    <t xml:space="preserve">Komplexní řešení školní zahrady, postupné dovybavení zahradními prvky, venkovní učebnou a zelení, </t>
  </si>
  <si>
    <t>Vybavení školy multimediální tabulí</t>
  </si>
  <si>
    <t xml:space="preserve">Zakoupení a instalace multimediální interaktivní tabule s příslušenstvím -do jedné třídy pro užívání všemi dětmi </t>
  </si>
  <si>
    <t>Vybavení tříd ICT technikou</t>
  </si>
  <si>
    <t>Pevné přenosné boxy do tříd, tiskárny, počítače pro učitelky</t>
  </si>
  <si>
    <t xml:space="preserve">Výměna historických oken školy na odloučeném pracovišti </t>
  </si>
  <si>
    <t>Výměna stávajích nevyhovujících oken na odloučeném pracovišti , oprava omítky okolo oken, nátěr dvou stran pohledově od náměstí</t>
  </si>
  <si>
    <t>Oprava fasády na hlavní budově školy</t>
  </si>
  <si>
    <t>Výměna elektrického vedení v MŠ</t>
  </si>
  <si>
    <t>Výměna elektrického vedení na hlavní budově školy i na odloučeném pracovišti MŠ</t>
  </si>
  <si>
    <t>Změna vytápění hlavní budovy mateřské školy</t>
  </si>
  <si>
    <t>Posouzení a výměna topení v MŠ z elektrického - akumulační kmna na plynové nebo tepelné čerpadlo</t>
  </si>
  <si>
    <t>záměr, odhad finanční náročnosti</t>
  </si>
  <si>
    <t xml:space="preserve">Rekonstrukce asfaltové části zahrady </t>
  </si>
  <si>
    <t>Nový povrch silnice na dětském hřišti školní zahrady  - část pro jízdu na kolech, odrážedlech</t>
  </si>
  <si>
    <t>Základní škola Lubná - Sebranice a Mateřská škola Lubná</t>
  </si>
  <si>
    <t>Obec Lubná</t>
  </si>
  <si>
    <t>Nábytková sestava pro děti do třídy a herny, nadstandardně vybavené koutky pro děti</t>
  </si>
  <si>
    <t>Lubná</t>
  </si>
  <si>
    <t>Variabilní, funkční nábytková sestava, dostatek úložných prostor, nábytek umožňující dětem samostatnost a smysl pro zodpovědnost (výšková dostupnost a možnost samostatného úklidu hraček). Nadstandardní vybavení různých koutků – polytechnický, pro rozvoj čtenářské a matematické gramotnosti, na výtvarné a pracovní činnosti</t>
  </si>
  <si>
    <t>Tablety, notebooky pro pedagogy</t>
  </si>
  <si>
    <t>Informační technologie, která bude pedagogům sloužit k výchovně-vzdělávacím činnostem, bude mobilní (okamžité využití např. ve třídě, při pobytu venku apod.)</t>
  </si>
  <si>
    <t>Interaktivní tabule</t>
  </si>
  <si>
    <t>Interaktivní tabule ve třídě pro vzdělávací a zábavnou činnost dětí, využití při přípravě na další stupeň vzdělávání, k celkovému rozvoji osobnosti (oblast kognitivní, sociální apod.)</t>
  </si>
  <si>
    <t xml:space="preserve">Změna vytápění v MŠ </t>
  </si>
  <si>
    <t>Vytápění budovy v současné době nevyhovující, neekonomické</t>
  </si>
  <si>
    <t>diskuze</t>
  </si>
  <si>
    <t>Rekonstrukce pavilonu v MŠ (včetně rekonstrukce sociálního zařízení)</t>
  </si>
  <si>
    <t>Modernizace budovy a stávajícího sociálního zařízení</t>
  </si>
  <si>
    <t>Revitalizace školní zahrady MŠ včetně oplocení</t>
  </si>
  <si>
    <t>Modernizace stávající zahrady (dětský altánek, pískoviště, dětský bazén, sprchy apod.) včetně oplocení</t>
  </si>
  <si>
    <t>Revitalizace dětského hřiště v MŠ (hrací prvky)</t>
  </si>
  <si>
    <t>Obnovení dětského hřiště novými hracími prvky</t>
  </si>
  <si>
    <t>Zabezpečovací systém na budově MŠ</t>
  </si>
  <si>
    <t>Zajištění bezpečnosti dětí a zaměstnanců školy</t>
  </si>
  <si>
    <t>Základní škola a mateřská škola Makov</t>
  </si>
  <si>
    <t>Obec Makov</t>
  </si>
  <si>
    <t>00758066/01</t>
  </si>
  <si>
    <t>Zázemí pro pohybové, pěstitelské a zábavné venkovní aktivity</t>
  </si>
  <si>
    <t>Makov</t>
  </si>
  <si>
    <t>Vybudování zázemí pro pohybové, pěstitelské a zábavné venkovní aktivity, včetně úpravy terénu a souvisejícího vybavení</t>
  </si>
  <si>
    <t>květen, 2022</t>
  </si>
  <si>
    <t>srpen, 2022</t>
  </si>
  <si>
    <t>Mateřská škola Morašice, okres Svitavy</t>
  </si>
  <si>
    <t>Obec Morašice</t>
  </si>
  <si>
    <t>pořízení interaktivní tabule pro děti včetně příslušenství</t>
  </si>
  <si>
    <t>konzultace</t>
  </si>
  <si>
    <t>revitalizace zahrady</t>
  </si>
  <si>
    <t>revitalizace zahrady MŠ Morašice - nové herní prvky, stolování, učení i odpočinek na zahradě</t>
  </si>
  <si>
    <t>rozděleno - I.etapa-realizace 7/24</t>
  </si>
  <si>
    <t xml:space="preserve">rekonstrukce pavilónu C </t>
  </si>
  <si>
    <t>rekonstrukce nevyužívaného pavilónu C na školní družinu, nový zdroj vytápění-tepelné čerpadlo, zateplení, výměna oken, oprava střechy, nové elektrorozvody, nové vnitřní vybavení učeben</t>
  </si>
  <si>
    <t>výběr dodavatele</t>
  </si>
  <si>
    <t>rekonstrukce pavilónu A</t>
  </si>
  <si>
    <t>rekonstrukce školní jídelny, která slouží pro ZŠ a MŠ, rekuperace a nové elektrorozvody, osvětlení, nový zdroj vytápění z akumulace na tepelné čerpadlo, zateplení a rekonstrukce střechy</t>
  </si>
  <si>
    <t>zpracovává se projekt</t>
  </si>
  <si>
    <t>rekonstrukce pavilónu B</t>
  </si>
  <si>
    <t>rekonstrukce budovy MŠ, rekuperace a nové elektrorozvody, nové osvětlení, nový zdroj vytápění z akumulace na tepelné čerpadlo, zateplení a rekonstrukce střechy</t>
  </si>
  <si>
    <t>pořízení nového výtahu v pavilónu B</t>
  </si>
  <si>
    <t>nový výtah na dopravu jídla do 2. patra pavilónu B</t>
  </si>
  <si>
    <t>Mateřská škola Osík, okres Svitavy</t>
  </si>
  <si>
    <t>Obec Osík</t>
  </si>
  <si>
    <t>Navýšení kapacity MŠ</t>
  </si>
  <si>
    <t>Osík</t>
  </si>
  <si>
    <t>Navýšení kapacita mateřské školy, přístavba budovy, modernizace vybacení tříd, modernizace školní kuchyně</t>
  </si>
  <si>
    <t>zpracovaná PD</t>
  </si>
  <si>
    <t>Mateřská škola Příluka, okres Svitavy</t>
  </si>
  <si>
    <t>Obec Příluka, Příluka 80, 539 44, IČO: 00277223</t>
  </si>
  <si>
    <t>Rekonstrukce sociálního zařízení v 1. patře budovy MŠ.</t>
  </si>
  <si>
    <t>Příluka</t>
  </si>
  <si>
    <t>Celková rekonstrukce WC, úklidová místnost, prádelna.</t>
  </si>
  <si>
    <t>Zřízení učebny</t>
  </si>
  <si>
    <t>Zřízení učebny  v 1.patře MŠ - podlahová krytina, osvětlení, nábytek</t>
  </si>
  <si>
    <t>Rekonstrukce ústředního vytápění, vodovodních rozvodů</t>
  </si>
  <si>
    <t>Výměna kotle na ústřední vytápění a převážné části rozvodů. Modernizace vodovodních rozvodů.</t>
  </si>
  <si>
    <t>Oprava zdí oplocení MŠ</t>
  </si>
  <si>
    <t>Vyspravení vypadlých částí zdí, oprava omítky zdí, zakončení zdí stříškami proti zatékání, oprava vstupních bran tohoto oplocení.</t>
  </si>
  <si>
    <t xml:space="preserve">Rekonstrukce půdních prostor </t>
  </si>
  <si>
    <t xml:space="preserve">Rekonstrukce půdních prostor na nové bydlení v počtu dvou bytových jednotek </t>
  </si>
  <si>
    <t>Celková rekonstrukce MŠ nebo nová MŠ s navýšením kapacity</t>
  </si>
  <si>
    <t>Plánované akce povedou ke zkvalitnění života dětí, pedagogů, atd., k úsporám energií, ke zlepšení hygienických podmínek, životních podmínek. Umožnění moderních postupů pro výchovně vzdělávací procesy. Zázemí pro komunitní aktivity . Zřízení nové dětské skupiny v objektu.</t>
  </si>
  <si>
    <t>Modernizace školní kuchyně - vybavení spotřebiči</t>
  </si>
  <si>
    <t>Výměna kuchyňských spotřebičů, výměna dřevených skříní a pracovních pultů za nové nerezové, řešení nového odsavače par</t>
  </si>
  <si>
    <t>Rekonstrukce sklepních prostor MŠ</t>
  </si>
  <si>
    <t>Rekonstruované sklepní prostory mají sloužit k rukodělným činnostem dětí i dospělých - enviromentální a polytechnické činnosti, pracovní dílničky, keramika, setkávání generací při tvořivých pracech, komunitní aktivity vedoucí k sociální inkluzi.</t>
  </si>
  <si>
    <t>MŠ Sebranice</t>
  </si>
  <si>
    <t>Obec Sebranice</t>
  </si>
  <si>
    <t>Školní zahrada</t>
  </si>
  <si>
    <t>Sebranice</t>
  </si>
  <si>
    <t>Vybudování venkovní učebny, revitalizace zahrady, přírodní prvky</t>
  </si>
  <si>
    <t>Mateřská škola Sedliště, okres Svitavy</t>
  </si>
  <si>
    <t>Obec Sedliště</t>
  </si>
  <si>
    <t>Stavební úpravy MŠ Sedliště</t>
  </si>
  <si>
    <t>Sedliště</t>
  </si>
  <si>
    <t>Rekonstrukce elektroinstalace, kuchyně, jídelny, šatny, výměna oken, podlah, výstavba jídelního výtahu, rekonstrukce prostor kotelny, zřízení prádelny, renovace stávajícího schodiště</t>
  </si>
  <si>
    <t>projekt</t>
  </si>
  <si>
    <t>Revitalizace zahrady, vybudování parkovacích míst u MŠ</t>
  </si>
  <si>
    <t>Úprava terénu zahrady, výstavba nového oplopcení, osazení ČOV, dovybavení zahrady novými herními prvky pro pohybové a relaxační aktivity dětí, hmatový chodník, pořízení zahradního domku, přizpůsobení zahrady k enviromentální výchově</t>
  </si>
  <si>
    <t>MŠ Sloupnice</t>
  </si>
  <si>
    <t>Obec Sloupnice</t>
  </si>
  <si>
    <t>Rekonstrukce volných prostor MŠ</t>
  </si>
  <si>
    <t>Sloupnice</t>
  </si>
  <si>
    <t>vybudování dalších prostor pro potřeby MŠ</t>
  </si>
  <si>
    <t>zpracovaná projektová dokumentace</t>
  </si>
  <si>
    <t>Základní škola a mateřská škola Trstěnice, okres Svitavy</t>
  </si>
  <si>
    <t>obec Trstěnice</t>
  </si>
  <si>
    <t>revitalizace okolí školy– školní zahrada + dětské hřiště</t>
  </si>
  <si>
    <t>Trstěnice</t>
  </si>
  <si>
    <t>Architektonicky zpracované a zrekonstruované okolí školy (na pozemcích náležejících ke škole -  revitalizovaná stávající a doplněná nová zeleň, hmatový chodník, dětské hřiště - vybavení novými herními prvky, vybudování minidopravního hřiště, školní zahrada – záhony, ovocné stromky, keře)</t>
  </si>
  <si>
    <t>projektový záměr</t>
  </si>
  <si>
    <t>vybavení MŠ</t>
  </si>
  <si>
    <t>dovybavení kmenové třídy MŠ výpočetní technikou a audiotechnikou (1 interaktivní tabule s příslušenstvím, dotyková televize,
2 notebooky, 10 tabletů, audiopřehrávač), tělocvičné nářadí -  3 žíněnky, 1 lavička, 1 švédská bedna, lana na přetahování, padák, dětský rotoped, běžecký pás), vybudování a vybavení čtenářského koutku, vybavení MŠ pro polytechnickou výchovu</t>
  </si>
  <si>
    <t>přístavba MŠ</t>
  </si>
  <si>
    <t>z důvodu novelizace platné legislativy bude nutné rozšířit kapacitu MŠ novou přístavbou ke stávající MŠ pro zajištění přednostního přijímání dětí všech věkových kategorií od r. 2020</t>
  </si>
  <si>
    <t>rekonstrukce sociálního zařízení v MŠ</t>
  </si>
  <si>
    <t>V souvislosti  s vybudováním přístavby MŠ bude nutné rozšířit sociální zařízení.</t>
  </si>
  <si>
    <t>rekonstrukce osvětlení</t>
  </si>
  <si>
    <t>Dokončit rekonstrukci osvětlení ve všech prostorách ZŠ a MŠ</t>
  </si>
  <si>
    <t xml:space="preserve">výměna dveří </t>
  </si>
  <si>
    <t>Postupně vyměnit nebo zrenovovat všechny dveře v prostorách ZŠ a MŠ.</t>
  </si>
  <si>
    <t>zabezpečení vstupů do budovy školy</t>
  </si>
  <si>
    <t>zabezpečení vstupů do budovy školy Zabezpečení vstupu do budovy školy je třeba doplnit tak, aby odpovídalo standardu bezpečnosti</t>
  </si>
  <si>
    <t>Strategický rámec MAP - seznam investičních priorit ZŠ (2021-2027)</t>
  </si>
  <si>
    <t>Kraj realizace</t>
  </si>
  <si>
    <r>
      <t xml:space="preserve">Výdaje projektu  </t>
    </r>
    <r>
      <rPr>
        <sz val="9.3000000000000007"/>
        <color theme="1"/>
        <rFont val="Calibri"/>
        <family val="2"/>
        <scheme val="minor"/>
      </rPr>
      <t xml:space="preserve">v Kč </t>
    </r>
    <r>
      <rPr>
        <i/>
        <vertAlign val="superscript"/>
        <sz val="9.3000000000000007"/>
        <color theme="1"/>
        <rFont val="Calibri"/>
        <family val="2"/>
        <scheme val="minor"/>
      </rPr>
      <t>1)</t>
    </r>
  </si>
  <si>
    <r>
      <t xml:space="preserve">Předpokládaný termín realizace </t>
    </r>
    <r>
      <rPr>
        <i/>
        <sz val="9.3000000000000007"/>
        <color theme="1"/>
        <rFont val="Calibri"/>
        <family val="2"/>
        <scheme val="minor"/>
      </rPr>
      <t>měsíc, rok</t>
    </r>
  </si>
  <si>
    <r>
      <t>Typ projektu</t>
    </r>
    <r>
      <rPr>
        <sz val="9.3000000000000007"/>
        <color theme="1"/>
        <rFont val="Calibri"/>
        <family val="2"/>
        <scheme val="minor"/>
      </rPr>
      <t xml:space="preserve"> </t>
    </r>
    <r>
      <rPr>
        <vertAlign val="superscript"/>
        <sz val="9.3000000000000007"/>
        <color theme="1"/>
        <rFont val="Calibri"/>
        <family val="2"/>
        <scheme val="minor"/>
      </rPr>
      <t>2)</t>
    </r>
  </si>
  <si>
    <t xml:space="preserve">Vydaný souhlas  </t>
  </si>
  <si>
    <t>Vazba na AČ</t>
  </si>
  <si>
    <t xml:space="preserve">Priorita </t>
  </si>
  <si>
    <t>s vazbou na podporovanou oblast</t>
  </si>
  <si>
    <t>rekonstrukce učeben neúplných škol v CLLD</t>
  </si>
  <si>
    <t xml:space="preserve">zázemí pro školní poradenské pracoviště </t>
  </si>
  <si>
    <t>vnitřní/venkovní zázemí pro komunitní aktivity vedoucí k sociální inkluzi</t>
  </si>
  <si>
    <t>budování zázemí družin a školních klubů</t>
  </si>
  <si>
    <t>konektivita</t>
  </si>
  <si>
    <t xml:space="preserve">cizí jazyky
</t>
  </si>
  <si>
    <r>
      <t>přírodní vědy</t>
    </r>
    <r>
      <rPr>
        <vertAlign val="superscript"/>
        <sz val="9.3000000000000007"/>
        <color theme="1"/>
        <rFont val="Calibri"/>
        <family val="2"/>
        <scheme val="minor"/>
      </rPr>
      <t>3)</t>
    </r>
    <r>
      <rPr>
        <sz val="9.3000000000000007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</si>
  <si>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9.3000000000000007"/>
        <color theme="1"/>
        <rFont val="Calibri"/>
        <family val="2"/>
        <scheme val="minor"/>
      </rPr>
      <t>4)</t>
    </r>
  </si>
  <si>
    <r>
      <t>práce s digi. tech.</t>
    </r>
    <r>
      <rPr>
        <vertAlign val="superscript"/>
        <sz val="9.3000000000000007"/>
        <color theme="1"/>
        <rFont val="Calibri"/>
        <family val="2"/>
        <scheme val="minor"/>
      </rPr>
      <t>5)</t>
    </r>
    <r>
      <rPr>
        <sz val="9.3000000000000007"/>
        <color theme="1"/>
        <rFont val="Calibri"/>
        <family val="2"/>
        <scheme val="minor"/>
      </rPr>
      <t xml:space="preserve">
</t>
    </r>
  </si>
  <si>
    <t>souhlas od zřizovatele</t>
  </si>
  <si>
    <t>Návaznost na analytické zjištění v území - prirotiní oblast</t>
  </si>
  <si>
    <t>Stanovená priorita pro území</t>
  </si>
  <si>
    <t>Počítačová učebna a kancelář.</t>
  </si>
  <si>
    <t>Přepažení stávajícího kabinetu, elektroinstalace, podlaha, zařízení učebny nábytkem a technikou.</t>
  </si>
  <si>
    <t>VI-25</t>
  </si>
  <si>
    <t>VIII-25</t>
  </si>
  <si>
    <t>Projektová dokumentace</t>
  </si>
  <si>
    <t xml:space="preserve">Oprava shodiště v budově školy. </t>
  </si>
  <si>
    <t>Revitalizace stávajícího schodiště.</t>
  </si>
  <si>
    <t>Nové šatní skříňky, rekonstrukce podlah, výmalba.</t>
  </si>
  <si>
    <t>Rekonstrukce půdních prostor a vybudování venkovní učebny</t>
  </si>
  <si>
    <t>vybudování  učeben určených pro jazykové vzdělávání a přírodovědné předměty, kabinety, venkovní učebna</t>
  </si>
  <si>
    <t>podaná žádost</t>
  </si>
  <si>
    <t>Modernizace IT techniky</t>
  </si>
  <si>
    <t>modernizace vybavení učebny výpočetní techniky</t>
  </si>
  <si>
    <t>Venkovní hřiště s umělým povrchem a herními prvky</t>
  </si>
  <si>
    <t>venkovní hřiště s umělým povrchem a vybavením sportovními prvky</t>
  </si>
  <si>
    <t>Vybudování odborných učeben ZŠ</t>
  </si>
  <si>
    <t>Vybudování odborné učebny přírodních věd, vybudování multimediální učebny, vybudování odborné učebny polytechniky, vybudování jazykové laboratoře, zajištění konektivity školy</t>
  </si>
  <si>
    <t>2024</t>
  </si>
  <si>
    <t>2027</t>
  </si>
  <si>
    <t>zahájena práce na studii proveditelnosti a žádosti o podporu</t>
  </si>
  <si>
    <t>Realizace zatemnění oken ve vybraných učebnách</t>
  </si>
  <si>
    <t>Realizace zatemnění oken ve vybraných učebnách zvl. na jižní straně ZŠ (venkovní žaluzie nebo vnitřní rolety)</t>
  </si>
  <si>
    <t>záměr, učebny připraveny k realizaci</t>
  </si>
  <si>
    <t xml:space="preserve">Pořízení názorných pomůcek </t>
  </si>
  <si>
    <t>Pořízení názorných pomůcek (demonstračních modelů, laboratorních, žákovských souprav) pro výuku chemie, fyziky, přírodopisu, matematiky</t>
  </si>
  <si>
    <t>probíhá výběr vhhodných pomůcek</t>
  </si>
  <si>
    <t>Pořízení nábytku do učeben</t>
  </si>
  <si>
    <t>Pořízení nábytku do učeben (skříně, nástěnky, stoly, židle)</t>
  </si>
  <si>
    <t>Celková rekonstrukce oplocení areálu ZŠ</t>
  </si>
  <si>
    <t>Výměna stávajícího oplocení areálu ZŠ</t>
  </si>
  <si>
    <t>Celková rekonstrukce elektroinstalace chodeb v pavilonu 2. stupně ZŠ</t>
  </si>
  <si>
    <t>Celková rekonstrukce osvětlení a elektroinstalace chodeb v pavilonu 2. stupně ZŠ</t>
  </si>
  <si>
    <t>Izolace proti vlhkosti v suterénu budovy 1. stupně</t>
  </si>
  <si>
    <t>Provedení izolace proti pronikání vlhkosti do prostor v suterénu historické budovy, zbavování těchto prostor vlhkosti (školní dílny, sklady, kotelny)</t>
  </si>
  <si>
    <t>záměr, připraveno k reaizaci</t>
  </si>
  <si>
    <t>Rekonstrukce šaten</t>
  </si>
  <si>
    <t>Rekonstrukce klecových šaten v budově 1. stupně</t>
  </si>
  <si>
    <t>Přírodní zahrada</t>
  </si>
  <si>
    <t>Vybudování přírodní zahrady včetně venkovní třídy</t>
  </si>
  <si>
    <t>Rekonstrukce šaten v hale</t>
  </si>
  <si>
    <t>Kompletní rekonstrukce šaten v hale, vytvoření vstupu do šaten od hřiště s UMT</t>
  </si>
  <si>
    <t>Parkoviště u školní budovy</t>
  </si>
  <si>
    <t>Výstavba nového parkoviště u školní budovy</t>
  </si>
  <si>
    <t>Pořízení 10 ks interaktivních panelů</t>
  </si>
  <si>
    <t>probíhá výběr vhodných zařízení</t>
  </si>
  <si>
    <t>Zkvalitnění vzdělávací infrastruktury v ZŠ Dolní Újezd</t>
  </si>
  <si>
    <t>Rekonstrukce učebny fyziky a chemie</t>
  </si>
  <si>
    <t>Zkvalitnění vzdělávací infrastruktury v ZŠ Dolní Újezd II</t>
  </si>
  <si>
    <t>Rekonstrukce učebny pracovních činností</t>
  </si>
  <si>
    <t>Zkvalitnění vzdělávací infrastruktury v ZŠ Dolní Újezd III</t>
  </si>
  <si>
    <t>Vybudování jazykové učebny</t>
  </si>
  <si>
    <t>Zkvalitnění vzdělávací infrastruktury v ZŠ Dolní Újezd IV</t>
  </si>
  <si>
    <t>Vybudování učebny dějepisu</t>
  </si>
  <si>
    <t>Zkvalitnění vzdělávací infrastruktury v ZŠ Dolní Újezd V</t>
  </si>
  <si>
    <t>Rekonstrukce učebny přírodopisu</t>
  </si>
  <si>
    <t>Základní škola Janov, okres Svitavy</t>
  </si>
  <si>
    <t>Obec Janov</t>
  </si>
  <si>
    <t>Nová učebna pro výuku přírodních věd a polytechniky.</t>
  </si>
  <si>
    <t>Vybudování celoroční venkovní učebny s úpravou přilehlé přírodní zahrady s hřištěm.Součástí bude skladový prostor. Učebna s vybavením pro prezentace s kvalitním ozvučením,  mobilní IT technikou s  vybavením pro  polytechnické vyučování. Montáž elektroinstalací, topení.</t>
  </si>
  <si>
    <t>připravovaný projekt</t>
  </si>
  <si>
    <t>Rekonstrukce interiéru školy</t>
  </si>
  <si>
    <t>Rekonstukce toalet pro žáky, provozní zaměstnance. Vybudování uklidových, šatních prostor pro provozní zaměstnance. Rekonstrukce školní jídelny a kuchyně.</t>
  </si>
  <si>
    <t>Erasmus + projekty spolupráce, systémy vzdělávání, reformy, centralizované aktivity</t>
  </si>
  <si>
    <t>Vzdělávání pedagogů, zahraniční stáže,.</t>
  </si>
  <si>
    <t>2025</t>
  </si>
  <si>
    <t>Základní škola  Janov, okres Svitavy</t>
  </si>
  <si>
    <t>Enviromentální hřiště</t>
  </si>
  <si>
    <t>Vybudování víceučelového přírodního hřiště, zahrady</t>
  </si>
  <si>
    <t>2026</t>
  </si>
  <si>
    <t>Vybavení výpočetní techniky</t>
  </si>
  <si>
    <t>Zlepšení vybavenosti výpočetní techniky ve škole a zlepšení připravenosti k  ITC vzdělávání.</t>
  </si>
  <si>
    <t>2023</t>
  </si>
  <si>
    <t>ZŠ Litomyšl , T.G. Masaryka</t>
  </si>
  <si>
    <t>Předláždění nádvoří</t>
  </si>
  <si>
    <t>Nádvoří se po 25 letech používání rozpadá, děti zde pravidelně běhají o přestávkách, hrozí úraz. Je třeba předláždit, srovnat.</t>
  </si>
  <si>
    <t>duben, 2023</t>
  </si>
  <si>
    <t>říjen,2023</t>
  </si>
  <si>
    <t>NE</t>
  </si>
  <si>
    <t>Multimediální tabule - 4 soupravy</t>
  </si>
  <si>
    <t>MM tabule jsou nedílnou součástí výuky, zvláště jsou potřebné při kombinované výuce v době covidu, když je část dětí ve třídě a část doma. V některých třídách chybějí, jiné staré dosluhují.</t>
  </si>
  <si>
    <t>červenec, 2023</t>
  </si>
  <si>
    <t>srpen, 2024</t>
  </si>
  <si>
    <t>Třídy připraveny na okamžitou instalaci</t>
  </si>
  <si>
    <t>Průlezkové hřiště</t>
  </si>
  <si>
    <t>Stávající muselo být zrušeno-neodpovídalo bezpečnostním předpisům.  V místech, kde stálo, je dost prostoru na to, aby se tam mohly instalovat některé prvky.</t>
  </si>
  <si>
    <t>srpen, 2026</t>
  </si>
  <si>
    <t>Prostor připraven, nabídky od firem shromážděny</t>
  </si>
  <si>
    <t>Revitalizace učebny chemie</t>
  </si>
  <si>
    <t>Více než 25 let stará učebna nesplňuje požadavky na moderní výuku. Nábytek, učitelksé pracoviště, rozvody, digestoř, podlaha, pomůcky, didaktická a multimediální technika apod.</t>
  </si>
  <si>
    <t>únor, 2024</t>
  </si>
  <si>
    <t>říjen, 2024</t>
  </si>
  <si>
    <t>Revitalizace sportovního areálu Větrník</t>
  </si>
  <si>
    <t>Hřiště je dlouholetým používáním třeba obnovit, budovu, skokanský areál, kurty, zvláště atletickou dráhu. Ideální bybylo instalování umělé dráhy a umělé rozběhové dráhy na skok daleký.</t>
  </si>
  <si>
    <t>březen, 2024</t>
  </si>
  <si>
    <t>Ve stadiu úvah, hodnocení přínosu.</t>
  </si>
  <si>
    <t>Výměna marmolea</t>
  </si>
  <si>
    <t>Výměna marmolea na chodbách v 1. a 2.poschodí</t>
  </si>
  <si>
    <t>výměna podlahové krytiny</t>
  </si>
  <si>
    <t>Výuková kuchyňka</t>
  </si>
  <si>
    <t>X</t>
  </si>
  <si>
    <t>Ve stadiu úvah-potřebné cca za 3 roky</t>
  </si>
  <si>
    <t>Rekonstrukce kanalizace</t>
  </si>
  <si>
    <t>U 25 let staré budovy dochází k postupnému zarůstání a ucpávání kanalizace. Ideální řešení je vybourání a výměna celého systému.</t>
  </si>
  <si>
    <t>Vstupní dveře</t>
  </si>
  <si>
    <t>Nefunkčí systém vstupních dveří při změnách teploty</t>
  </si>
  <si>
    <t>Příprava nových místností z původního bytu</t>
  </si>
  <si>
    <t xml:space="preserve">Škola v poslední době zvušuje počet žáků a tříd a má nedostatek místností jednak pro výuku, jednak pro odpolední zájmové aktivity ( školní klub, školní družina ). Záměrem je po vystěhování nájemníků upravit rozvody a celkově místnosti připravit na výchovně-vzdělávací činnost. V úvaze je i přesunout výukovou kuchyňku právě sem, s tím budou spojeny další náklady.
</t>
  </si>
  <si>
    <t>Stadium úvah, po vystěhování možné rychlé kroky.</t>
  </si>
  <si>
    <t>Zvýšení počtu kmenových tříd</t>
  </si>
  <si>
    <t>Tento záměr je navázán na realizaci přeměny bytu po  MUD. Paliiovi. Pokud se zde podaří vybavit výukovou kuchyňku, z té stávající by bylo vhodné udělat novou kmenovou učebnu, která chybí. Zde by byly potřebné stavební úpravy a vybavení nábytkem a MM technikou.</t>
  </si>
  <si>
    <t>ve stadiu příprav prostor</t>
  </si>
  <si>
    <t>vybavení kabinetů novým nábytkem</t>
  </si>
  <si>
    <t>Školní budova je používána již 27.rok, za tu dobu značně zastaralo veškeré vybavení, které nebylo nikdy obnoviváno. Je třeba vyměnit veškerý nábytek.</t>
  </si>
  <si>
    <t>Není problém při schválení financí hned přistoupit k realizaci</t>
  </si>
  <si>
    <t>Přelakování palubovky</t>
  </si>
  <si>
    <t>Pravidelné přelakování palubovky</t>
  </si>
  <si>
    <t>potřeba pravidlené údržby</t>
  </si>
  <si>
    <t>Základní škola Litomyšl, U Školek 1117, okres Svitavy</t>
  </si>
  <si>
    <t>Rekonstrukce venkovního sportoviště</t>
  </si>
  <si>
    <t>Možnost maximálního využití prostor u školy k pohybovým aktivitám a výuce tělesné výchovy, vytvoření hygienicky odpovídajícího prostředí, v němž nebude docházet ke zbytečným úrazům.</t>
  </si>
  <si>
    <t>Zahradní altán</t>
  </si>
  <si>
    <t>Stavbou zahradního altánu s lavicemi získáme možnost s dětmi trávit více času na čistém vzduchu ve dnech, kdy je nepříznivé počasí.</t>
  </si>
  <si>
    <t>Máme vybraný typ altánu</t>
  </si>
  <si>
    <t>Úprava venkovního areálu pro volnočasové aktivity</t>
  </si>
  <si>
    <t>Žáci navštěvující ŠD získají možnost trávit více času venku na čerstvém vzduchu, do školní zahrady budou zařazeny prvky vedoucí k pohybu, mrštnosti a aktivní relaxaci.</t>
  </si>
  <si>
    <t>Víme přesně, které prvky bychom tam chtěli</t>
  </si>
  <si>
    <t>Obnova vybavení odborných kabinetů přírodopisu, chemie a fyziky nábytkem - stoly, skříně, včetně rekonstrukce podlah, probourání příček,…</t>
  </si>
  <si>
    <t>V současné době je vybavení těchto kabinetů velmi zastaralé, chybí dostatečné úložné prostory, vyhovující židle, prostor pro jednání s rodiči, … Novým nábytkem a estetickým sladěním vytvoříme prostředí, kde se budou pedagogové lépe cítit a s větší chutí a kvalitněji pracovat. Také budou daleko přehledněji a praktičtěji uloženy učební pomůcky, tak, aby byly snadno dohledatelné a v co největší míře využitelné.</t>
  </si>
  <si>
    <t>diskuse nad jednotlivými kusy nábytku a výběrem lina</t>
  </si>
  <si>
    <t>Vybavení učeben přírodopisu, chemie a fyziky moderním a funkčním nábytkem,  včetně rozvodu vody a elektřiny do lavic, v chemi vybudování  zázemí pro uložení chemikálií, které bude odpovídat z hlediska bezpečnosti,…</t>
  </si>
  <si>
    <t xml:space="preserve">Mnohé pomůcky, které se často využívají, budou moci být uloženy přímo v učebně, nebudou trpět neustálým přenášením. Výuka bude více názorná, aniž by zatěžovala učitele a žáky stěhováním věcí o přestávkách, modely navíc budou žákům stále na očích, takže se jim budou i během přestávek podvědomě ukládat do paměti. </t>
  </si>
  <si>
    <t>přesná specifikace</t>
  </si>
  <si>
    <t>Interaktivní tabule do 4 tříd</t>
  </si>
  <si>
    <t>V nabídce se nachází stále výce interaktivních výukových programů, jimiž si žáci mohou upevňovat svoje znalosti i dovednosti, je tedy žádoucí, aby mohly být využívány v co největším počtu učeben. Pedagogové byli proškoleni v práci s technikou arádi by pomocí ní zpestřili své vyučovací hodiny.</t>
  </si>
  <si>
    <t>Budování zázemí pro školní družinu</t>
  </si>
  <si>
    <t>Žáků, kteří akutně potřebují školní družinu přibývá, až na výjimku mají vytvořená provizorní zázemí i v kmenových třídách, což není ideální. Rádi bychom získali další prostor pro ŠD, který by splňoval hygienické požadavky a umožňoval dostatečně relaxační aktivity.</t>
  </si>
  <si>
    <t>Vybudování relaxačních hnízd pro žáky</t>
  </si>
  <si>
    <t>Na chodbách školy by byla vybudována relaxační hnízda s herními prvky,knihami apod.</t>
  </si>
  <si>
    <t>Renovace střechy</t>
  </si>
  <si>
    <t>Povrch střechy je původní (z roku 1993), od té doby neprošla žádnou údržbou.</t>
  </si>
  <si>
    <t>Výměna výtahu</t>
  </si>
  <si>
    <t>Při revizi jsme byli upozorněni, že do pěti let skončí životnost výtahu a opravy již nejsou reálné. .</t>
  </si>
  <si>
    <t>Modernizace a přístavba prostor ZŠ U Školek</t>
  </si>
  <si>
    <t>V tomto projektu bude vyřešeno několik zásadních potíží, s nimiž se škola v současné době potýká. Jednak se vyřeší nastávající problém s bezbariérovostí, neboť  jsme byli při revizi výtahu upozorněni, že brzy skončí jeho životnost. Součástí bude i modernizace kabinetů fyziky, přírodopisu, chemie a VV. V současné době je vybavení některých kabinetů velmi zastaralé, chybí dostatečné úložné prostory, vyhovující židle, … Novým nábytkem a estetickým sladěním vytvoříme prostředí, kde se budou pedagogové lépe cítit a s větší chutí a kvalitněji pracovat. Také budou daleko přehledněji a praktičtěji uloženy učební pomůcky, tak, aby byly snadno dohledatelné a v co největší míře využitelné. Vznikne též důstojné prostředí pro jednání s rodiči. Dojde i  ke zřízení odborných učeben chemie, přírodopisu a k rekonstrukci učebny fyziky, výuka předmětů dosud probíhá ve velké míře v kmenových učebnách a pedagogové jsou nuceni veškeré pomůcky neustále stěhovat, stávající budou zmodernizovány.</t>
  </si>
  <si>
    <t>Základní škola Litomyšl, Zámecká 496, okres Svitavy</t>
  </si>
  <si>
    <t>Město Litomyšl, Bří Šťastných 1000, 570 20 Litomyšl</t>
  </si>
  <si>
    <t>Bezpečný prostor školního dvora s prvky dopravního hřiště</t>
  </si>
  <si>
    <t>Modernizace asfaltového povrchu s přesně vymezenými koridory pro účely výuky dopravní výchovy a aktivit školní družiny.</t>
  </si>
  <si>
    <t>Obnova vybavení kabinetů a tříd školy</t>
  </si>
  <si>
    <t>Obnova vybavení kabinetů a tříd školy odpovídající současným potřebám.</t>
  </si>
  <si>
    <t>Rekonstrukce sportovního hřiště v areálu školy</t>
  </si>
  <si>
    <t>Rekonstrukce hřiště v areálu školy (obnova povrchu, herních prvků, oplocení, apod.)</t>
  </si>
  <si>
    <t>Půdní vestavba - jaz. laboratoře</t>
  </si>
  <si>
    <t>Půdní vestavba dvou učeben v návaznosti na bezbariérový přístup do všech pater školní budovy</t>
  </si>
  <si>
    <t>Bezbariérový přístup</t>
  </si>
  <si>
    <t>Součást realizace půdní vestavby nebo samostatný vozík na schodiště (přesuny v rámci 3 podlaží školy)</t>
  </si>
  <si>
    <t>Rekonstrukce učeben a chodeb</t>
  </si>
  <si>
    <t>Postupná rekonstrukce všech učeben a chodeb, obnova omítek</t>
  </si>
  <si>
    <t>Zázemí pro venkovní učebnu</t>
  </si>
  <si>
    <t>Zkvalitnění výuky žáků v odborných přírodovědných předmětech a cizích jazycích</t>
  </si>
  <si>
    <t>Zázemí pro školní dílnu</t>
  </si>
  <si>
    <t>Vybudování funkčního zázemí pro výuku předmětů svět práce a technická výchova</t>
  </si>
  <si>
    <t>Modernizace vnitřní konektivity školy</t>
  </si>
  <si>
    <t>Navýšení kapacity síťové infrastuktury v budově školy a vybudovat mobilní učebnu informatiky zejména pro 1. stupeň</t>
  </si>
  <si>
    <t>Obnova vybavení jazykové učebny a ineraktivních tabulí</t>
  </si>
  <si>
    <t>Obnova audio vybavení jazykové učebny a interaktivních tabulí v učebnách</t>
  </si>
  <si>
    <t>Zatemnění oken v místnostech školní budovy</t>
  </si>
  <si>
    <t>Výměna zatemnění oken v místnostech školní budovy</t>
  </si>
  <si>
    <t>Výměna lavic a židlí ve 2 třídách</t>
  </si>
  <si>
    <t>Výměna dvojlavic za jednolavice ve 2 třídách</t>
  </si>
  <si>
    <t>Zabezpečení vstupu do budov školy</t>
  </si>
  <si>
    <t>Zabezpečení vstupu školní budovy a budov školní restaurace Scolarest</t>
  </si>
  <si>
    <t>Opravy omítek stěn ve 3 učebnách</t>
  </si>
  <si>
    <t>Vybavení kabinetu úložnými skříněmi</t>
  </si>
  <si>
    <t>Rekonstrukce a vybavemí šatny v budově Scolarestu</t>
  </si>
  <si>
    <t>Modernizace výuky na ZŠ Zámecká</t>
  </si>
  <si>
    <t>Modernizace vnitřní konektivity školy, vybavení žákovské dílny, jazykových učeben, učeben fyziky, chemie, přírodopisu, kabinetů chemie, angličtiny, přírodopisu, realizace bezbariérového přístupu do školy.</t>
  </si>
  <si>
    <t>Interaktvní dotykové panely</t>
  </si>
  <si>
    <t>Vybavení tříd interaktivními dotykovými panely.</t>
  </si>
  <si>
    <t>Výměna lavic a židlí ve 4 třídách</t>
  </si>
  <si>
    <t>Výměna dvojlavic za jednolavice ve 4 třídách</t>
  </si>
  <si>
    <t>Oprava podlahy v učebně</t>
  </si>
  <si>
    <t>Oprava podlahy v učebně včetně hydroizolace</t>
  </si>
  <si>
    <t>Zvelebení plochy školníh dvora po položení nového asfaltového povrchu</t>
  </si>
  <si>
    <t>Multifunkční kopírovací stroje</t>
  </si>
  <si>
    <t>Vybavení zázemí pro učitele multifunkčními kopírovacími stroji</t>
  </si>
  <si>
    <t>Oprava (seřízení oken ve 2. patře</t>
  </si>
  <si>
    <t>Oprava seřízení oken ve 2. patře hlavní budovy</t>
  </si>
  <si>
    <t>002506939</t>
  </si>
  <si>
    <t>Notebooky, multifunkční zařízení a další výpočetní technika pro pedagogické pracovníky školy</t>
  </si>
  <si>
    <t>Lubná, Sebranice</t>
  </si>
  <si>
    <t>Pořízení notebooků, multifunkčních zařízení a další výpočetní techniky za účelem zlepšení pracovních podmínek pro pedagogy</t>
  </si>
  <si>
    <t>Vybavení školní družiny výpočetní technikou</t>
  </si>
  <si>
    <t>Rozšíření a zefektivnění výchovně-vzdělávací činnosti, počítačová gramotnost</t>
  </si>
  <si>
    <t>Pracovní dílny na 1. stupni v Sebranicích</t>
  </si>
  <si>
    <t>Vybudování pracovních dílen za účelem výuky předmětu praktické činnosti a efektivnější integraci žáků s SVP</t>
  </si>
  <si>
    <t>Obnova počítačové učebny a serveru na 2. stupni v Lubné</t>
  </si>
  <si>
    <t>Začlenění výpočetní techniky do dalších vyučovacích předmětů a zvýšení počítačové gramotnosti žáků</t>
  </si>
  <si>
    <t>Vybudování kabinetů v půdních prostorách na 2. stupni v Lubné</t>
  </si>
  <si>
    <t>Zlepšení pracovních podmínek pro pedagogické pracovníky</t>
  </si>
  <si>
    <t>Aula školy na 2. stupni v Lubné</t>
  </si>
  <si>
    <t>Vybudování auly za účelem pořádání výchovně vzdělávacích, kulturních a společenských akcí pro žáky školy</t>
  </si>
  <si>
    <t>Rekonstrukce sociálního zařízení v budově 1. stupně v Sebranicích</t>
  </si>
  <si>
    <t>Modernizace stávajícího sociálního zařízení</t>
  </si>
  <si>
    <t>studie proveditelnosti</t>
  </si>
  <si>
    <t>Rekonstrukce rozvodových skříní elektrické energie v Sebranicích</t>
  </si>
  <si>
    <t>Úspora nákladů na elektrickou energii</t>
  </si>
  <si>
    <t>Revitalizace školní zahrady v Sebranicích</t>
  </si>
  <si>
    <t>Vybudování zahrádky pro pěstitelskou činnost v rámci výchovně-vzdělávacího procesu</t>
  </si>
  <si>
    <t>Úprava okolí školy v Sebranicích (chodníky, úschovna jízdních kol, přístřešek pro výuku v přírodě, lavičky, vybudování workoutového hřiště, lezecké stěny apod.)</t>
  </si>
  <si>
    <t xml:space="preserve">Využití okolí školy pro volnočasové aktivity, úprava přístupových cest, osvětlení venkovních prostor a možnost výuky v přírodě  </t>
  </si>
  <si>
    <t>Rekonstrukce osvětlení v budově 1. stupně</t>
  </si>
  <si>
    <t>Splnění hygienických podmínek</t>
  </si>
  <si>
    <t>Vybudování nové tělocvičny v Sebranicích</t>
  </si>
  <si>
    <t>Nové prostory pro výuku tělesné výchovy žáků a halové sporty</t>
  </si>
  <si>
    <t>Rekonstrukce parketových podlah v kulturním domě v Sebranicích - tělocvična</t>
  </si>
  <si>
    <t>Zlepšení prostředí pro školní sportovní a kulturní akce a volnočasové aktivity</t>
  </si>
  <si>
    <t>Vybudování sportovního hřiště se zázemím pro sport a školu v Sebranicích (např. atletická dráha, doskočiště apod.)</t>
  </si>
  <si>
    <t>Vybudování sportovního hřiště pro potřeby školy (tělesná výchova) a volnočasové aktivity</t>
  </si>
  <si>
    <t>Rekonstrukce a vybavení knihovny v Sebranicích</t>
  </si>
  <si>
    <t>Podpoření čtenářské gramotnosti</t>
  </si>
  <si>
    <t xml:space="preserve">Vybudování a vybavení cvičné kuchyně pro výuku a školní družinu  </t>
  </si>
  <si>
    <t>Zefektivnění výchovně-vzdělávací činnosti</t>
  </si>
  <si>
    <t>Výměna dveří na 1. stupni</t>
  </si>
  <si>
    <t>Zlepšení prostředí školy</t>
  </si>
  <si>
    <t>Vybudování prostor pro polytechnické vzdělávání dětí v Sebranicích</t>
  </si>
  <si>
    <t>Změna vytápění v budově 2. stupně v Lubné</t>
  </si>
  <si>
    <t>Vybudování archivu v Lubné</t>
  </si>
  <si>
    <t>Vybudování archivu pro uložení školní dokumentace a účetnictví z důvodu zákona o archivnictví</t>
  </si>
  <si>
    <t>Rekonstrukce učebny dílen na 2. stupni</t>
  </si>
  <si>
    <t>Rekonstrukce pracovních dílen za účelem výuky předmětu praktické činnosti a efektivnější integraci žáků s SVP</t>
  </si>
  <si>
    <t>Rekonstrukce odborné učebny – cvičná kuchyňka na 2. stupni</t>
  </si>
  <si>
    <t>Rekonstrukce cvičné kuchyňky za účelem výuky předmětu praktické činnosti a efektivnější integraci žáků s SVP</t>
  </si>
  <si>
    <t>Úprava okolí školy v Lubné (chodník, úschovna jízdních kol, úprava pro volnočas. aktivity - hrací prvky, přístřešek pro výuku v přírodě, parkovací místa apod.)</t>
  </si>
  <si>
    <t xml:space="preserve">Využití okolí školy pro volnočasové aktivity, úprava přístupových cest a možnost výuky v přírodě  </t>
  </si>
  <si>
    <t>Rekonstrukce osvětlení v budově 2. stupně</t>
  </si>
  <si>
    <t>Rekonstrukce víceúčelového zařízení Skalka v Lubné – tělocvična</t>
  </si>
  <si>
    <t>Celková rekonstrukce objektu – změna využití prostor (včetně obvodových stěn), změna vytápění, oprava toalet, podlahy apod.</t>
  </si>
  <si>
    <t>Vybavení tělocvičny v Lubné</t>
  </si>
  <si>
    <t>Nářadí pro tělesnou výchovu a halové sporty</t>
  </si>
  <si>
    <t>Vybudování a vybavení čtenářského koutku na 2. stupni</t>
  </si>
  <si>
    <t>Vybudování  bezbariérového vstupu do školy včetně rekonstrukce šaten</t>
  </si>
  <si>
    <t>Zlepšení podmínek pro zaměstnance, žáky a jejich rodiče</t>
  </si>
  <si>
    <t>Vybudování víceúčelového sportovního hřiště včetně haly pro školu a halové sporty</t>
  </si>
  <si>
    <t>Vybudování sportovního hřiště pro potřeby školy (tělesná výchova) a volnočasové aktivity spolků</t>
  </si>
  <si>
    <t>Oprava střechy na budově ZŠ Lubná</t>
  </si>
  <si>
    <t>Oprava střešní krytiny, úprava vazby</t>
  </si>
  <si>
    <t>Zabezpečovací systém na budovách 1. i 2. stupně a MŠ</t>
  </si>
  <si>
    <t>Zajištění bezpečnosti žáků a zaměstnanců školy</t>
  </si>
  <si>
    <t>Úprava vybraných místností a vybudování propojovacího krčku – ZŠ Sebranice</t>
  </si>
  <si>
    <t>Úprava knihovny, šaten, sociálního zařízení a vybudování nové alternativní třídy, relaxační místnosti a propojovací chodby</t>
  </si>
  <si>
    <t>Rekonstrukce učeben</t>
  </si>
  <si>
    <t>Zlepšení pracovních podmínek pro žáky a pedagogické pracovníky</t>
  </si>
  <si>
    <t>Rekonstrukce odborných učeben</t>
  </si>
  <si>
    <t>ČOV, nádrž na dešťovou vodu, lapač tuků</t>
  </si>
  <si>
    <t>Výměna septiku za ČOV, dešťová voda z prostor budovy školy a okolí svedena k dalšímu využití</t>
  </si>
  <si>
    <t>Rekonstrukce školní kuchyně</t>
  </si>
  <si>
    <t>Zlepšení pracovních podmínek zaměstnanců jídelny - pořízení nových spotřebičů, splnění hygienických podmínek</t>
  </si>
  <si>
    <t>Vybudování kabinetů v půdních prostorách na 1. stupni v Sebranicích</t>
  </si>
  <si>
    <t>Vybudování počítačové učebny a serveru na 1. stupni v Sebranicích</t>
  </si>
  <si>
    <t>Polytechnická učebna při prvním stupni základní školy v obci Sebranice u Litomyšle</t>
  </si>
  <si>
    <t>Projektový záměr řeší přístavbu k základní škole Sebranice, kde vznikne nová polytechnická učebna se zázemím, výtah, spojovací chodba nové a staré budovy a nový vstup na půdu staré budovy. V rámci projektu dojde k vybudování nového bezbariérového WC a kompletní renovaci hygienického zázemí. Nad polytechnickou učebnou bude vybudována střešní terasa.</t>
  </si>
  <si>
    <t>Masarykova základní škola Morašice, okres Svitavy</t>
  </si>
  <si>
    <t>Škola poznávání</t>
  </si>
  <si>
    <t>Morašice</t>
  </si>
  <si>
    <t xml:space="preserve">Projekt Škola poznávání zahrnuje vybudování učebny přírodních věd s laboratoří se zvýšením konektivity školy, rozšíření dvou kmenových učeben/tříd školní družiny a venkovní učebnu, asanaci přízemí (zdí a podlah) a bezbariérovou prostupnost školy,  a to konkrétně: asanace zdí přízemí / prvního nadzemního podlaží pro zastavení vzlínání vlhkosti a odstranění plísně; bezbariérový přístup do přízemí budovy školy se zázemím pro komunitní aktivity; zvětšení kmenové učebny/školní družiny odstraněním zděné přepážky od kabinetu; rozšíření kmenové učebny/školní družiny prostupností do nové venkovní přírodní učebny; úprava vstupní haly pro komunitní aktivity vedoucí k sociální inkluzi s možností využití haly jako učebny; bezbariérové řešení prostupnosti 1. + 2. + 3. nadzemního podlaží; vybudování "pokusny" rekonstrukcí a rozšířením sdružené odborné učebny biologie, fyziky, chemie (včetně rozvodů). </t>
  </si>
  <si>
    <t>ideová příprava</t>
  </si>
  <si>
    <t>Energie sobě</t>
  </si>
  <si>
    <t>Instalace FVE a tepelného čerpadla, zateplení stropu na půdě nad učebnami, zateplení střechy.</t>
  </si>
  <si>
    <t>Pokusna</t>
  </si>
  <si>
    <t>Projekt Pokusna zahrnuje vybudování učebny přírodních věd s laboratoří se zvýšením konektivity školy.  Pokusna bude vybudována rekonstrukcí a rozšířením současného prostoru sdružené odborné učebny biologie, fyziky, chemie (včetně rozvodů a podlah) a příslušných kabinetů.</t>
  </si>
  <si>
    <t>Bidýlko</t>
  </si>
  <si>
    <t>Kmenová a jazyková učebna Bidýlko (nad "pokusnou") - rekonstrukce a rozšíření podkrovní místnosti využívané jako učebna pro dělené vyučování na plnohodnostnou kmenovou třídu včetně zateplení střechy a instalace střešních oken</t>
  </si>
  <si>
    <t>Dílny</t>
  </si>
  <si>
    <t>Dílny - učebna polytechnického vzdělávání, která v současné škole zcela chybí. Celková rekonstrukce objektu a vybavení pomůckami a přístroji pro polytechnické vzdělávání na ZŠ a v ŠD.</t>
  </si>
  <si>
    <t>Keramická dílna</t>
  </si>
  <si>
    <t xml:space="preserve">Vybudování samostatného zázemí keramické dílny včetně všech postupových segmentů. </t>
  </si>
  <si>
    <t>Cvičná kuchyně</t>
  </si>
  <si>
    <t xml:space="preserve">Rekonstrukce rozvodů elektřiny a vody, vybavení přístroji , nábytkem a nádobím. </t>
  </si>
  <si>
    <t>Venkovní učebny I a II</t>
  </si>
  <si>
    <t>Venkovní učebnay jsou v přímém sousedství budovy školy</t>
  </si>
  <si>
    <t>Bezbariérový vstup - hlavní vchod</t>
  </si>
  <si>
    <t>Vybudování přístupové rampy a zajištění vlastního školního schodolezu</t>
  </si>
  <si>
    <t>Bezbariérová škola</t>
  </si>
  <si>
    <t>Vybudování výtahu - vnější instalace</t>
  </si>
  <si>
    <t>Věžní hodiny</t>
  </si>
  <si>
    <t xml:space="preserve">Výměna 4 ciferníků za osvětlené s LED, instalace nového hodinového stroje s autoregulací nastavení správného času dle signálu. </t>
  </si>
  <si>
    <t>Komunitní plocha pod školou</t>
  </si>
  <si>
    <t>Rekonstrukce povrchu a oplocení komunitní plochy včetně zázemí infrastruktury</t>
  </si>
  <si>
    <t>Tělocvična</t>
  </si>
  <si>
    <t>Rekonstrukce objektu sousedícího se školou v učebnu pro Tv</t>
  </si>
  <si>
    <t>Nová výtvarna</t>
  </si>
  <si>
    <t>Vybudování učebny výtvsarné výchovy a společenských věd přepažením chodby ve III. podlaží</t>
  </si>
  <si>
    <t>Snoezelen</t>
  </si>
  <si>
    <t>Snoezelen - místnost klidu / azyl pro zklidnění</t>
  </si>
  <si>
    <t>Chodba setkávání</t>
  </si>
  <si>
    <t>Chodba = společný prostor, místo, kde se čekání na vyučování stává zábavou a potřebou vzdělávání hrou z vnitřní motivace. Mobiliář, digitechnika a uspořádání chodby přízemí a II. nadzemního podlaží.</t>
  </si>
  <si>
    <t xml:space="preserve">Škola - komunitní centrum </t>
  </si>
  <si>
    <t>Přístavba školy rekonstrukcí sousední budovy čp 20 s kmenovými a odbornými učebnami, sálem pro společenské akce a prezentace výsledků vzdělávání a výrobků žáků, stravovací a hygienickou jednotkou, zázemím pro školní družinu a klub, výstavba tělocvičny se zázemím včetně posilovny, toalet a základního wellness. Rekonstrukce dvora a okolí budovy pro amfiteátr a technické zázemí. S budovou stávající školy budova propojena na úrovni druhého nadzemního podlaží průchozím krčkem nad ulicí.</t>
  </si>
  <si>
    <t>ANO</t>
  </si>
  <si>
    <t>Základní škola a mateřská škola Všeználek, Němčice 114</t>
  </si>
  <si>
    <t>Obec Němčice</t>
  </si>
  <si>
    <t>Rozšiřování kapacity učeben.</t>
  </si>
  <si>
    <t>Němčice</t>
  </si>
  <si>
    <t>Nástavba nad bývalou kotelnu ZŚ - vybudování 2 kmenových multifunkčních učeben a oddělení školní družiny, které v současnosti škole chybí-rozšíření kapacity učeben.</t>
  </si>
  <si>
    <t>Infrastruktura školy.</t>
  </si>
  <si>
    <t>Snížení stropů stávajících učeben, nová elektroinstalace a osvětlení.</t>
  </si>
  <si>
    <t>Centrum tradičního praktického vzdělávání.</t>
  </si>
  <si>
    <t>Rekonstrukce stávající budovy s vytvořením učeben pro projektové vzdělávání.</t>
  </si>
  <si>
    <t>Sportovní hala se zázemím.</t>
  </si>
  <si>
    <t>Vybudování sportovní haly se zázemím,které nyní ve škole chybí.</t>
  </si>
  <si>
    <t>Základní škola Osík, okres Svitavy</t>
  </si>
  <si>
    <t>Rekonstrukce střechy</t>
  </si>
  <si>
    <t>Výměna krytiny střechy, zateplení půdních prostor.</t>
  </si>
  <si>
    <t>Rekonstrukce okolí školy</t>
  </si>
  <si>
    <t>Zpracování a zrekonstuování parku a zahrady kolem školy, vybudování vzdělávacích koutků a herních prvků.</t>
  </si>
  <si>
    <t>Rekonstrukce tělocvičny</t>
  </si>
  <si>
    <t>Rekonstrukce staré tělocvičny v budově školy, samostatný vchod, výstavba sociálního zařízení.</t>
  </si>
  <si>
    <t>Venkovní učebna</t>
  </si>
  <si>
    <t>Vybudování venkovní učebny. Altán s lavičkami, stoly, výukovými tabulemi.</t>
  </si>
  <si>
    <t>Půdní učebny</t>
  </si>
  <si>
    <t>Vybudování další kapacity školy, půdní učebny, ateliér, knihovna.</t>
  </si>
  <si>
    <t>Rekonstrukce ŠD</t>
  </si>
  <si>
    <t>Rekonstrukce a modernizace prostor ŠD</t>
  </si>
  <si>
    <t>Atrium vzdělávací koutek</t>
  </si>
  <si>
    <t>Vzdělávací koutek ve venkovním prostředí</t>
  </si>
  <si>
    <t>Digitalizace a konektivita ZŠ</t>
  </si>
  <si>
    <t>Konektivita školy, digitální mobilní učebna, nákup digitálních zařízení.</t>
  </si>
  <si>
    <t>Rekonstrukce podlah</t>
  </si>
  <si>
    <t>Rekonstrukce starých podlah v budově ZŠ.</t>
  </si>
  <si>
    <t>Relaxační prostor pro žáky SPU/SPCH</t>
  </si>
  <si>
    <t>Vybudování relaxačního koutu/místnosti-prostoru pro žáky na uvolnění a uklidnění. Místo pro Komunitní a třídnické hodiny. Wellbeing.</t>
  </si>
  <si>
    <t>Rekonstrukce hygienických koutů</t>
  </si>
  <si>
    <t>Rekonstrukce hygienických koutků ve třídách a na chodbě.</t>
  </si>
  <si>
    <t>Pracovní koutek pro nácvik praktických dovedností</t>
  </si>
  <si>
    <t xml:space="preserve">Rekonstrukce prostor a nákup vybavení pro dílnu  </t>
  </si>
  <si>
    <t>Základní škola Sloupnice</t>
  </si>
  <si>
    <t>Přístavba tělocvičny</t>
  </si>
  <si>
    <t>přístavba tělocvičny, školní jídelny a dalších učeben</t>
  </si>
  <si>
    <t>rekonstrukce vybavení v šatnách</t>
  </si>
  <si>
    <t>ICT mobilní učebna</t>
  </si>
  <si>
    <t>vybudování učebny dílen</t>
  </si>
  <si>
    <t>ZŠ nemá učebnu dílen. Učebnu dílen je třeba nově vybudovat a vybavit potřebným nábytkem a pomůckami.</t>
  </si>
  <si>
    <t>vybudování školního poradenského pracoviště</t>
  </si>
  <si>
    <t>Vybudování zázemí pro školního psychologa a školního speciálního pedagoga,
jednu místnost vybavit nabytkem a pomůckami potřebnými pro jejich práci.</t>
  </si>
  <si>
    <t>dovybavení kmenových tříd ICT technikou</t>
  </si>
  <si>
    <t>Dovybavení kmenových tříd ICT technikou z důvodu rozvíjení ICT gramotnosti 
dovybavení všech tříd interaktivními tabulemi nebo interaktivními dotykovými panely - 8 ks, zakoupení mobilní počítačové učebny (26 ks)
nákup 30 ks tabletů, 20 notebooků.</t>
  </si>
  <si>
    <t>rekonstrukce tělocvičny a školního hřiště</t>
  </si>
  <si>
    <t>Tělocvična – rekonstrukce osvětlení, podlahy, dovybavení novým nářadím, hřiště -  vybudování doskočiště, běžecké dráhy, vybavení záchytnými sítěmi.</t>
  </si>
  <si>
    <t>stavební úprava a rekonstrukce, keramická dílna</t>
  </si>
  <si>
    <t xml:space="preserve">Stavební úpravy a rekonstrukce na podporu polytechnického vzdělávání - keramická dílna vybavená keramickou pecí.
</t>
  </si>
  <si>
    <t xml:space="preserve">vybavení učeben pylonovými tabulemi </t>
  </si>
  <si>
    <t>Vybavení učeben pylonovými tabulemi, Stávající tabule jsou ve špatném stavu a potřebují vyměnit.</t>
  </si>
  <si>
    <t>pořízení názorných pomůcek (demonstračních modelů, laboratorních, žákovských souprav) pro výuku chemie, fyziky, přírodopisu, matematiky</t>
  </si>
  <si>
    <t>Pořízení názorných pomůcek (demonstračních modelů, laboratorních, žákovských souprav) pro výuku chemie, fyziky, přírodopisu, matematiky.</t>
  </si>
  <si>
    <t>Dokončit rekonstrukci osvětlení ve všech prostorách ZŠ a MŠ.</t>
  </si>
  <si>
    <t>úschovna jízdních kol</t>
  </si>
  <si>
    <t>Zrekonstruovat prostor pro ukládání jízdních kol.</t>
  </si>
  <si>
    <t>šatní skříňky</t>
  </si>
  <si>
    <t xml:space="preserve">Prostor pro odkládání svršků pro žáky je nedostatečný. K dispozici jsou dvě malé šatny. Řešením je nákup šatních skříněk pro žáky 2. st. a jejich umístění na chodbě.
</t>
  </si>
  <si>
    <t>realizace zatemnění oken ve vybraných učebnách  – venkovní žaluzie nebo vnitřní rolety</t>
  </si>
  <si>
    <t xml:space="preserve">Realizace zatemnění oken ve vybraných učebnách  – venkovní žaluzie nebo vnitřní rolety.V případě slunečného počasí je zatemnění učeben pro výuku s využitím interaktivní tabule a dataprojektoru nedostatečné. Totéž platí při provádění některých pokusů, při kterých je nutné dostatečné zatemnění.
</t>
  </si>
  <si>
    <t>Zabezpečení vstupu do budovy školy je třeba doplnit tak, aby odpovídalo standardu bezpečnosti.</t>
  </si>
  <si>
    <t>nákup kompenzačních pomůcek pro děti s SVP</t>
  </si>
  <si>
    <t xml:space="preserve">Škola nedisponuje žádnými kompenzačními pomůckami pro žáky se SVP. Vzhledem k tomu, že těchto žáků přibývá, potřebujeme školu vybavit alespoň základními kompenzačními pomůckami.
</t>
  </si>
  <si>
    <t>Kabinet fyziky, chemie, přírodopisu a kabinet 1. st jsou vybaveny zastaralým a nevyhovujícím nábytkem. Je třeba vyměnit veškerý nábytek za nový.</t>
  </si>
  <si>
    <t>rekonstrukce podlah v učebnách</t>
  </si>
  <si>
    <t>V 7 učebnách je třeba provést výměnu podlahových krytin, které jsou již značně opotřebené a poškozené. Stávající krytinu je třeba odstranit, celý povrch vyrovnat pomocí nivelace a položit nové podlahové krytiny.</t>
  </si>
  <si>
    <t xml:space="preserve">dovybavení ŠD </t>
  </si>
  <si>
    <t xml:space="preserve">ŠD je třeba dovybavit hračkami a pomůckami pro rozvoj čtenářské, matematické a počítačové gramotnosti, dotyková televize 
</t>
  </si>
  <si>
    <t>rekonstrukce elektroinstalace v celém objektu školy mimo ŠJ</t>
  </si>
  <si>
    <t>Stávající rozvody elektřiny jsou v nevyhovujícím stavu, pocházejí z roku 1963 a jsou hliníkové. V brzké době  bude třeba tyto rozvody postupně v jednotlivých pavilonech vyměnit za měděné.</t>
  </si>
  <si>
    <t>využití obnovitelných zdrojů energie na střechách školy</t>
  </si>
  <si>
    <t xml:space="preserve">Využití obnovitelných zdrojů za účelem snížení energetické spotřeby jednotlivých pavilonů. </t>
  </si>
  <si>
    <t>koncepce</t>
  </si>
  <si>
    <t>Vybavení tělocvičny</t>
  </si>
  <si>
    <t>Aula školy</t>
  </si>
  <si>
    <t>projektový zámr</t>
  </si>
  <si>
    <t>Výměna počítačů v PC učebně</t>
  </si>
  <si>
    <t>Základní škola, Vidlatá Seč, okres Svitavy</t>
  </si>
  <si>
    <t>Obec Vidlatá Seč</t>
  </si>
  <si>
    <t>Rekonstrukce sociálních zařízení</t>
  </si>
  <si>
    <t>Vidlatá Seč</t>
  </si>
  <si>
    <t>Výměna plechových kabinek za zdělé WC</t>
  </si>
  <si>
    <t>Výstavba nové třídy</t>
  </si>
  <si>
    <t>Výstavba nové třídy pro výuku žáků</t>
  </si>
  <si>
    <t>záměr, příprava PD</t>
  </si>
  <si>
    <t>Základní škola ŠKOLAMYŠL</t>
  </si>
  <si>
    <t>ŠKOLAMYŠL z.s.</t>
  </si>
  <si>
    <t>Vybavenost
audiovizuální
technikou</t>
  </si>
  <si>
    <t xml:space="preserve">Nákup notebooků, projektorů, interakčních a programovacích pomůcek
</t>
  </si>
  <si>
    <t>Půdní vestavba</t>
  </si>
  <si>
    <t xml:space="preserve">Rekonstrukce a zateplení půdních prostor, vytvoření odborných učeben
</t>
  </si>
  <si>
    <t>Úprava venkovních prostor</t>
  </si>
  <si>
    <t xml:space="preserve">Zřízení workoutového hřiště, zastřešení průchodu z budovy </t>
  </si>
  <si>
    <t>Zastřešení a vybavení terasy</t>
  </si>
  <si>
    <t>Zastřešení venkovního prostoru a vytvoření venkovní učebny</t>
  </si>
  <si>
    <t>Vybavení pro rozvoj gramotností a průřezových témat</t>
  </si>
  <si>
    <t>Nákup pomůcek pro  rozvoj finanční gramotnosti, kritického myšlení, programování, Hejného matematiky, Začít spolu, …</t>
  </si>
  <si>
    <t>Vybavení odbornými pomůckami pro přírodní vědy</t>
  </si>
  <si>
    <t>Nákup pomůcek do chemie, fyziky, přírodovědy, zeměpisu – podpora nadaných žáků</t>
  </si>
  <si>
    <t>Vybavení školní družiny</t>
  </si>
  <si>
    <t>Vybavení školní družiny nábytkem a pomůckami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</si>
  <si>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</si>
  <si>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</si>
  <si>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</si>
  <si>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r>
      <t>Výdaje projektu</t>
    </r>
    <r>
      <rPr>
        <b/>
        <i/>
        <sz val="10"/>
        <color theme="1"/>
        <rFont val="Calibri"/>
        <family val="2"/>
        <scheme val="minor"/>
      </rPr>
      <t xml:space="preserve"> </t>
    </r>
    <r>
      <rPr>
        <sz val="10"/>
        <color theme="1"/>
        <rFont val="Calibri"/>
        <family val="2"/>
        <scheme val="minor"/>
      </rPr>
      <t xml:space="preserve">v Kč </t>
    </r>
    <r>
      <rPr>
        <vertAlign val="superscript"/>
        <sz val="10"/>
        <color theme="1"/>
        <rFont val="Calibri"/>
        <family val="2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</si>
  <si>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scheme val="minor"/>
      </rPr>
      <t>2)</t>
    </r>
  </si>
  <si>
    <t>Název organizace</t>
  </si>
  <si>
    <t>Zřizovatel (název)</t>
  </si>
  <si>
    <t>IČ organizace</t>
  </si>
  <si>
    <t>celkové výdaje projektu</t>
  </si>
  <si>
    <t>stručný popis, např. zpracovaná PD, zajištěné výkupy, výber dodavatele</t>
  </si>
  <si>
    <r>
      <t>přírodní vědy</t>
    </r>
    <r>
      <rPr>
        <vertAlign val="superscript"/>
        <sz val="10"/>
        <color theme="1"/>
        <rFont val="Calibri"/>
        <family val="2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</si>
  <si>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scheme val="minor"/>
      </rPr>
      <t>4)</t>
    </r>
  </si>
  <si>
    <r>
      <t>práce s digitálními tech.</t>
    </r>
    <r>
      <rPr>
        <vertAlign val="superscript"/>
        <sz val="10"/>
        <color theme="1"/>
        <rFont val="Calibri"/>
        <family val="2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</si>
  <si>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Středisko volného času Litomyšl</t>
  </si>
  <si>
    <t>Rekonstrukce plotu.</t>
  </si>
  <si>
    <t>Rekonstrukce oplocení ve spodní části zahrady SVČ.</t>
  </si>
  <si>
    <t>příprava realizace</t>
  </si>
  <si>
    <t>Prostor půdy není možné využívat pro přímou pedagogickou práci. Záměrem je vybudovat zde nové výukové prostory.</t>
  </si>
  <si>
    <t>Klubovna pro hasiče</t>
  </si>
  <si>
    <t>půdní vestavba nad požární zbrojnicí</t>
  </si>
  <si>
    <t>Základní umělecká škola Bedřicha Smetany Litomyšl</t>
  </si>
  <si>
    <t xml:space="preserve">Bezbariérový vstup a výtah na hlavní budově ZUŠ </t>
  </si>
  <si>
    <t>Bezbariérový vstup a výtah umožní přístup do učeben a koncertního sálu v půdním patře hlavní budovy i osobám s pohybovým omezením  a usnadní běžný provozní režim školy.</t>
  </si>
  <si>
    <t>Výukové klavíry (4 kusy)</t>
  </si>
  <si>
    <t xml:space="preserve">Výměna křídel v učebnách určených k výuce hry na klavír. </t>
  </si>
  <si>
    <t>Nákup výpočetní techniky pro pedagogy</t>
  </si>
  <si>
    <t xml:space="preserve"> Výměna staré výpočetní techniky, přechod na Windows 11. </t>
  </si>
  <si>
    <t xml:space="preserve">Modernizace  sboroven </t>
  </si>
  <si>
    <t>Výměna nábytku a vybavení ve sborovnách.</t>
  </si>
  <si>
    <t>Vybudování nové učebny v budově "Tunel"</t>
  </si>
  <si>
    <t>Rekonstrukce půdních prostorů, modernizace výuky v oblasti polytechnického vzdělávání a digitálních technologií, zajištění bezbariérovosti a posílení konektivity.</t>
  </si>
  <si>
    <t>Třímanuálové digitální varhany s pedálem</t>
  </si>
  <si>
    <t>V současné době máme cvičné varhany na hraně životnosti,  výhledově bude třeba pořídit nové.</t>
  </si>
  <si>
    <t>Multiboard do učebny HN</t>
  </si>
  <si>
    <t>Výměna klasické tabule v učebně HN</t>
  </si>
  <si>
    <t>Schváleno v Litomyšli dne 01.11.2021                       Řídícím výborem MAP                    Podpis předsedy řídícího výboru pana Radomila Kašpara</t>
  </si>
  <si>
    <t>do výše stanovené alokace</t>
  </si>
  <si>
    <t>I.</t>
  </si>
  <si>
    <t>II.</t>
  </si>
  <si>
    <t>III.</t>
  </si>
  <si>
    <t xml:space="preserve">I - zpracovaná PD, zahájení do 2024 včetně, projekty zrealizované, projekty připravené na na žádost IROP, II - projekty realizace od 2025, III - projekty realizace od 2026 </t>
  </si>
  <si>
    <t xml:space="preserve">I -  zpracovaná PD, zahájení do 2024 včetně, projekty zrealzované, projekty připravené na na žádost IROP, II - projekty realizace od 2025, III - projekty realizace od 2026 </t>
  </si>
  <si>
    <t>III</t>
  </si>
  <si>
    <t>II</t>
  </si>
  <si>
    <t>I</t>
  </si>
  <si>
    <t>Architektonicky zpracované a zrekonstruované okolí školy (na pozemcích náležejících ke škole -  revitalizovaná stávající a doplněná nová zeleň, hmatový chodník, dětské hřiště - vybavení novými herními prvky, vybudování minidopravního hřiště, školní zahrada – záhony, ovocné stromky, keře). Vybudování vzdělávacích koutků, vybudování workoutového hřiště, lezecké stěny apod.</t>
  </si>
  <si>
    <t>Stavební úpravy stávající MŠ - zvýšení energetické účinnosti budovy, vybudování nové kmenové učebny (denní místnost, herna) spojené s navýšením stávající kapacity MŠ, vybudování nezbytného zázemí pro personál,stavební úpravy chodeb a spojovacích prostor pro nově vzniklou třídu,vybudování nezbytného zázemí pro novou kmenovou učebnu (výdej stravy, hyg. zázemí), kompletní  rekonstrukce a modernizace výdejny stravy, zajištění bezbariérovosti, budování a modernizace   souvisejících energetických sítí . Nedílnou součástí projektu je i vybavení vhodným nábytkem pro ukládání hraček ,vzdělávacích pomůcek a lůžkovin + stolků a židliček odpovídajících ČSN. Díky nově vybudované terase a zázemí bude možné realizovat více činností s dětmi v přírodě. Zajištění bezpečnosti dětí a zaměstnanců školy, vybavení kamerovým systémem</t>
  </si>
  <si>
    <t>Rekonstrukce prostor šaten a sprch na třídu</t>
  </si>
  <si>
    <t>Protože škola nemá vhodnévýukové prostory pro dělení tříd, bude tento prostor vyklizen a přebudován na učebnu, v níž se bude vyučovat vždy polovina z půlených tříd. Zároveň prostor bude využívat školní družina v době, kdy se v kmenové učebně, kde mají zázemí, ještě učí.</t>
  </si>
  <si>
    <t>sportovní hala + školní jídelna</t>
  </si>
  <si>
    <r>
      <t xml:space="preserve">Vybudování sportovní haly </t>
    </r>
    <r>
      <rPr>
        <sz val="9"/>
        <color rgb="FFFF0000"/>
        <rFont val="Calibri"/>
        <family val="2"/>
        <charset val="238"/>
        <scheme val="minor"/>
      </rPr>
      <t>a školní jídelny</t>
    </r>
  </si>
  <si>
    <t>Školní knihovna</t>
  </si>
  <si>
    <t>Nákup vybavení a knih pro školní knihovnu a čítárnu.</t>
  </si>
  <si>
    <t>průběžná realizace</t>
  </si>
  <si>
    <t>Základní škola Litomyšl, Zámecká 496, okr. Svitavy</t>
  </si>
  <si>
    <t>Notebooky do jazykové učebny</t>
  </si>
  <si>
    <t>Vybavení pro žáky jako podpora výuky cizích jazyků</t>
  </si>
  <si>
    <t>Celková výměna vybavení výukové kuchyňky včetně podlahy. Pokud proběhne úprava bytu a kuchyňka bude přesunuta do bytu, není třeba modernizovat tuto stávající kuchyňku</t>
  </si>
  <si>
    <t>Tabule do třídy CH</t>
  </si>
  <si>
    <t>Jedná se o doplnění již realizovaného projektu Modráskova chemie - modernizace učebny chemie, kdy kvůli omezenému rozpočtu byla z modernizace vyřazena výměna stávající nevhodné tabule</t>
  </si>
  <si>
    <t>Skříň na chemikálie do zmodernizované učebny</t>
  </si>
  <si>
    <t>Tepelné čerpadlo + vzduchotechnika na sport.hale</t>
  </si>
  <si>
    <t>Výměna současné vzduchotechniky s tepelným hořákem (nevyužívané) za tepelné čerpadlo se vzduchotechnikou</t>
  </si>
  <si>
    <t>I.27</t>
  </si>
  <si>
    <t>I.30</t>
  </si>
  <si>
    <t>Výměna střešní krytiny</t>
  </si>
  <si>
    <t>Výměna střešní krytiny, stávající střešní krytina je několik let po životnosti, stále dochází k nákladným opravám, oprava střešní krytiny může být spojena s případnou instalací fotovoltaiky</t>
  </si>
  <si>
    <t>Instalace fotovoltaiky na střechu školní budovy</t>
  </si>
  <si>
    <t>Instalace fotovoltaiky na část střechy školní budovy, která je navázána na předchozí opravu střešní krytiny</t>
  </si>
  <si>
    <t>hotový projekt</t>
  </si>
  <si>
    <t>rekonstrukce prostorů pro zaměstnance</t>
  </si>
  <si>
    <t xml:space="preserve">rekonstrukce , přestavba nevyužitých prostorů budovy MŠ, vybudování zázemí pro zaměstnance (šatna, denní místnost), včetně vybavení </t>
  </si>
  <si>
    <t>záměr projednán se zřizovatelem</t>
  </si>
  <si>
    <r>
      <t>rekonstrukce , přestavba a rozšíření třídy dětí do nevyužitých prostorů budovy MŠ,</t>
    </r>
    <r>
      <rPr>
        <sz val="9"/>
        <color rgb="FFFF0000"/>
        <rFont val="Calibri"/>
        <family val="2"/>
        <charset val="238"/>
        <scheme val="minor"/>
      </rPr>
      <t xml:space="preserve"> včetně vybavení</t>
    </r>
  </si>
  <si>
    <t xml:space="preserve">dokončení fasády budovy MŠ, oprava poškozených částí fasády a barevný nátěr </t>
  </si>
  <si>
    <t>Vybavení informačními technologiemi</t>
  </si>
  <si>
    <t>Informační technologie, která bude pedagogům sloužit k výchovně-vzdělávacím činnostem, bude mobilní (okamžité využití např. ve třídě, při pobytu venku apod.) Pořízení tiskárny a notebooků pro učitele</t>
  </si>
  <si>
    <r>
      <t>Vestavná skříň</t>
    </r>
    <r>
      <rPr>
        <sz val="9"/>
        <color rgb="FFFF0000"/>
        <rFont val="Calibri"/>
        <family val="2"/>
        <charset val="238"/>
        <scheme val="minor"/>
      </rPr>
      <t xml:space="preserve"> a stojany na matrace</t>
    </r>
  </si>
  <si>
    <t>Vybavení  prostoru šaten.</t>
  </si>
  <si>
    <t>VII-25</t>
  </si>
  <si>
    <t>projektová dokumentace, rozpočet</t>
  </si>
  <si>
    <t>rekonstrukce bez stavebního povolení</t>
  </si>
  <si>
    <t>Celková rekonstrukce kuchyně. Výměna kuchyňských spotřebičů, výměna dřevených skříní a pracovních pultů za nové nerezové, řešení nového odsavače par, elektrické rozvody, voda, odpady</t>
  </si>
  <si>
    <t>VIII-26</t>
  </si>
  <si>
    <t>V- 26</t>
  </si>
  <si>
    <t>V.25</t>
  </si>
  <si>
    <t>VIII.25</t>
  </si>
  <si>
    <t>Při schválení financí možné okamžitě realizovat</t>
  </si>
  <si>
    <t>Jedná se o doplnění již realizovaného projektu Modráskova chemie - modernizace učebny chemie, kdy kvůli omezenému rozpočtu byla z realizace vyřazena skříň na chemikálie, která je ale do učebny pro skladování chemikálií z bezpečnostního hlediska nutná.</t>
  </si>
  <si>
    <t>Nutné pro bezpečnost - připraveno k realizaci</t>
  </si>
  <si>
    <t>Ve stadiu úvah, příprava.</t>
  </si>
  <si>
    <t>Přístavba šaten a kabinetů u budovy MŠ</t>
  </si>
  <si>
    <t>Priorita</t>
  </si>
  <si>
    <t>Schváleno v Litomyšli dne        30.12.2024  Řídícím výborem MAP                    Podpis předsedy řídícího výboru pana Radomila Kašpara</t>
  </si>
  <si>
    <t>dne 30.12.2024</t>
  </si>
  <si>
    <t>Schváleno v Litomyšli dne    30.12.2024     Řídícím výborem MAP                    Podpis předsedy řídícího výboru pana Radomila Kašpara</t>
  </si>
  <si>
    <t xml:space="preserve">projekt před realizací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</si>
</sst>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5]mmm\-yy;@"/>
  </numFmts>
  <fonts count="5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scheme val="minor"/>
    </font>
    <font>
      <b/>
      <sz val="16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rgb="FF000000"/>
      <name val="Calibri"/>
      <family val="2"/>
      <charset val="238"/>
    </font>
    <font>
      <sz val="11"/>
      <color indexed="8"/>
      <name val="Calibri"/>
      <family val="2"/>
      <charset val="238"/>
    </font>
    <font>
      <sz val="9.3000000000000007"/>
      <color theme="1"/>
      <name val="Calibri"/>
      <family val="2"/>
      <scheme val="minor"/>
    </font>
    <font>
      <sz val="9"/>
      <color rgb="FFFF0000"/>
      <name val="Calibri"/>
      <family val="2"/>
      <charset val="238"/>
      <scheme val="minor"/>
    </font>
    <font>
      <sz val="11"/>
      <color rgb="FFFF0000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</font>
    <font>
      <strike/>
      <sz val="11"/>
      <color theme="1"/>
      <name val="Calibri"/>
      <family val="2"/>
      <scheme val="minor"/>
    </font>
    <font>
      <b/>
      <sz val="9.3000000000000007"/>
      <color theme="1"/>
      <name val="Calibri"/>
      <family val="2"/>
      <scheme val="minor"/>
    </font>
    <font>
      <i/>
      <vertAlign val="superscript"/>
      <sz val="9.3000000000000007"/>
      <color theme="1"/>
      <name val="Calibri"/>
      <family val="2"/>
      <scheme val="minor"/>
    </font>
    <font>
      <i/>
      <sz val="9.3000000000000007"/>
      <color theme="1"/>
      <name val="Calibri"/>
      <family val="2"/>
      <scheme val="minor"/>
    </font>
    <font>
      <vertAlign val="superscript"/>
      <sz val="9.3000000000000007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trike/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sz val="9.3000000000000007"/>
      <name val="Calibri"/>
      <family val="2"/>
      <scheme val="minor"/>
    </font>
    <font>
      <sz val="9"/>
      <name val="Calibri"/>
      <family val="2"/>
      <charset val="238"/>
      <scheme val="minor"/>
    </font>
    <font>
      <sz val="11"/>
      <name val="Calibri"/>
      <family val="2"/>
      <scheme val="minor"/>
    </font>
    <font>
      <sz val="9"/>
      <name val="Calibri"/>
      <family val="2"/>
      <scheme val="minor"/>
    </font>
    <font>
      <sz val="10"/>
      <name val="Calibri"/>
      <family val="2"/>
      <scheme val="minor"/>
    </font>
    <font>
      <sz val="10"/>
      <name val="Calibri"/>
      <family val="2"/>
      <charset val="238"/>
      <scheme val="minor"/>
    </font>
    <font>
      <sz val="9.3000000000000007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9.5"/>
      <name val="Calibri"/>
      <family val="2"/>
      <charset val="238"/>
      <scheme val="minor"/>
    </font>
    <font>
      <sz val="9.3000000000000007"/>
      <name val="Calibri"/>
      <family val="2"/>
    </font>
    <font>
      <sz val="9"/>
      <name val="Calibri"/>
      <family val="2"/>
      <charset val="238"/>
    </font>
    <font>
      <sz val="9"/>
      <name val="Arial"/>
      <family val="2"/>
      <charset val="238"/>
    </font>
    <font>
      <sz val="8"/>
      <color rgb="FFFF0000"/>
      <name val="Calibri"/>
      <family val="2"/>
      <charset val="238"/>
      <scheme val="minor"/>
    </font>
    <font>
      <sz val="9.3000000000000007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sz val="9.5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6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19" fillId="0" borderId="0"/>
    <xf numFmtId="0" fontId="20" fillId="0" borderId="0"/>
  </cellStyleXfs>
  <cellXfs count="576">
    <xf numFmtId="0" fontId="0" fillId="0" borderId="0" xfId="0"/>
    <xf numFmtId="0" fontId="5" fillId="0" borderId="0" xfId="0" applyFont="1"/>
    <xf numFmtId="0" fontId="6" fillId="0" borderId="0" xfId="0" applyFont="1"/>
    <xf numFmtId="0" fontId="7" fillId="0" borderId="0" xfId="0" applyFont="1"/>
    <xf numFmtId="0" fontId="2" fillId="0" borderId="0" xfId="0" applyFont="1"/>
    <xf numFmtId="0" fontId="7" fillId="0" borderId="1" xfId="0" applyFont="1" applyBorder="1"/>
    <xf numFmtId="0" fontId="7" fillId="0" borderId="2" xfId="0" applyFont="1" applyBorder="1"/>
    <xf numFmtId="0" fontId="7" fillId="0" borderId="3" xfId="0" applyFont="1" applyBorder="1" applyAlignment="1">
      <alignment horizontal="center"/>
    </xf>
    <xf numFmtId="0" fontId="6" fillId="0" borderId="4" xfId="0" applyFont="1" applyBorder="1"/>
    <xf numFmtId="9" fontId="6" fillId="0" borderId="5" xfId="1" applyFont="1" applyFill="1" applyBorder="1" applyAlignment="1" applyProtection="1">
      <alignment horizontal="center"/>
    </xf>
    <xf numFmtId="0" fontId="6" fillId="2" borderId="4" xfId="0" applyFont="1" applyFill="1" applyBorder="1"/>
    <xf numFmtId="0" fontId="0" fillId="2" borderId="0" xfId="0" applyFill="1"/>
    <xf numFmtId="9" fontId="6" fillId="2" borderId="5" xfId="1" applyFont="1" applyFill="1" applyBorder="1" applyAlignment="1" applyProtection="1">
      <alignment horizontal="center"/>
    </xf>
    <xf numFmtId="0" fontId="6" fillId="3" borderId="4" xfId="0" applyFont="1" applyFill="1" applyBorder="1"/>
    <xf numFmtId="0" fontId="0" fillId="3" borderId="0" xfId="0" applyFill="1"/>
    <xf numFmtId="9" fontId="6" fillId="3" borderId="5" xfId="1" applyFont="1" applyFill="1" applyBorder="1" applyAlignment="1" applyProtection="1">
      <alignment horizontal="center"/>
    </xf>
    <xf numFmtId="0" fontId="6" fillId="3" borderId="6" xfId="0" applyFont="1" applyFill="1" applyBorder="1"/>
    <xf numFmtId="0" fontId="0" fillId="3" borderId="7" xfId="0" applyFill="1" applyBorder="1"/>
    <xf numFmtId="9" fontId="6" fillId="3" borderId="8" xfId="1" applyFont="1" applyFill="1" applyBorder="1" applyAlignment="1" applyProtection="1">
      <alignment horizontal="center"/>
    </xf>
    <xf numFmtId="49" fontId="6" fillId="0" borderId="0" xfId="0" applyNumberFormat="1" applyFont="1"/>
    <xf numFmtId="0" fontId="3" fillId="0" borderId="0" xfId="0" applyFont="1"/>
    <xf numFmtId="0" fontId="9" fillId="0" borderId="0" xfId="2" applyFont="1" applyProtection="1"/>
    <xf numFmtId="0" fontId="11" fillId="0" borderId="0" xfId="0" applyFont="1"/>
    <xf numFmtId="0" fontId="1" fillId="4" borderId="0" xfId="0" applyFont="1" applyFill="1" applyProtection="1">
      <protection locked="0"/>
    </xf>
    <xf numFmtId="0" fontId="13" fillId="5" borderId="17" xfId="0" applyFont="1" applyFill="1" applyBorder="1" applyAlignment="1">
      <alignment horizontal="center" vertical="center" wrapText="1"/>
    </xf>
    <xf numFmtId="0" fontId="13" fillId="5" borderId="18" xfId="0" applyFont="1" applyFill="1" applyBorder="1" applyAlignment="1">
      <alignment horizontal="center" vertical="center" wrapText="1"/>
    </xf>
    <xf numFmtId="0" fontId="13" fillId="5" borderId="19" xfId="0" applyFont="1" applyFill="1" applyBorder="1" applyAlignment="1">
      <alignment horizontal="center" vertical="center" wrapText="1"/>
    </xf>
    <xf numFmtId="3" fontId="14" fillId="5" borderId="17" xfId="0" applyNumberFormat="1" applyFont="1" applyFill="1" applyBorder="1" applyAlignment="1">
      <alignment vertical="center" wrapText="1"/>
    </xf>
    <xf numFmtId="3" fontId="14" fillId="5" borderId="19" xfId="0" applyNumberFormat="1" applyFont="1" applyFill="1" applyBorder="1" applyAlignment="1">
      <alignment vertical="center" wrapText="1"/>
    </xf>
    <xf numFmtId="0" fontId="14" fillId="5" borderId="17" xfId="0" applyFont="1" applyFill="1" applyBorder="1" applyAlignment="1">
      <alignment horizontal="center" vertical="center" wrapText="1"/>
    </xf>
    <xf numFmtId="0" fontId="14" fillId="5" borderId="19" xfId="0" applyFont="1" applyFill="1" applyBorder="1" applyAlignment="1">
      <alignment horizontal="center" vertical="center" wrapText="1"/>
    </xf>
    <xf numFmtId="0" fontId="14" fillId="5" borderId="20" xfId="0" applyFont="1" applyFill="1" applyBorder="1" applyAlignment="1">
      <alignment horizontal="center" vertical="center" wrapText="1"/>
    </xf>
    <xf numFmtId="0" fontId="14" fillId="5" borderId="21" xfId="0" applyFont="1" applyFill="1" applyBorder="1" applyAlignment="1">
      <alignment horizontal="center" vertical="center" wrapText="1"/>
    </xf>
    <xf numFmtId="0" fontId="18" fillId="4" borderId="0" xfId="0" applyFont="1" applyFill="1" applyAlignment="1" applyProtection="1">
      <alignment horizontal="center" vertical="center"/>
      <protection locked="0"/>
    </xf>
    <xf numFmtId="0" fontId="18" fillId="4" borderId="0" xfId="0" applyFont="1" applyFill="1" applyAlignment="1" applyProtection="1">
      <alignment horizontal="center" vertical="center" wrapText="1"/>
      <protection locked="0"/>
    </xf>
    <xf numFmtId="3" fontId="18" fillId="4" borderId="0" xfId="0" applyNumberFormat="1" applyFont="1" applyFill="1" applyAlignment="1" applyProtection="1">
      <alignment horizontal="center" vertical="center"/>
      <protection locked="0"/>
    </xf>
    <xf numFmtId="0" fontId="17" fillId="4" borderId="0" xfId="0" applyFont="1" applyFill="1" applyAlignment="1" applyProtection="1">
      <alignment horizontal="center" vertical="center" wrapText="1"/>
      <protection locked="0"/>
    </xf>
    <xf numFmtId="3" fontId="17" fillId="4" borderId="0" xfId="0" applyNumberFormat="1" applyFont="1" applyFill="1" applyAlignment="1" applyProtection="1">
      <alignment horizontal="center" vertical="center"/>
      <protection locked="0"/>
    </xf>
    <xf numFmtId="0" fontId="18" fillId="0" borderId="0" xfId="0" applyFont="1" applyAlignment="1" applyProtection="1">
      <alignment horizontal="center" vertical="center"/>
      <protection locked="0"/>
    </xf>
    <xf numFmtId="0" fontId="18" fillId="0" borderId="0" xfId="0" applyFont="1" applyAlignment="1" applyProtection="1">
      <alignment horizontal="center" vertical="center" wrapText="1"/>
      <protection locked="0"/>
    </xf>
    <xf numFmtId="3" fontId="18" fillId="0" borderId="0" xfId="0" applyNumberFormat="1" applyFont="1" applyAlignment="1" applyProtection="1">
      <alignment horizontal="center" vertical="center"/>
      <protection locked="0"/>
    </xf>
    <xf numFmtId="0" fontId="1" fillId="0" borderId="0" xfId="0" applyFont="1" applyProtection="1">
      <protection locked="0"/>
    </xf>
    <xf numFmtId="3" fontId="1" fillId="0" borderId="0" xfId="0" applyNumberFormat="1" applyFont="1" applyProtection="1">
      <protection locked="0"/>
    </xf>
    <xf numFmtId="0" fontId="1" fillId="0" borderId="29" xfId="0" applyFont="1" applyBorder="1" applyProtection="1">
      <protection locked="0"/>
    </xf>
    <xf numFmtId="0" fontId="1" fillId="0" borderId="28" xfId="0" applyFont="1" applyBorder="1" applyProtection="1">
      <protection locked="0"/>
    </xf>
    <xf numFmtId="0" fontId="1" fillId="0" borderId="30" xfId="0" applyFont="1" applyBorder="1" applyProtection="1">
      <protection locked="0"/>
    </xf>
    <xf numFmtId="0" fontId="1" fillId="0" borderId="31" xfId="0" applyFont="1" applyBorder="1" applyProtection="1">
      <protection locked="0"/>
    </xf>
    <xf numFmtId="0" fontId="1" fillId="0" borderId="32" xfId="0" applyFont="1" applyBorder="1" applyProtection="1">
      <protection locked="0"/>
    </xf>
    <xf numFmtId="0" fontId="1" fillId="0" borderId="33" xfId="0" applyFont="1" applyBorder="1" applyProtection="1">
      <protection locked="0"/>
    </xf>
    <xf numFmtId="0" fontId="1" fillId="0" borderId="34" xfId="0" applyFont="1" applyBorder="1" applyProtection="1">
      <protection locked="0"/>
    </xf>
    <xf numFmtId="0" fontId="1" fillId="0" borderId="35" xfId="0" applyFont="1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Protection="1">
      <protection locked="0"/>
    </xf>
    <xf numFmtId="0" fontId="31" fillId="6" borderId="26" xfId="0" applyFont="1" applyFill="1" applyBorder="1" applyAlignment="1" applyProtection="1">
      <alignment horizontal="center" wrapText="1"/>
      <protection locked="0"/>
    </xf>
    <xf numFmtId="0" fontId="31" fillId="6" borderId="26" xfId="0" applyFont="1" applyFill="1" applyBorder="1" applyAlignment="1" applyProtection="1">
      <alignment horizontal="center"/>
      <protection locked="0"/>
    </xf>
    <xf numFmtId="0" fontId="31" fillId="6" borderId="26" xfId="0" applyFont="1" applyFill="1" applyBorder="1" applyAlignment="1" applyProtection="1">
      <alignment horizontal="center" vertical="center" wrapText="1"/>
      <protection locked="0"/>
    </xf>
    <xf numFmtId="0" fontId="0" fillId="4" borderId="0" xfId="0" applyFill="1" applyProtection="1">
      <protection locked="0"/>
    </xf>
    <xf numFmtId="0" fontId="0" fillId="7" borderId="0" xfId="0" applyFill="1" applyProtection="1">
      <protection locked="0"/>
    </xf>
    <xf numFmtId="0" fontId="0" fillId="4" borderId="0" xfId="0" applyFill="1" applyAlignment="1" applyProtection="1">
      <alignment horizontal="center" vertical="center"/>
      <protection locked="0"/>
    </xf>
    <xf numFmtId="0" fontId="14" fillId="5" borderId="18" xfId="0" applyFont="1" applyFill="1" applyBorder="1" applyAlignment="1">
      <alignment horizontal="center" vertical="center" wrapText="1"/>
    </xf>
    <xf numFmtId="0" fontId="18" fillId="0" borderId="25" xfId="0" applyFont="1" applyBorder="1" applyAlignment="1" applyProtection="1">
      <alignment horizontal="center" vertical="center" wrapText="1"/>
      <protection locked="0"/>
    </xf>
    <xf numFmtId="0" fontId="18" fillId="0" borderId="26" xfId="0" applyFont="1" applyBorder="1" applyAlignment="1" applyProtection="1">
      <alignment horizontal="center" vertical="center" wrapText="1"/>
      <protection locked="0"/>
    </xf>
    <xf numFmtId="0" fontId="24" fillId="0" borderId="26" xfId="0" applyFont="1" applyBorder="1" applyAlignment="1" applyProtection="1">
      <alignment horizontal="center" vertical="center"/>
      <protection locked="0"/>
    </xf>
    <xf numFmtId="0" fontId="24" fillId="0" borderId="26" xfId="0" applyFont="1" applyBorder="1" applyAlignment="1" applyProtection="1">
      <alignment horizontal="center" vertical="center" wrapText="1"/>
      <protection locked="0"/>
    </xf>
    <xf numFmtId="3" fontId="1" fillId="0" borderId="26" xfId="0" applyNumberFormat="1" applyFont="1" applyBorder="1" applyAlignment="1" applyProtection="1">
      <alignment horizontal="center" vertical="center"/>
      <protection locked="0"/>
    </xf>
    <xf numFmtId="0" fontId="1" fillId="0" borderId="26" xfId="0" applyFont="1" applyBorder="1" applyAlignment="1" applyProtection="1">
      <alignment horizontal="center" vertical="center"/>
      <protection locked="0"/>
    </xf>
    <xf numFmtId="0" fontId="18" fillId="0" borderId="25" xfId="0" applyFont="1" applyBorder="1" applyAlignment="1" applyProtection="1">
      <alignment horizontal="center" vertical="center"/>
      <protection locked="0"/>
    </xf>
    <xf numFmtId="0" fontId="18" fillId="0" borderId="26" xfId="0" applyFont="1" applyBorder="1" applyAlignment="1" applyProtection="1">
      <alignment horizontal="center" vertical="center"/>
      <protection locked="0"/>
    </xf>
    <xf numFmtId="0" fontId="18" fillId="0" borderId="17" xfId="0" applyFont="1" applyBorder="1" applyAlignment="1" applyProtection="1">
      <alignment horizontal="center" vertical="center" wrapText="1"/>
      <protection locked="0"/>
    </xf>
    <xf numFmtId="0" fontId="18" fillId="0" borderId="18" xfId="0" applyFont="1" applyBorder="1" applyAlignment="1" applyProtection="1">
      <alignment horizontal="center" vertical="center"/>
      <protection locked="0"/>
    </xf>
    <xf numFmtId="0" fontId="18" fillId="0" borderId="18" xfId="0" applyFont="1" applyBorder="1" applyAlignment="1" applyProtection="1">
      <alignment horizontal="center" vertical="center" wrapText="1"/>
      <protection locked="0"/>
    </xf>
    <xf numFmtId="0" fontId="24" fillId="0" borderId="18" xfId="0" applyFont="1" applyBorder="1" applyAlignment="1" applyProtection="1">
      <alignment horizontal="center" vertical="center"/>
      <protection locked="0"/>
    </xf>
    <xf numFmtId="0" fontId="24" fillId="0" borderId="18" xfId="0" applyFont="1" applyBorder="1" applyAlignment="1" applyProtection="1">
      <alignment horizontal="center" vertical="center" wrapText="1"/>
      <protection locked="0"/>
    </xf>
    <xf numFmtId="3" fontId="1" fillId="0" borderId="18" xfId="0" applyNumberFormat="1" applyFont="1" applyBorder="1" applyAlignment="1" applyProtection="1">
      <alignment horizontal="center" vertical="center"/>
      <protection locked="0"/>
    </xf>
    <xf numFmtId="0" fontId="1" fillId="0" borderId="18" xfId="0" applyFont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/>
      <protection locked="0"/>
    </xf>
    <xf numFmtId="0" fontId="31" fillId="6" borderId="23" xfId="0" applyFont="1" applyFill="1" applyBorder="1" applyAlignment="1" applyProtection="1">
      <alignment horizontal="center" wrapText="1"/>
      <protection locked="0"/>
    </xf>
    <xf numFmtId="0" fontId="31" fillId="6" borderId="24" xfId="0" applyFont="1" applyFill="1" applyBorder="1" applyAlignment="1" applyProtection="1">
      <alignment horizontal="center" wrapText="1"/>
      <protection locked="0"/>
    </xf>
    <xf numFmtId="0" fontId="31" fillId="6" borderId="27" xfId="0" applyFont="1" applyFill="1" applyBorder="1" applyAlignment="1" applyProtection="1">
      <alignment horizontal="center"/>
      <protection locked="0"/>
    </xf>
    <xf numFmtId="0" fontId="31" fillId="6" borderId="18" xfId="0" applyFont="1" applyFill="1" applyBorder="1" applyAlignment="1" applyProtection="1">
      <alignment horizontal="center" vertical="center" wrapText="1"/>
      <protection locked="0"/>
    </xf>
    <xf numFmtId="0" fontId="31" fillId="6" borderId="19" xfId="0" applyFont="1" applyFill="1" applyBorder="1" applyAlignment="1" applyProtection="1">
      <alignment horizontal="center" vertical="center" wrapText="1"/>
      <protection locked="0"/>
    </xf>
    <xf numFmtId="0" fontId="31" fillId="6" borderId="55" xfId="0" applyFont="1" applyFill="1" applyBorder="1" applyAlignment="1" applyProtection="1">
      <alignment horizontal="center" vertical="center" wrapText="1"/>
      <protection locked="0"/>
    </xf>
    <xf numFmtId="0" fontId="31" fillId="6" borderId="50" xfId="0" applyFont="1" applyFill="1" applyBorder="1" applyAlignment="1" applyProtection="1">
      <alignment horizontal="center" vertical="center" wrapText="1"/>
      <protection locked="0"/>
    </xf>
    <xf numFmtId="0" fontId="1" fillId="0" borderId="26" xfId="0" applyFont="1" applyBorder="1" applyProtection="1">
      <protection locked="0"/>
    </xf>
    <xf numFmtId="0" fontId="23" fillId="7" borderId="0" xfId="0" applyFont="1" applyFill="1" applyProtection="1">
      <protection locked="0"/>
    </xf>
    <xf numFmtId="0" fontId="23" fillId="7" borderId="0" xfId="0" applyFont="1" applyFill="1" applyAlignment="1" applyProtection="1">
      <alignment horizontal="center" vertical="center"/>
      <protection locked="0"/>
    </xf>
    <xf numFmtId="0" fontId="35" fillId="7" borderId="0" xfId="0" applyFont="1" applyFill="1" applyAlignment="1" applyProtection="1">
      <alignment horizontal="center" vertical="center"/>
      <protection locked="0"/>
    </xf>
    <xf numFmtId="0" fontId="1" fillId="4" borderId="0" xfId="0" applyFont="1" applyFill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39" fillId="0" borderId="26" xfId="0" applyFont="1" applyBorder="1" applyAlignment="1" applyProtection="1">
      <alignment horizontal="center" vertical="center" wrapText="1"/>
      <protection locked="0"/>
    </xf>
    <xf numFmtId="0" fontId="39" fillId="0" borderId="26" xfId="0" applyFont="1" applyBorder="1" applyAlignment="1" applyProtection="1">
      <alignment horizontal="center" vertical="center"/>
      <protection locked="0"/>
    </xf>
    <xf numFmtId="0" fontId="39" fillId="4" borderId="26" xfId="0" applyFont="1" applyFill="1" applyBorder="1" applyAlignment="1" applyProtection="1">
      <alignment horizontal="center" vertical="center"/>
      <protection locked="0"/>
    </xf>
    <xf numFmtId="0" fontId="23" fillId="0" borderId="26" xfId="0" applyFont="1" applyBorder="1" applyAlignment="1" applyProtection="1">
      <alignment horizontal="left"/>
      <protection locked="0"/>
    </xf>
    <xf numFmtId="0" fontId="23" fillId="0" borderId="0" xfId="0" applyFont="1" applyProtection="1">
      <protection locked="0"/>
    </xf>
    <xf numFmtId="0" fontId="23" fillId="0" borderId="26" xfId="0" applyFont="1" applyBorder="1" applyAlignment="1" applyProtection="1">
      <alignment horizontal="center" vertical="center" wrapText="1"/>
      <protection locked="0"/>
    </xf>
    <xf numFmtId="0" fontId="23" fillId="0" borderId="26" xfId="0" applyFont="1" applyBorder="1" applyAlignment="1" applyProtection="1">
      <alignment horizontal="center" vertical="center"/>
      <protection locked="0"/>
    </xf>
    <xf numFmtId="0" fontId="22" fillId="0" borderId="26" xfId="0" applyFont="1" applyBorder="1" applyAlignment="1" applyProtection="1">
      <alignment horizontal="center" vertical="center" wrapText="1"/>
      <protection locked="0"/>
    </xf>
    <xf numFmtId="3" fontId="22" fillId="0" borderId="26" xfId="0" applyNumberFormat="1" applyFont="1" applyBorder="1" applyAlignment="1" applyProtection="1">
      <alignment horizontal="center" vertical="center" wrapText="1"/>
      <protection locked="0"/>
    </xf>
    <xf numFmtId="0" fontId="22" fillId="0" borderId="27" xfId="0" applyFont="1" applyBorder="1" applyAlignment="1" applyProtection="1">
      <alignment horizontal="center" vertical="center" wrapText="1"/>
      <protection locked="0"/>
    </xf>
    <xf numFmtId="0" fontId="17" fillId="0" borderId="26" xfId="0" applyFont="1" applyBorder="1" applyAlignment="1" applyProtection="1">
      <alignment horizontal="center" vertical="center" wrapText="1"/>
      <protection locked="0"/>
    </xf>
    <xf numFmtId="0" fontId="23" fillId="0" borderId="26" xfId="0" applyFont="1" applyBorder="1" applyProtection="1">
      <protection locked="0"/>
    </xf>
    <xf numFmtId="0" fontId="39" fillId="0" borderId="26" xfId="0" applyFont="1" applyBorder="1" applyProtection="1">
      <protection locked="0"/>
    </xf>
    <xf numFmtId="0" fontId="23" fillId="0" borderId="58" xfId="0" applyFont="1" applyBorder="1" applyAlignment="1" applyProtection="1">
      <alignment horizontal="center" vertical="center"/>
      <protection locked="0"/>
    </xf>
    <xf numFmtId="0" fontId="51" fillId="0" borderId="26" xfId="0" applyFont="1" applyBorder="1" applyAlignment="1" applyProtection="1">
      <alignment horizontal="center" vertical="center" wrapText="1"/>
      <protection locked="0"/>
    </xf>
    <xf numFmtId="0" fontId="51" fillId="0" borderId="58" xfId="0" applyFont="1" applyBorder="1" applyAlignment="1" applyProtection="1">
      <alignment horizontal="center" vertical="center" wrapText="1"/>
      <protection locked="0"/>
    </xf>
    <xf numFmtId="0" fontId="52" fillId="0" borderId="7" xfId="0" applyFont="1" applyBorder="1" applyAlignment="1" applyProtection="1">
      <alignment horizontal="center" vertical="center" wrapText="1"/>
      <protection locked="0"/>
    </xf>
    <xf numFmtId="0" fontId="17" fillId="0" borderId="58" xfId="0" applyFont="1" applyBorder="1" applyAlignment="1" applyProtection="1">
      <alignment horizontal="center" vertical="center" wrapText="1"/>
      <protection locked="0"/>
    </xf>
    <xf numFmtId="0" fontId="52" fillId="0" borderId="26" xfId="0" applyFont="1" applyBorder="1" applyAlignment="1" applyProtection="1">
      <alignment horizontal="center" vertical="center" wrapText="1"/>
      <protection locked="0"/>
    </xf>
    <xf numFmtId="3" fontId="23" fillId="0" borderId="26" xfId="0" applyNumberFormat="1" applyFont="1" applyBorder="1" applyAlignment="1" applyProtection="1">
      <alignment horizontal="center" vertical="center"/>
      <protection locked="0"/>
    </xf>
    <xf numFmtId="0" fontId="23" fillId="0" borderId="7" xfId="0" applyFont="1" applyBorder="1" applyAlignment="1" applyProtection="1">
      <alignment horizontal="center" vertical="center"/>
      <protection locked="0"/>
    </xf>
    <xf numFmtId="0" fontId="23" fillId="0" borderId="7" xfId="0" applyFont="1" applyBorder="1" applyProtection="1">
      <protection locked="0"/>
    </xf>
    <xf numFmtId="0" fontId="23" fillId="0" borderId="2" xfId="0" applyFont="1" applyBorder="1" applyProtection="1">
      <protection locked="0"/>
    </xf>
    <xf numFmtId="0" fontId="17" fillId="0" borderId="18" xfId="0" applyFont="1" applyBorder="1" applyAlignment="1" applyProtection="1">
      <alignment horizontal="center" vertical="center" wrapText="1"/>
      <protection locked="0"/>
    </xf>
    <xf numFmtId="3" fontId="50" fillId="4" borderId="26" xfId="0" applyNumberFormat="1" applyFont="1" applyFill="1" applyBorder="1" applyAlignment="1" applyProtection="1">
      <alignment horizontal="center" vertical="center" wrapText="1"/>
      <protection locked="0"/>
    </xf>
    <xf numFmtId="0" fontId="23" fillId="0" borderId="59" xfId="0" applyFont="1" applyBorder="1" applyAlignment="1" applyProtection="1">
      <alignment horizontal="center"/>
      <protection locked="0"/>
    </xf>
    <xf numFmtId="0" fontId="23" fillId="0" borderId="46" xfId="0" applyFont="1" applyBorder="1" applyAlignment="1" applyProtection="1">
      <alignment horizontal="center"/>
      <protection locked="0"/>
    </xf>
    <xf numFmtId="0" fontId="38" fillId="0" borderId="26" xfId="0" applyFont="1" applyBorder="1" applyAlignment="1" applyProtection="1">
      <alignment horizontal="center" vertical="center" wrapText="1"/>
      <protection locked="0"/>
    </xf>
    <xf numFmtId="0" fontId="38" fillId="0" borderId="26" xfId="0" applyFont="1" applyBorder="1" applyAlignment="1" applyProtection="1">
      <alignment horizontal="center" vertical="center"/>
      <protection locked="0"/>
    </xf>
    <xf numFmtId="3" fontId="38" fillId="0" borderId="26" xfId="0" applyNumberFormat="1" applyFont="1" applyBorder="1" applyAlignment="1" applyProtection="1">
      <alignment horizontal="center" vertical="center"/>
      <protection locked="0"/>
    </xf>
    <xf numFmtId="0" fontId="38" fillId="0" borderId="1" xfId="0" applyFont="1" applyBorder="1" applyAlignment="1" applyProtection="1">
      <alignment horizontal="center" vertical="center"/>
      <protection locked="0"/>
    </xf>
    <xf numFmtId="0" fontId="17" fillId="0" borderId="26" xfId="0" applyFont="1" applyBorder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center" vertical="center" wrapText="1"/>
      <protection locked="0"/>
    </xf>
    <xf numFmtId="0" fontId="39" fillId="0" borderId="58" xfId="0" applyFont="1" applyBorder="1" applyAlignment="1" applyProtection="1">
      <alignment horizontal="center" vertical="center" wrapText="1"/>
      <protection locked="0"/>
    </xf>
    <xf numFmtId="0" fontId="40" fillId="0" borderId="26" xfId="0" applyFont="1" applyBorder="1" applyAlignment="1" applyProtection="1">
      <alignment horizontal="center" vertical="center" wrapText="1"/>
      <protection locked="0"/>
    </xf>
    <xf numFmtId="0" fontId="18" fillId="0" borderId="22" xfId="0" applyFont="1" applyBorder="1" applyAlignment="1" applyProtection="1">
      <alignment horizontal="center" vertical="center" wrapText="1"/>
      <protection locked="0"/>
    </xf>
    <xf numFmtId="0" fontId="18" fillId="0" borderId="23" xfId="0" applyFont="1" applyBorder="1" applyAlignment="1" applyProtection="1">
      <alignment horizontal="center" vertical="center" wrapText="1"/>
      <protection locked="0"/>
    </xf>
    <xf numFmtId="3" fontId="18" fillId="0" borderId="23" xfId="0" applyNumberFormat="1" applyFont="1" applyBorder="1" applyAlignment="1" applyProtection="1">
      <alignment horizontal="center" vertical="center"/>
      <protection locked="0"/>
    </xf>
    <xf numFmtId="3" fontId="18" fillId="0" borderId="23" xfId="0" applyNumberFormat="1" applyFont="1" applyBorder="1" applyAlignment="1" applyProtection="1">
      <alignment horizontal="center" vertical="center" wrapText="1"/>
      <protection locked="0"/>
    </xf>
    <xf numFmtId="0" fontId="0" fillId="0" borderId="26" xfId="0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wrapText="1"/>
      <protection locked="0"/>
    </xf>
    <xf numFmtId="3" fontId="18" fillId="0" borderId="26" xfId="0" applyNumberFormat="1" applyFont="1" applyBorder="1" applyAlignment="1" applyProtection="1">
      <alignment horizontal="center" vertical="center" wrapText="1"/>
      <protection locked="0"/>
    </xf>
    <xf numFmtId="164" fontId="18" fillId="0" borderId="26" xfId="0" applyNumberFormat="1" applyFont="1" applyBorder="1" applyAlignment="1" applyProtection="1">
      <alignment horizontal="center" vertical="center" wrapText="1"/>
      <protection locked="0"/>
    </xf>
    <xf numFmtId="0" fontId="0" fillId="0" borderId="26" xfId="0" applyBorder="1" applyAlignment="1" applyProtection="1">
      <alignment horizontal="center" vertical="center"/>
      <protection locked="0"/>
    </xf>
    <xf numFmtId="3" fontId="17" fillId="0" borderId="26" xfId="0" applyNumberFormat="1" applyFont="1" applyBorder="1" applyAlignment="1" applyProtection="1">
      <alignment horizontal="center" vertical="center" wrapText="1"/>
      <protection locked="0"/>
    </xf>
    <xf numFmtId="0" fontId="18" fillId="0" borderId="26" xfId="3" applyFont="1" applyBorder="1" applyAlignment="1" applyProtection="1">
      <alignment horizontal="center" vertical="center" wrapText="1"/>
      <protection locked="0"/>
    </xf>
    <xf numFmtId="3" fontId="18" fillId="0" borderId="26" xfId="3" applyNumberFormat="1" applyFont="1" applyBorder="1" applyAlignment="1" applyProtection="1">
      <alignment horizontal="center" vertical="center" wrapText="1"/>
      <protection locked="0"/>
    </xf>
    <xf numFmtId="3" fontId="18" fillId="0" borderId="26" xfId="0" applyNumberFormat="1" applyFont="1" applyBorder="1" applyAlignment="1" applyProtection="1">
      <alignment horizontal="center" vertical="center"/>
      <protection locked="0"/>
    </xf>
    <xf numFmtId="0" fontId="18" fillId="0" borderId="26" xfId="4" applyFont="1" applyBorder="1" applyAlignment="1" applyProtection="1">
      <alignment horizontal="center" vertical="center" wrapText="1"/>
      <protection locked="0"/>
    </xf>
    <xf numFmtId="3" fontId="18" fillId="0" borderId="26" xfId="4" applyNumberFormat="1" applyFont="1" applyBorder="1" applyAlignment="1" applyProtection="1">
      <alignment horizontal="center" vertical="center"/>
      <protection locked="0"/>
    </xf>
    <xf numFmtId="0" fontId="18" fillId="0" borderId="26" xfId="4" applyFont="1" applyBorder="1" applyAlignment="1" applyProtection="1">
      <alignment horizontal="center" vertical="center"/>
      <protection locked="0"/>
    </xf>
    <xf numFmtId="0" fontId="21" fillId="0" borderId="26" xfId="0" applyFont="1" applyBorder="1" applyAlignment="1" applyProtection="1">
      <alignment horizontal="center" vertical="center" wrapText="1"/>
      <protection locked="0"/>
    </xf>
    <xf numFmtId="0" fontId="18" fillId="0" borderId="26" xfId="0" applyFont="1" applyBorder="1" applyAlignment="1" applyProtection="1">
      <alignment vertical="center"/>
      <protection locked="0"/>
    </xf>
    <xf numFmtId="0" fontId="0" fillId="0" borderId="26" xfId="0" applyBorder="1" applyProtection="1">
      <protection locked="0"/>
    </xf>
    <xf numFmtId="0" fontId="0" fillId="0" borderId="26" xfId="0" applyBorder="1" applyAlignment="1" applyProtection="1">
      <alignment vertical="center"/>
      <protection locked="0"/>
    </xf>
    <xf numFmtId="0" fontId="17" fillId="0" borderId="26" xfId="0" applyFont="1" applyBorder="1" applyAlignment="1" applyProtection="1">
      <alignment horizontal="center" vertical="center" wrapText="1" shrinkToFit="1"/>
      <protection locked="0"/>
    </xf>
    <xf numFmtId="0" fontId="17" fillId="0" borderId="27" xfId="0" applyFont="1" applyBorder="1" applyAlignment="1" applyProtection="1">
      <alignment horizontal="center" vertical="center" wrapText="1"/>
      <protection locked="0"/>
    </xf>
    <xf numFmtId="17" fontId="18" fillId="0" borderId="26" xfId="0" applyNumberFormat="1" applyFont="1" applyBorder="1" applyAlignment="1" applyProtection="1">
      <alignment horizontal="center" vertical="center" wrapText="1"/>
      <protection locked="0"/>
    </xf>
    <xf numFmtId="0" fontId="25" fillId="0" borderId="26" xfId="0" applyFont="1" applyBorder="1" applyAlignment="1" applyProtection="1">
      <alignment horizontal="center" vertical="center" wrapText="1"/>
      <protection locked="0"/>
    </xf>
    <xf numFmtId="3" fontId="25" fillId="0" borderId="26" xfId="0" applyNumberFormat="1" applyFont="1" applyBorder="1" applyAlignment="1" applyProtection="1">
      <alignment horizontal="center" vertical="center" wrapText="1"/>
      <protection locked="0"/>
    </xf>
    <xf numFmtId="0" fontId="18" fillId="0" borderId="26" xfId="0" applyFont="1" applyBorder="1" applyAlignment="1" applyProtection="1">
      <alignment horizontal="center" vertical="center" wrapText="1" shrinkToFit="1"/>
      <protection locked="0"/>
    </xf>
    <xf numFmtId="3" fontId="18" fillId="0" borderId="26" xfId="0" applyNumberFormat="1" applyFont="1" applyBorder="1" applyAlignment="1" applyProtection="1">
      <alignment horizontal="center" vertical="center" wrapText="1" shrinkToFit="1"/>
      <protection locked="0"/>
    </xf>
    <xf numFmtId="3" fontId="17" fillId="0" borderId="26" xfId="0" applyNumberFormat="1" applyFont="1" applyBorder="1" applyAlignment="1" applyProtection="1">
      <alignment horizontal="center" vertical="center"/>
      <protection locked="0"/>
    </xf>
    <xf numFmtId="0" fontId="23" fillId="0" borderId="26" xfId="0" applyFont="1" applyBorder="1" applyAlignment="1">
      <alignment horizontal="center" vertical="center"/>
    </xf>
    <xf numFmtId="0" fontId="23" fillId="0" borderId="26" xfId="0" applyFont="1" applyBorder="1" applyAlignment="1">
      <alignment horizontal="center" vertical="center" wrapText="1"/>
    </xf>
    <xf numFmtId="3" fontId="23" fillId="0" borderId="26" xfId="0" applyNumberFormat="1" applyFont="1" applyBorder="1" applyAlignment="1">
      <alignment horizontal="center" vertical="center"/>
    </xf>
    <xf numFmtId="0" fontId="23" fillId="0" borderId="26" xfId="0" applyFont="1" applyBorder="1"/>
    <xf numFmtId="0" fontId="26" fillId="0" borderId="0" xfId="0" applyFont="1" applyProtection="1">
      <protection locked="0"/>
    </xf>
    <xf numFmtId="17" fontId="24" fillId="0" borderId="26" xfId="0" applyNumberFormat="1" applyFont="1" applyBorder="1" applyAlignment="1" applyProtection="1">
      <alignment horizontal="center" vertical="center"/>
      <protection locked="0"/>
    </xf>
    <xf numFmtId="3" fontId="18" fillId="0" borderId="18" xfId="0" applyNumberFormat="1" applyFont="1" applyBorder="1" applyAlignment="1" applyProtection="1">
      <alignment horizontal="center" vertical="center"/>
      <protection locked="0"/>
    </xf>
    <xf numFmtId="0" fontId="23" fillId="7" borderId="0" xfId="0" applyFont="1" applyFill="1" applyAlignment="1" applyProtection="1">
      <alignment horizontal="center" vertical="center" wrapText="1"/>
      <protection locked="0"/>
    </xf>
    <xf numFmtId="0" fontId="31" fillId="6" borderId="0" xfId="0" applyFont="1" applyFill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23" fillId="0" borderId="0" xfId="0" applyFont="1" applyAlignment="1" applyProtection="1">
      <alignment horizontal="center" vertical="center"/>
      <protection locked="0"/>
    </xf>
    <xf numFmtId="0" fontId="39" fillId="0" borderId="0" xfId="0" applyFont="1" applyAlignment="1" applyProtection="1">
      <alignment horizontal="center" vertical="center"/>
      <protection locked="0"/>
    </xf>
    <xf numFmtId="0" fontId="0" fillId="0" borderId="39" xfId="0" applyBorder="1" applyAlignment="1" applyProtection="1">
      <alignment horizontal="center"/>
      <protection locked="0"/>
    </xf>
    <xf numFmtId="0" fontId="0" fillId="0" borderId="57" xfId="0" applyBorder="1" applyAlignment="1" applyProtection="1">
      <alignment horizontal="center"/>
      <protection locked="0"/>
    </xf>
    <xf numFmtId="0" fontId="17" fillId="0" borderId="47" xfId="0" applyFont="1" applyBorder="1" applyAlignment="1" applyProtection="1">
      <alignment horizontal="center" vertical="center" wrapText="1"/>
      <protection locked="0"/>
    </xf>
    <xf numFmtId="0" fontId="17" fillId="0" borderId="22" xfId="0" applyFont="1" applyBorder="1" applyAlignment="1" applyProtection="1">
      <alignment horizontal="center" vertical="center" wrapText="1"/>
      <protection locked="0"/>
    </xf>
    <xf numFmtId="0" fontId="17" fillId="0" borderId="25" xfId="0" applyFont="1" applyBorder="1" applyAlignment="1" applyProtection="1">
      <alignment horizontal="center" vertical="center"/>
      <protection locked="0"/>
    </xf>
    <xf numFmtId="0" fontId="50" fillId="0" borderId="25" xfId="0" applyFont="1" applyBorder="1" applyAlignment="1" applyProtection="1">
      <alignment horizontal="center" vertical="center"/>
      <protection locked="0"/>
    </xf>
    <xf numFmtId="0" fontId="23" fillId="4" borderId="26" xfId="0" applyFont="1" applyFill="1" applyBorder="1" applyAlignment="1" applyProtection="1">
      <alignment horizontal="center" vertical="center"/>
      <protection locked="0"/>
    </xf>
    <xf numFmtId="14" fontId="1" fillId="0" borderId="31" xfId="0" applyNumberFormat="1" applyFont="1" applyBorder="1" applyProtection="1">
      <protection locked="0"/>
    </xf>
    <xf numFmtId="0" fontId="21" fillId="0" borderId="17" xfId="0" applyFont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 wrapText="1"/>
    </xf>
    <xf numFmtId="0" fontId="21" fillId="0" borderId="20" xfId="0" applyFont="1" applyBorder="1" applyAlignment="1">
      <alignment horizontal="center" vertical="center" wrapText="1"/>
    </xf>
    <xf numFmtId="0" fontId="37" fillId="0" borderId="22" xfId="0" applyFont="1" applyBorder="1" applyAlignment="1" applyProtection="1">
      <alignment horizontal="center" vertical="center"/>
      <protection locked="0"/>
    </xf>
    <xf numFmtId="0" fontId="37" fillId="0" borderId="23" xfId="0" applyFont="1" applyBorder="1" applyAlignment="1" applyProtection="1">
      <alignment horizontal="center" vertical="center" wrapText="1"/>
      <protection locked="0"/>
    </xf>
    <xf numFmtId="0" fontId="38" fillId="0" borderId="23" xfId="0" applyFont="1" applyBorder="1" applyAlignment="1" applyProtection="1">
      <alignment horizontal="center" vertical="center" wrapText="1"/>
      <protection locked="0"/>
    </xf>
    <xf numFmtId="0" fontId="37" fillId="0" borderId="58" xfId="0" applyFont="1" applyBorder="1" applyAlignment="1" applyProtection="1">
      <alignment horizontal="center" vertical="center" wrapText="1"/>
      <protection locked="0"/>
    </xf>
    <xf numFmtId="3" fontId="39" fillId="0" borderId="58" xfId="0" applyNumberFormat="1" applyFont="1" applyBorder="1" applyAlignment="1" applyProtection="1">
      <alignment horizontal="center" vertical="center"/>
      <protection locked="0"/>
    </xf>
    <xf numFmtId="3" fontId="37" fillId="0" borderId="58" xfId="0" applyNumberFormat="1" applyFont="1" applyBorder="1" applyAlignment="1" applyProtection="1">
      <alignment horizontal="center" vertical="center" wrapText="1"/>
      <protection locked="0"/>
    </xf>
    <xf numFmtId="164" fontId="37" fillId="0" borderId="58" xfId="0" applyNumberFormat="1" applyFont="1" applyBorder="1" applyAlignment="1" applyProtection="1">
      <alignment horizontal="center" vertical="center" wrapText="1"/>
      <protection locked="0"/>
    </xf>
    <xf numFmtId="0" fontId="36" fillId="0" borderId="58" xfId="0" applyFont="1" applyBorder="1" applyAlignment="1" applyProtection="1">
      <alignment horizontal="center" vertical="center" wrapText="1"/>
      <protection locked="0"/>
    </xf>
    <xf numFmtId="0" fontId="37" fillId="0" borderId="25" xfId="0" applyFont="1" applyBorder="1" applyAlignment="1" applyProtection="1">
      <alignment horizontal="center" vertical="center"/>
      <protection locked="0"/>
    </xf>
    <xf numFmtId="0" fontId="37" fillId="0" borderId="26" xfId="0" applyFont="1" applyBorder="1" applyAlignment="1" applyProtection="1">
      <alignment horizontal="center" vertical="center" wrapText="1"/>
      <protection locked="0"/>
    </xf>
    <xf numFmtId="3" fontId="39" fillId="0" borderId="26" xfId="0" applyNumberFormat="1" applyFont="1" applyBorder="1" applyAlignment="1" applyProtection="1">
      <alignment horizontal="center" vertical="center"/>
      <protection locked="0"/>
    </xf>
    <xf numFmtId="3" fontId="37" fillId="0" borderId="26" xfId="0" applyNumberFormat="1" applyFont="1" applyBorder="1" applyAlignment="1" applyProtection="1">
      <alignment horizontal="center" vertical="center" wrapText="1"/>
      <protection locked="0"/>
    </xf>
    <xf numFmtId="164" fontId="37" fillId="0" borderId="26" xfId="0" applyNumberFormat="1" applyFont="1" applyBorder="1" applyAlignment="1" applyProtection="1">
      <alignment horizontal="center" vertical="center" wrapText="1"/>
      <protection locked="0"/>
    </xf>
    <xf numFmtId="164" fontId="50" fillId="0" borderId="26" xfId="0" applyNumberFormat="1" applyFont="1" applyBorder="1" applyAlignment="1" applyProtection="1">
      <alignment horizontal="center" vertical="center" wrapText="1"/>
      <protection locked="0"/>
    </xf>
    <xf numFmtId="0" fontId="50" fillId="0" borderId="22" xfId="0" applyFont="1" applyBorder="1" applyAlignment="1" applyProtection="1">
      <alignment horizontal="center" vertical="center"/>
      <protection locked="0"/>
    </xf>
    <xf numFmtId="3" fontId="38" fillId="0" borderId="26" xfId="0" applyNumberFormat="1" applyFont="1" applyBorder="1" applyAlignment="1" applyProtection="1">
      <alignment horizontal="center" vertical="center" wrapText="1"/>
      <protection locked="0"/>
    </xf>
    <xf numFmtId="49" fontId="38" fillId="0" borderId="26" xfId="0" applyNumberFormat="1" applyFont="1" applyBorder="1" applyAlignment="1" applyProtection="1">
      <alignment horizontal="center" vertical="center" wrapText="1"/>
      <protection locked="0"/>
    </xf>
    <xf numFmtId="3" fontId="40" fillId="0" borderId="26" xfId="0" applyNumberFormat="1" applyFont="1" applyBorder="1" applyAlignment="1" applyProtection="1">
      <alignment horizontal="center" vertical="center" wrapText="1"/>
      <protection locked="0"/>
    </xf>
    <xf numFmtId="0" fontId="41" fillId="0" borderId="26" xfId="0" applyFont="1" applyBorder="1" applyAlignment="1" applyProtection="1">
      <alignment horizontal="center" vertical="center" wrapText="1"/>
      <protection locked="0"/>
    </xf>
    <xf numFmtId="0" fontId="40" fillId="0" borderId="26" xfId="0" applyFont="1" applyBorder="1" applyAlignment="1" applyProtection="1">
      <alignment horizontal="center" vertical="center"/>
      <protection locked="0"/>
    </xf>
    <xf numFmtId="3" fontId="40" fillId="0" borderId="26" xfId="0" applyNumberFormat="1" applyFont="1" applyBorder="1" applyAlignment="1" applyProtection="1">
      <alignment horizontal="center" vertical="center"/>
      <protection locked="0"/>
    </xf>
    <xf numFmtId="0" fontId="42" fillId="0" borderId="26" xfId="0" applyFont="1" applyBorder="1" applyAlignment="1" applyProtection="1">
      <alignment vertical="center" wrapText="1"/>
      <protection locked="0"/>
    </xf>
    <xf numFmtId="0" fontId="43" fillId="0" borderId="26" xfId="0" applyFont="1" applyBorder="1" applyAlignment="1" applyProtection="1">
      <alignment horizontal="center" vertical="center" wrapText="1"/>
      <protection locked="0"/>
    </xf>
    <xf numFmtId="49" fontId="37" fillId="0" borderId="26" xfId="0" applyNumberFormat="1" applyFont="1" applyBorder="1" applyAlignment="1" applyProtection="1">
      <alignment horizontal="center" vertical="center" wrapText="1"/>
      <protection locked="0"/>
    </xf>
    <xf numFmtId="17" fontId="37" fillId="0" borderId="26" xfId="0" applyNumberFormat="1" applyFont="1" applyBorder="1" applyAlignment="1" applyProtection="1">
      <alignment horizontal="center" vertical="center" wrapText="1"/>
      <protection locked="0"/>
    </xf>
    <xf numFmtId="0" fontId="50" fillId="0" borderId="26" xfId="0" applyFont="1" applyBorder="1" applyAlignment="1" applyProtection="1">
      <alignment horizontal="center" vertical="center" wrapText="1"/>
      <protection locked="0"/>
    </xf>
    <xf numFmtId="0" fontId="44" fillId="0" borderId="26" xfId="0" applyFont="1" applyBorder="1" applyAlignment="1" applyProtection="1">
      <alignment horizontal="center" vertical="center" wrapText="1"/>
      <protection locked="0"/>
    </xf>
    <xf numFmtId="0" fontId="36" fillId="0" borderId="26" xfId="0" applyFont="1" applyBorder="1" applyAlignment="1" applyProtection="1">
      <alignment horizontal="center" vertical="center" wrapText="1"/>
      <protection locked="0"/>
    </xf>
    <xf numFmtId="3" fontId="6" fillId="0" borderId="26" xfId="0" applyNumberFormat="1" applyFont="1" applyBorder="1" applyAlignment="1" applyProtection="1">
      <alignment horizontal="center" vertical="center" wrapText="1"/>
      <protection locked="0"/>
    </xf>
    <xf numFmtId="17" fontId="6" fillId="0" borderId="26" xfId="0" applyNumberFormat="1" applyFont="1" applyBorder="1" applyAlignment="1" applyProtection="1">
      <alignment horizontal="center" vertical="center" wrapText="1"/>
      <protection locked="0"/>
    </xf>
    <xf numFmtId="0" fontId="6" fillId="0" borderId="26" xfId="0" applyFont="1" applyBorder="1" applyAlignment="1" applyProtection="1">
      <alignment horizontal="center" vertical="center" wrapText="1"/>
      <protection locked="0"/>
    </xf>
    <xf numFmtId="0" fontId="37" fillId="0" borderId="26" xfId="0" applyFont="1" applyBorder="1" applyAlignment="1" applyProtection="1">
      <alignment horizontal="center" vertical="center"/>
      <protection locked="0"/>
    </xf>
    <xf numFmtId="3" fontId="37" fillId="0" borderId="26" xfId="0" applyNumberFormat="1" applyFont="1" applyBorder="1" applyAlignment="1" applyProtection="1">
      <alignment horizontal="center" vertical="center"/>
      <protection locked="0"/>
    </xf>
    <xf numFmtId="0" fontId="45" fillId="0" borderId="26" xfId="0" applyFont="1" applyBorder="1" applyAlignment="1" applyProtection="1">
      <alignment horizontal="center" vertical="center" wrapText="1"/>
      <protection locked="0"/>
    </xf>
    <xf numFmtId="3" fontId="44" fillId="0" borderId="26" xfId="0" applyNumberFormat="1" applyFont="1" applyBorder="1" applyAlignment="1" applyProtection="1">
      <alignment horizontal="center" vertical="center"/>
      <protection locked="0"/>
    </xf>
    <xf numFmtId="0" fontId="44" fillId="0" borderId="26" xfId="0" applyFont="1" applyBorder="1" applyAlignment="1" applyProtection="1">
      <alignment horizontal="center" vertical="center"/>
      <protection locked="0"/>
    </xf>
    <xf numFmtId="0" fontId="49" fillId="0" borderId="26" xfId="0" applyFont="1" applyBorder="1" applyAlignment="1" applyProtection="1">
      <alignment horizontal="center" vertical="center" wrapText="1"/>
      <protection locked="0"/>
    </xf>
    <xf numFmtId="0" fontId="49" fillId="0" borderId="26" xfId="0" applyFont="1" applyBorder="1" applyAlignment="1" applyProtection="1">
      <alignment horizontal="center" vertical="center"/>
      <protection locked="0"/>
    </xf>
    <xf numFmtId="3" fontId="49" fillId="0" borderId="1" xfId="0" applyNumberFormat="1" applyFont="1" applyBorder="1" applyAlignment="1" applyProtection="1">
      <alignment horizontal="center" vertical="center"/>
      <protection locked="0"/>
    </xf>
    <xf numFmtId="3" fontId="49" fillId="0" borderId="25" xfId="0" applyNumberFormat="1" applyFont="1" applyBorder="1" applyAlignment="1" applyProtection="1">
      <alignment horizontal="center" vertical="center"/>
      <protection locked="0"/>
    </xf>
    <xf numFmtId="0" fontId="49" fillId="0" borderId="27" xfId="0" applyFont="1" applyBorder="1" applyAlignment="1" applyProtection="1">
      <alignment horizontal="center" vertical="center"/>
      <protection locked="0"/>
    </xf>
    <xf numFmtId="0" fontId="2" fillId="0" borderId="18" xfId="0" applyFont="1" applyBorder="1" applyAlignment="1" applyProtection="1">
      <alignment horizontal="center" vertical="center" wrapText="1"/>
      <protection locked="0"/>
    </xf>
    <xf numFmtId="49" fontId="22" fillId="0" borderId="18" xfId="0" applyNumberFormat="1" applyFont="1" applyBorder="1" applyAlignment="1" applyProtection="1">
      <alignment horizontal="center" vertical="center" wrapText="1"/>
      <protection locked="0"/>
    </xf>
    <xf numFmtId="3" fontId="2" fillId="0" borderId="18" xfId="0" applyNumberFormat="1" applyFont="1" applyBorder="1" applyAlignment="1" applyProtection="1">
      <alignment horizontal="center" vertical="center" wrapText="1"/>
      <protection locked="0"/>
    </xf>
    <xf numFmtId="0" fontId="2" fillId="0" borderId="19" xfId="0" applyFont="1" applyBorder="1" applyAlignment="1" applyProtection="1">
      <alignment horizontal="center" vertical="center" wrapText="1"/>
      <protection locked="0"/>
    </xf>
    <xf numFmtId="0" fontId="46" fillId="0" borderId="26" xfId="0" applyFont="1" applyBorder="1" applyAlignment="1" applyProtection="1">
      <alignment horizontal="center" vertical="center" wrapText="1"/>
      <protection locked="0"/>
    </xf>
    <xf numFmtId="0" fontId="47" fillId="0" borderId="26" xfId="0" applyFont="1" applyBorder="1" applyAlignment="1" applyProtection="1">
      <alignment horizontal="center" vertical="center" wrapText="1"/>
      <protection locked="0"/>
    </xf>
    <xf numFmtId="3" fontId="47" fillId="0" borderId="26" xfId="0" applyNumberFormat="1" applyFont="1" applyBorder="1" applyAlignment="1" applyProtection="1">
      <alignment horizontal="center" vertical="center" wrapText="1"/>
      <protection locked="0"/>
    </xf>
    <xf numFmtId="0" fontId="38" fillId="0" borderId="26" xfId="0" applyFont="1" applyBorder="1" applyAlignment="1" applyProtection="1">
      <alignment vertical="center" wrapText="1"/>
      <protection locked="0"/>
    </xf>
    <xf numFmtId="0" fontId="38" fillId="0" borderId="26" xfId="0" applyFont="1" applyBorder="1" applyAlignment="1" applyProtection="1">
      <alignment wrapText="1"/>
      <protection locked="0"/>
    </xf>
    <xf numFmtId="0" fontId="22" fillId="0" borderId="26" xfId="0" applyFont="1" applyBorder="1" applyAlignment="1" applyProtection="1">
      <alignment wrapText="1"/>
      <protection locked="0"/>
    </xf>
    <xf numFmtId="3" fontId="22" fillId="0" borderId="26" xfId="0" applyNumberFormat="1" applyFont="1" applyBorder="1" applyAlignment="1" applyProtection="1">
      <alignment horizontal="center" vertical="center"/>
      <protection locked="0"/>
    </xf>
    <xf numFmtId="0" fontId="32" fillId="0" borderId="26" xfId="0" applyFont="1" applyBorder="1" applyAlignment="1" applyProtection="1">
      <alignment horizontal="center" vertical="center" wrapText="1"/>
      <protection locked="0"/>
    </xf>
    <xf numFmtId="3" fontId="32" fillId="0" borderId="26" xfId="0" applyNumberFormat="1" applyFont="1" applyBorder="1" applyAlignment="1" applyProtection="1">
      <alignment horizontal="center" vertical="center" wrapText="1"/>
      <protection locked="0"/>
    </xf>
    <xf numFmtId="0" fontId="22" fillId="0" borderId="26" xfId="0" applyFont="1" applyBorder="1" applyAlignment="1" applyProtection="1">
      <alignment horizontal="center" vertical="center"/>
      <protection locked="0"/>
    </xf>
    <xf numFmtId="3" fontId="44" fillId="0" borderId="26" xfId="0" applyNumberFormat="1" applyFont="1" applyBorder="1" applyAlignment="1" applyProtection="1">
      <alignment horizontal="center" vertical="center" wrapText="1"/>
      <protection locked="0"/>
    </xf>
    <xf numFmtId="0" fontId="38" fillId="0" borderId="18" xfId="0" applyFont="1" applyBorder="1" applyAlignment="1" applyProtection="1">
      <alignment horizontal="center" vertical="center" wrapText="1"/>
      <protection locked="0"/>
    </xf>
    <xf numFmtId="3" fontId="38" fillId="0" borderId="18" xfId="0" applyNumberFormat="1" applyFont="1" applyBorder="1" applyAlignment="1" applyProtection="1">
      <alignment horizontal="center" vertical="center" wrapText="1"/>
      <protection locked="0"/>
    </xf>
    <xf numFmtId="0" fontId="21" fillId="0" borderId="0" xfId="0" applyFont="1" applyAlignment="1" applyProtection="1">
      <alignment horizontal="center" vertical="center"/>
      <protection locked="0"/>
    </xf>
    <xf numFmtId="0" fontId="32" fillId="0" borderId="0" xfId="0" applyFont="1" applyAlignment="1" applyProtection="1">
      <alignment horizontal="center" vertical="center" wrapText="1"/>
      <protection locked="0"/>
    </xf>
    <xf numFmtId="3" fontId="32" fillId="0" borderId="0" xfId="0" applyNumberFormat="1" applyFont="1" applyAlignment="1" applyProtection="1">
      <alignment horizontal="center" vertical="center" wrapText="1"/>
      <protection locked="0"/>
    </xf>
    <xf numFmtId="0" fontId="22" fillId="0" borderId="0" xfId="0" applyFont="1" applyAlignment="1" applyProtection="1">
      <alignment horizontal="center" vertical="center" wrapText="1"/>
      <protection locked="0"/>
    </xf>
    <xf numFmtId="0" fontId="32" fillId="0" borderId="0" xfId="0" applyFont="1" applyAlignment="1" applyProtection="1">
      <alignment horizontal="center" vertical="center"/>
      <protection locked="0"/>
    </xf>
    <xf numFmtId="3" fontId="0" fillId="0" borderId="0" xfId="0" applyNumberFormat="1" applyProtection="1">
      <protection locked="0"/>
    </xf>
    <xf numFmtId="0" fontId="31" fillId="6" borderId="3" xfId="0" applyFont="1" applyFill="1" applyBorder="1" applyAlignment="1" applyProtection="1">
      <alignment horizontal="center" wrapText="1"/>
      <protection locked="0"/>
    </xf>
    <xf numFmtId="0" fontId="31" fillId="6" borderId="3" xfId="0" applyFont="1" applyFill="1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17" fillId="0" borderId="40" xfId="0" applyFont="1" applyBorder="1" applyAlignment="1" applyProtection="1">
      <alignment horizontal="center" vertical="center" wrapText="1"/>
      <protection locked="0"/>
    </xf>
    <xf numFmtId="0" fontId="18" fillId="0" borderId="55" xfId="0" applyFont="1" applyBorder="1" applyAlignment="1" applyProtection="1">
      <alignment horizontal="center" vertical="center" wrapText="1"/>
      <protection locked="0"/>
    </xf>
    <xf numFmtId="0" fontId="18" fillId="0" borderId="55" xfId="0" applyFont="1" applyBorder="1" applyAlignment="1">
      <alignment horizontal="center" vertical="center" wrapText="1"/>
    </xf>
    <xf numFmtId="3" fontId="18" fillId="0" borderId="55" xfId="0" applyNumberFormat="1" applyFont="1" applyBorder="1" applyAlignment="1" applyProtection="1">
      <alignment horizontal="center" vertical="center" wrapText="1"/>
      <protection locked="0"/>
    </xf>
    <xf numFmtId="0" fontId="18" fillId="0" borderId="61" xfId="0" applyFont="1" applyBorder="1" applyAlignment="1" applyProtection="1">
      <alignment horizontal="center" vertical="center" wrapText="1"/>
      <protection locked="0"/>
    </xf>
    <xf numFmtId="0" fontId="17" fillId="0" borderId="62" xfId="0" applyFont="1" applyBorder="1" applyAlignment="1" applyProtection="1">
      <alignment horizontal="center" vertical="center" wrapText="1"/>
      <protection locked="0"/>
    </xf>
    <xf numFmtId="0" fontId="18" fillId="0" borderId="55" xfId="0" applyFont="1" applyBorder="1" applyAlignment="1" applyProtection="1">
      <alignment horizontal="center" vertical="center"/>
      <protection locked="0"/>
    </xf>
    <xf numFmtId="3" fontId="18" fillId="0" borderId="55" xfId="0" applyNumberFormat="1" applyFont="1" applyBorder="1" applyAlignment="1" applyProtection="1">
      <alignment horizontal="center" vertical="center"/>
      <protection locked="0"/>
    </xf>
    <xf numFmtId="3" fontId="40" fillId="0" borderId="55" xfId="0" applyNumberFormat="1" applyFont="1" applyBorder="1" applyAlignment="1" applyProtection="1">
      <alignment horizontal="center" vertical="center"/>
      <protection locked="0"/>
    </xf>
    <xf numFmtId="0" fontId="18" fillId="0" borderId="61" xfId="0" applyFont="1" applyBorder="1" applyAlignment="1" applyProtection="1">
      <alignment horizontal="center" vertical="center"/>
      <protection locked="0"/>
    </xf>
    <xf numFmtId="0" fontId="18" fillId="0" borderId="62" xfId="0" applyFont="1" applyBorder="1" applyAlignment="1" applyProtection="1">
      <alignment horizontal="center" vertical="center" wrapText="1"/>
      <protection locked="0"/>
    </xf>
    <xf numFmtId="0" fontId="18" fillId="0" borderId="63" xfId="0" applyFont="1" applyBorder="1" applyAlignment="1" applyProtection="1">
      <alignment horizontal="center" vertical="center" wrapText="1"/>
      <protection locked="0"/>
    </xf>
    <xf numFmtId="3" fontId="18" fillId="0" borderId="63" xfId="0" applyNumberFormat="1" applyFont="1" applyBorder="1" applyAlignment="1" applyProtection="1">
      <alignment horizontal="center" vertical="center"/>
      <protection locked="0"/>
    </xf>
    <xf numFmtId="3" fontId="18" fillId="0" borderId="63" xfId="0" applyNumberFormat="1" applyFont="1" applyBorder="1" applyAlignment="1" applyProtection="1">
      <alignment horizontal="center" vertical="center" wrapText="1"/>
      <protection locked="0"/>
    </xf>
    <xf numFmtId="0" fontId="18" fillId="0" borderId="4" xfId="0" applyFont="1" applyBorder="1" applyAlignment="1" applyProtection="1">
      <alignment horizontal="center" vertical="center" wrapText="1"/>
      <protection locked="0"/>
    </xf>
    <xf numFmtId="0" fontId="18" fillId="0" borderId="58" xfId="0" applyFont="1" applyBorder="1" applyAlignment="1" applyProtection="1">
      <alignment horizontal="center" vertical="center" wrapText="1"/>
      <protection locked="0"/>
    </xf>
    <xf numFmtId="0" fontId="18" fillId="0" borderId="58" xfId="0" applyFont="1" applyBorder="1" applyAlignment="1">
      <alignment horizontal="center" vertical="center" wrapText="1"/>
    </xf>
    <xf numFmtId="3" fontId="18" fillId="0" borderId="58" xfId="0" applyNumberFormat="1" applyFont="1" applyBorder="1" applyAlignment="1" applyProtection="1">
      <alignment horizontal="center" vertical="center" wrapText="1"/>
      <protection locked="0"/>
    </xf>
    <xf numFmtId="0" fontId="18" fillId="0" borderId="6" xfId="0" applyFont="1" applyBorder="1" applyAlignment="1" applyProtection="1">
      <alignment horizontal="center" vertical="center" wrapText="1"/>
      <protection locked="0"/>
    </xf>
    <xf numFmtId="0" fontId="18" fillId="0" borderId="63" xfId="0" applyFont="1" applyBorder="1" applyAlignment="1" applyProtection="1">
      <alignment horizontal="center" vertical="center"/>
      <protection locked="0"/>
    </xf>
    <xf numFmtId="0" fontId="0" fillId="0" borderId="63" xfId="0" applyBorder="1" applyProtection="1"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18" fillId="0" borderId="58" xfId="0" applyFont="1" applyBorder="1" applyAlignment="1" applyProtection="1">
      <alignment horizontal="center" vertical="center"/>
      <protection locked="0"/>
    </xf>
    <xf numFmtId="3" fontId="18" fillId="0" borderId="58" xfId="0" applyNumberFormat="1" applyFont="1" applyBorder="1" applyAlignment="1" applyProtection="1">
      <alignment horizontal="center" vertical="center"/>
      <protection locked="0"/>
    </xf>
    <xf numFmtId="0" fontId="18" fillId="0" borderId="6" xfId="0" applyFont="1" applyBorder="1" applyAlignment="1" applyProtection="1">
      <alignment horizontal="center" vertical="center"/>
      <protection locked="0"/>
    </xf>
    <xf numFmtId="17" fontId="18" fillId="0" borderId="63" xfId="0" applyNumberFormat="1" applyFont="1" applyBorder="1" applyAlignment="1" applyProtection="1">
      <alignment horizontal="center" vertical="center" wrapText="1"/>
      <protection locked="0"/>
    </xf>
    <xf numFmtId="0" fontId="18" fillId="0" borderId="22" xfId="0" applyFont="1" applyBorder="1" applyAlignment="1" applyProtection="1">
      <alignment horizontal="center" vertical="center"/>
      <protection locked="0"/>
    </xf>
    <xf numFmtId="164" fontId="18" fillId="0" borderId="23" xfId="0" applyNumberFormat="1" applyFont="1" applyBorder="1" applyAlignment="1" applyProtection="1">
      <alignment horizontal="center" vertical="center" wrapText="1"/>
      <protection locked="0"/>
    </xf>
    <xf numFmtId="0" fontId="18" fillId="0" borderId="24" xfId="0" applyFont="1" applyBorder="1" applyAlignment="1" applyProtection="1">
      <alignment horizontal="center" vertical="center" wrapText="1"/>
      <protection locked="0"/>
    </xf>
    <xf numFmtId="0" fontId="18" fillId="0" borderId="27" xfId="0" applyFont="1" applyBorder="1" applyAlignment="1" applyProtection="1">
      <alignment horizontal="center" vertical="center" wrapText="1"/>
      <protection locked="0"/>
    </xf>
    <xf numFmtId="0" fontId="18" fillId="0" borderId="27" xfId="3" applyFont="1" applyBorder="1" applyAlignment="1" applyProtection="1">
      <alignment horizontal="center" vertical="center" wrapText="1"/>
      <protection locked="0"/>
    </xf>
    <xf numFmtId="0" fontId="18" fillId="0" borderId="27" xfId="0" applyFont="1" applyBorder="1" applyAlignment="1" applyProtection="1">
      <alignment horizontal="center" vertical="center"/>
      <protection locked="0"/>
    </xf>
    <xf numFmtId="0" fontId="18" fillId="0" borderId="27" xfId="4" applyFont="1" applyBorder="1" applyAlignment="1" applyProtection="1">
      <alignment horizontal="center" vertical="center"/>
      <protection locked="0"/>
    </xf>
    <xf numFmtId="0" fontId="0" fillId="0" borderId="27" xfId="0" applyBorder="1" applyAlignment="1" applyProtection="1">
      <alignment horizontal="center" vertical="center"/>
      <protection locked="0"/>
    </xf>
    <xf numFmtId="0" fontId="17" fillId="0" borderId="17" xfId="0" applyFont="1" applyBorder="1" applyAlignment="1" applyProtection="1">
      <alignment horizontal="center" vertical="center"/>
      <protection locked="0"/>
    </xf>
    <xf numFmtId="0" fontId="18" fillId="0" borderId="18" xfId="0" applyFont="1" applyBorder="1" applyAlignment="1">
      <alignment horizontal="center" vertical="center" wrapText="1"/>
    </xf>
    <xf numFmtId="3" fontId="18" fillId="0" borderId="18" xfId="0" applyNumberFormat="1" applyFont="1" applyBorder="1" applyAlignment="1" applyProtection="1">
      <alignment horizontal="center" vertical="center" wrapText="1"/>
      <protection locked="0"/>
    </xf>
    <xf numFmtId="0" fontId="18" fillId="0" borderId="19" xfId="0" applyFont="1" applyBorder="1" applyAlignment="1" applyProtection="1">
      <alignment horizontal="center" vertical="center" wrapText="1"/>
      <protection locked="0"/>
    </xf>
    <xf numFmtId="0" fontId="17" fillId="0" borderId="36" xfId="0" applyFont="1" applyBorder="1" applyAlignment="1" applyProtection="1">
      <alignment horizontal="center" vertical="center"/>
      <protection locked="0"/>
    </xf>
    <xf numFmtId="0" fontId="18" fillId="0" borderId="37" xfId="0" applyFont="1" applyBorder="1" applyAlignment="1" applyProtection="1">
      <alignment horizontal="center" vertical="center" wrapText="1"/>
      <protection locked="0"/>
    </xf>
    <xf numFmtId="3" fontId="18" fillId="0" borderId="37" xfId="0" applyNumberFormat="1" applyFont="1" applyBorder="1" applyAlignment="1" applyProtection="1">
      <alignment horizontal="center" vertical="center" wrapText="1"/>
      <protection locked="0"/>
    </xf>
    <xf numFmtId="0" fontId="18" fillId="0" borderId="38" xfId="0" applyFont="1" applyBorder="1" applyAlignment="1" applyProtection="1">
      <alignment horizontal="center" vertical="center" wrapText="1"/>
      <protection locked="0"/>
    </xf>
    <xf numFmtId="0" fontId="24" fillId="0" borderId="23" xfId="0" applyFont="1" applyBorder="1" applyAlignment="1" applyProtection="1">
      <alignment horizontal="center" vertical="center" wrapText="1"/>
      <protection locked="0"/>
    </xf>
    <xf numFmtId="0" fontId="18" fillId="0" borderId="27" xfId="0" applyFont="1" applyBorder="1" applyAlignment="1" applyProtection="1">
      <alignment horizontal="center" vertical="center" wrapText="1" shrinkToFit="1"/>
      <protection locked="0"/>
    </xf>
    <xf numFmtId="3" fontId="17" fillId="0" borderId="18" xfId="0" applyNumberFormat="1" applyFont="1" applyBorder="1" applyAlignment="1" applyProtection="1">
      <alignment horizontal="center" vertical="center"/>
      <protection locked="0"/>
    </xf>
    <xf numFmtId="0" fontId="17" fillId="0" borderId="19" xfId="0" applyFont="1" applyBorder="1" applyAlignment="1" applyProtection="1">
      <alignment horizontal="center" vertical="center" wrapText="1"/>
      <protection locked="0"/>
    </xf>
    <xf numFmtId="0" fontId="17" fillId="0" borderId="22" xfId="0" applyFont="1" applyBorder="1" applyAlignment="1" applyProtection="1">
      <alignment horizontal="center" vertical="center"/>
      <protection locked="0"/>
    </xf>
    <xf numFmtId="0" fontId="18" fillId="0" borderId="23" xfId="0" applyFont="1" applyBorder="1" applyAlignment="1" applyProtection="1">
      <alignment horizontal="center" vertical="center"/>
      <protection locked="0"/>
    </xf>
    <xf numFmtId="0" fontId="18" fillId="0" borderId="24" xfId="0" applyFont="1" applyBorder="1" applyAlignment="1" applyProtection="1">
      <alignment horizontal="center" vertical="center"/>
      <protection locked="0"/>
    </xf>
    <xf numFmtId="0" fontId="17" fillId="0" borderId="53" xfId="0" applyFont="1" applyBorder="1" applyAlignment="1" applyProtection="1">
      <alignment horizontal="center" vertical="center" wrapText="1"/>
      <protection locked="0"/>
    </xf>
    <xf numFmtId="0" fontId="18" fillId="0" borderId="19" xfId="0" applyFont="1" applyBorder="1" applyAlignment="1" applyProtection="1">
      <alignment horizontal="center" vertical="center"/>
      <protection locked="0"/>
    </xf>
    <xf numFmtId="17" fontId="18" fillId="0" borderId="23" xfId="0" applyNumberFormat="1" applyFont="1" applyBorder="1" applyAlignment="1" applyProtection="1">
      <alignment horizontal="center" vertical="center" wrapText="1"/>
      <protection locked="0"/>
    </xf>
    <xf numFmtId="0" fontId="17" fillId="0" borderId="36" xfId="0" applyFont="1" applyBorder="1" applyAlignment="1" applyProtection="1">
      <alignment horizontal="center" vertical="center" wrapText="1"/>
      <protection locked="0"/>
    </xf>
    <xf numFmtId="0" fontId="31" fillId="6" borderId="64" xfId="0" applyFont="1" applyFill="1" applyBorder="1" applyAlignment="1" applyProtection="1">
      <alignment horizontal="center" wrapText="1"/>
      <protection locked="0"/>
    </xf>
    <xf numFmtId="0" fontId="31" fillId="6" borderId="3" xfId="0" applyFont="1" applyFill="1" applyBorder="1" applyAlignment="1" applyProtection="1">
      <alignment horizontal="center"/>
      <protection locked="0"/>
    </xf>
    <xf numFmtId="0" fontId="31" fillId="6" borderId="65" xfId="0" applyFont="1" applyFill="1" applyBorder="1" applyAlignment="1" applyProtection="1">
      <alignment horizontal="center" vertical="center" wrapText="1"/>
      <protection locked="0"/>
    </xf>
    <xf numFmtId="0" fontId="39" fillId="0" borderId="8" xfId="0" applyFont="1" applyBorder="1" applyAlignment="1" applyProtection="1">
      <alignment horizontal="center" vertical="center" wrapText="1"/>
      <protection locked="0"/>
    </xf>
    <xf numFmtId="0" fontId="39" fillId="0" borderId="3" xfId="0" applyFont="1" applyBorder="1" applyAlignment="1" applyProtection="1">
      <alignment horizontal="center" vertical="center" wrapText="1"/>
      <protection locked="0"/>
    </xf>
    <xf numFmtId="0" fontId="39" fillId="4" borderId="3" xfId="0" applyFont="1" applyFill="1" applyBorder="1" applyAlignment="1" applyProtection="1">
      <alignment horizontal="center" vertical="center" wrapText="1"/>
      <protection locked="0"/>
    </xf>
    <xf numFmtId="0" fontId="23" fillId="0" borderId="3" xfId="0" applyFont="1" applyBorder="1" applyAlignment="1" applyProtection="1">
      <alignment horizontal="center" vertical="center" wrapText="1"/>
      <protection locked="0"/>
    </xf>
    <xf numFmtId="0" fontId="50" fillId="0" borderId="49" xfId="0" applyFont="1" applyBorder="1" applyAlignment="1" applyProtection="1">
      <alignment horizontal="center" vertical="center"/>
      <protection locked="0"/>
    </xf>
    <xf numFmtId="0" fontId="38" fillId="4" borderId="55" xfId="0" applyFont="1" applyFill="1" applyBorder="1" applyAlignment="1" applyProtection="1">
      <alignment horizontal="center" vertical="center" wrapText="1"/>
      <protection locked="0"/>
    </xf>
    <xf numFmtId="0" fontId="50" fillId="0" borderId="40" xfId="0" applyFont="1" applyBorder="1" applyAlignment="1" applyProtection="1">
      <alignment horizontal="center" vertical="center"/>
      <protection locked="0"/>
    </xf>
    <xf numFmtId="0" fontId="51" fillId="0" borderId="55" xfId="0" applyFont="1" applyBorder="1" applyAlignment="1" applyProtection="1">
      <alignment horizontal="center" vertical="center" wrapText="1"/>
      <protection locked="0"/>
    </xf>
    <xf numFmtId="0" fontId="52" fillId="0" borderId="55" xfId="0" applyFont="1" applyBorder="1" applyAlignment="1" applyProtection="1">
      <alignment horizontal="center" vertical="center" wrapText="1"/>
      <protection locked="0"/>
    </xf>
    <xf numFmtId="0" fontId="17" fillId="0" borderId="55" xfId="0" applyFont="1" applyBorder="1" applyAlignment="1" applyProtection="1">
      <alignment horizontal="center" vertical="center" wrapText="1"/>
      <protection locked="0"/>
    </xf>
    <xf numFmtId="3" fontId="23" fillId="0" borderId="55" xfId="0" applyNumberFormat="1" applyFont="1" applyBorder="1" applyAlignment="1" applyProtection="1">
      <alignment horizontal="center" vertical="center"/>
      <protection locked="0"/>
    </xf>
    <xf numFmtId="3" fontId="50" fillId="4" borderId="55" xfId="0" applyNumberFormat="1" applyFont="1" applyFill="1" applyBorder="1" applyAlignment="1" applyProtection="1">
      <alignment horizontal="center" vertical="center" wrapText="1"/>
      <protection locked="0"/>
    </xf>
    <xf numFmtId="0" fontId="23" fillId="0" borderId="63" xfId="0" applyFont="1" applyBorder="1" applyAlignment="1" applyProtection="1">
      <alignment horizontal="center" vertical="center"/>
      <protection locked="0"/>
    </xf>
    <xf numFmtId="0" fontId="23" fillId="0" borderId="55" xfId="0" applyFont="1" applyBorder="1" applyProtection="1">
      <protection locked="0"/>
    </xf>
    <xf numFmtId="0" fontId="23" fillId="0" borderId="66" xfId="0" applyFont="1" applyBorder="1" applyProtection="1">
      <protection locked="0"/>
    </xf>
    <xf numFmtId="0" fontId="23" fillId="0" borderId="67" xfId="0" applyFont="1" applyBorder="1" applyAlignment="1" applyProtection="1">
      <alignment horizontal="center"/>
      <protection locked="0"/>
    </xf>
    <xf numFmtId="0" fontId="47" fillId="4" borderId="55" xfId="0" applyFont="1" applyFill="1" applyBorder="1" applyAlignment="1" applyProtection="1">
      <alignment horizontal="center" vertical="center" wrapText="1"/>
      <protection locked="0"/>
    </xf>
    <xf numFmtId="3" fontId="47" fillId="4" borderId="55" xfId="0" applyNumberFormat="1" applyFont="1" applyFill="1" applyBorder="1" applyAlignment="1" applyProtection="1">
      <alignment horizontal="center" vertical="center" wrapText="1"/>
      <protection locked="0"/>
    </xf>
    <xf numFmtId="0" fontId="46" fillId="4" borderId="55" xfId="0" applyFont="1" applyFill="1" applyBorder="1" applyAlignment="1" applyProtection="1">
      <alignment horizontal="center" vertical="center" wrapText="1"/>
      <protection locked="0"/>
    </xf>
    <xf numFmtId="0" fontId="47" fillId="4" borderId="61" xfId="0" applyFont="1" applyFill="1" applyBorder="1" applyAlignment="1" applyProtection="1">
      <alignment horizontal="center" vertical="center" wrapText="1"/>
      <protection locked="0"/>
    </xf>
    <xf numFmtId="0" fontId="38" fillId="0" borderId="55" xfId="0" applyFont="1" applyBorder="1" applyAlignment="1" applyProtection="1">
      <alignment horizontal="center" vertical="center" wrapText="1"/>
      <protection locked="0"/>
    </xf>
    <xf numFmtId="0" fontId="38" fillId="0" borderId="55" xfId="0" applyFont="1" applyBorder="1" applyAlignment="1" applyProtection="1">
      <alignment horizontal="center" vertical="center"/>
      <protection locked="0"/>
    </xf>
    <xf numFmtId="3" fontId="38" fillId="0" borderId="55" xfId="0" applyNumberFormat="1" applyFont="1" applyBorder="1" applyAlignment="1" applyProtection="1">
      <alignment horizontal="center" vertical="center"/>
      <protection locked="0"/>
    </xf>
    <xf numFmtId="0" fontId="38" fillId="0" borderId="61" xfId="0" applyFont="1" applyBorder="1" applyAlignment="1" applyProtection="1">
      <alignment horizontal="center" vertical="center"/>
      <protection locked="0"/>
    </xf>
    <xf numFmtId="0" fontId="50" fillId="0" borderId="62" xfId="0" applyFont="1" applyBorder="1" applyAlignment="1" applyProtection="1">
      <alignment horizontal="center" vertical="center"/>
      <protection locked="0"/>
    </xf>
    <xf numFmtId="0" fontId="37" fillId="4" borderId="63" xfId="0" applyFont="1" applyFill="1" applyBorder="1" applyAlignment="1" applyProtection="1">
      <alignment horizontal="center" vertical="center" wrapText="1"/>
      <protection locked="0"/>
    </xf>
    <xf numFmtId="3" fontId="37" fillId="4" borderId="63" xfId="0" applyNumberFormat="1" applyFont="1" applyFill="1" applyBorder="1" applyAlignment="1" applyProtection="1">
      <alignment horizontal="center" vertical="center" wrapText="1"/>
      <protection locked="0"/>
    </xf>
    <xf numFmtId="49" fontId="37" fillId="4" borderId="63" xfId="0" applyNumberFormat="1" applyFont="1" applyFill="1" applyBorder="1" applyAlignment="1" applyProtection="1">
      <alignment horizontal="center" vertical="center" wrapText="1"/>
      <protection locked="0"/>
    </xf>
    <xf numFmtId="0" fontId="37" fillId="4" borderId="4" xfId="0" applyFont="1" applyFill="1" applyBorder="1" applyAlignment="1" applyProtection="1">
      <alignment horizontal="center" vertical="center" wrapText="1"/>
      <protection locked="0"/>
    </xf>
    <xf numFmtId="17" fontId="50" fillId="4" borderId="63" xfId="0" applyNumberFormat="1" applyFont="1" applyFill="1" applyBorder="1" applyAlignment="1" applyProtection="1">
      <alignment horizontal="center" vertical="center" wrapText="1"/>
      <protection locked="0"/>
    </xf>
    <xf numFmtId="0" fontId="38" fillId="4" borderId="63" xfId="0" applyFont="1" applyFill="1" applyBorder="1" applyAlignment="1" applyProtection="1">
      <alignment horizontal="center" vertical="center" wrapText="1"/>
      <protection locked="0"/>
    </xf>
    <xf numFmtId="17" fontId="37" fillId="4" borderId="63" xfId="0" applyNumberFormat="1" applyFont="1" applyFill="1" applyBorder="1" applyAlignment="1" applyProtection="1">
      <alignment horizontal="center" vertical="center" wrapText="1"/>
      <protection locked="0"/>
    </xf>
    <xf numFmtId="0" fontId="44" fillId="4" borderId="63" xfId="0" applyFont="1" applyFill="1" applyBorder="1" applyAlignment="1" applyProtection="1">
      <alignment horizontal="center" vertical="center" wrapText="1"/>
      <protection locked="0"/>
    </xf>
    <xf numFmtId="3" fontId="39" fillId="4" borderId="63" xfId="0" applyNumberFormat="1" applyFont="1" applyFill="1" applyBorder="1" applyAlignment="1" applyProtection="1">
      <alignment horizontal="center" vertical="center" wrapText="1"/>
      <protection locked="0"/>
    </xf>
    <xf numFmtId="17" fontId="39" fillId="4" borderId="63" xfId="0" applyNumberFormat="1" applyFont="1" applyFill="1" applyBorder="1" applyAlignment="1" applyProtection="1">
      <alignment horizontal="center" vertical="center" wrapText="1"/>
      <protection locked="0"/>
    </xf>
    <xf numFmtId="0" fontId="39" fillId="4" borderId="63" xfId="0" applyFont="1" applyFill="1" applyBorder="1" applyAlignment="1" applyProtection="1">
      <alignment horizontal="center" vertical="center" wrapText="1"/>
      <protection locked="0"/>
    </xf>
    <xf numFmtId="0" fontId="38" fillId="4" borderId="4" xfId="0" applyFont="1" applyFill="1" applyBorder="1" applyAlignment="1" applyProtection="1">
      <alignment horizontal="center" vertical="center" wrapText="1"/>
      <protection locked="0"/>
    </xf>
    <xf numFmtId="0" fontId="50" fillId="0" borderId="47" xfId="0" applyFont="1" applyBorder="1" applyAlignment="1" applyProtection="1">
      <alignment horizontal="center" vertical="center"/>
      <protection locked="0"/>
    </xf>
    <xf numFmtId="0" fontId="52" fillId="0" borderId="58" xfId="0" applyFont="1" applyBorder="1" applyAlignment="1" applyProtection="1">
      <alignment horizontal="center" vertical="center" wrapText="1"/>
      <protection locked="0"/>
    </xf>
    <xf numFmtId="3" fontId="23" fillId="0" borderId="58" xfId="0" applyNumberFormat="1" applyFont="1" applyBorder="1" applyAlignment="1" applyProtection="1">
      <alignment horizontal="center" vertical="center"/>
      <protection locked="0"/>
    </xf>
    <xf numFmtId="3" fontId="50" fillId="4" borderId="58" xfId="0" applyNumberFormat="1" applyFont="1" applyFill="1" applyBorder="1" applyAlignment="1" applyProtection="1">
      <alignment horizontal="center" vertical="center" wrapText="1"/>
      <protection locked="0"/>
    </xf>
    <xf numFmtId="0" fontId="23" fillId="0" borderId="58" xfId="0" applyFont="1" applyBorder="1" applyProtection="1">
      <protection locked="0"/>
    </xf>
    <xf numFmtId="0" fontId="37" fillId="0" borderId="63" xfId="0" applyFont="1" applyBorder="1" applyAlignment="1" applyProtection="1">
      <alignment horizontal="center" vertical="center" wrapText="1"/>
      <protection locked="0"/>
    </xf>
    <xf numFmtId="0" fontId="37" fillId="0" borderId="63" xfId="0" applyFont="1" applyBorder="1" applyAlignment="1" applyProtection="1">
      <alignment horizontal="center" vertical="center"/>
      <protection locked="0"/>
    </xf>
    <xf numFmtId="0" fontId="44" fillId="0" borderId="63" xfId="0" applyFont="1" applyBorder="1" applyAlignment="1" applyProtection="1">
      <alignment horizontal="center" vertical="center" wrapText="1"/>
      <protection locked="0"/>
    </xf>
    <xf numFmtId="0" fontId="44" fillId="0" borderId="63" xfId="0" applyFont="1" applyBorder="1" applyAlignment="1" applyProtection="1">
      <alignment horizontal="center" vertical="center"/>
      <protection locked="0"/>
    </xf>
    <xf numFmtId="3" fontId="44" fillId="0" borderId="63" xfId="0" applyNumberFormat="1" applyFont="1" applyBorder="1" applyAlignment="1" applyProtection="1">
      <alignment horizontal="center" vertical="center"/>
      <protection locked="0"/>
    </xf>
    <xf numFmtId="0" fontId="44" fillId="0" borderId="4" xfId="0" applyFont="1" applyBorder="1" applyAlignment="1" applyProtection="1">
      <alignment horizontal="center" vertical="center"/>
      <protection locked="0"/>
    </xf>
    <xf numFmtId="0" fontId="47" fillId="4" borderId="63" xfId="0" applyFont="1" applyFill="1" applyBorder="1" applyAlignment="1" applyProtection="1">
      <alignment horizontal="center" vertical="center" wrapText="1"/>
      <protection locked="0"/>
    </xf>
    <xf numFmtId="0" fontId="48" fillId="4" borderId="63" xfId="0" applyFont="1" applyFill="1" applyBorder="1" applyAlignment="1" applyProtection="1">
      <alignment horizontal="center" vertical="center" wrapText="1"/>
      <protection locked="0"/>
    </xf>
    <xf numFmtId="3" fontId="47" fillId="4" borderId="63" xfId="0" applyNumberFormat="1" applyFont="1" applyFill="1" applyBorder="1" applyAlignment="1" applyProtection="1">
      <alignment horizontal="center" vertical="center" wrapText="1"/>
      <protection locked="0"/>
    </xf>
    <xf numFmtId="0" fontId="46" fillId="4" borderId="63" xfId="0" applyFont="1" applyFill="1" applyBorder="1" applyAlignment="1" applyProtection="1">
      <alignment horizontal="center" vertical="center" wrapText="1"/>
      <protection locked="0"/>
    </xf>
    <xf numFmtId="0" fontId="47" fillId="4" borderId="4" xfId="0" applyFont="1" applyFill="1" applyBorder="1" applyAlignment="1" applyProtection="1">
      <alignment horizontal="center" vertical="center" wrapText="1"/>
      <protection locked="0"/>
    </xf>
    <xf numFmtId="0" fontId="47" fillId="4" borderId="58" xfId="0" applyFont="1" applyFill="1" applyBorder="1" applyAlignment="1" applyProtection="1">
      <alignment horizontal="center" vertical="center" wrapText="1"/>
      <protection locked="0"/>
    </xf>
    <xf numFmtId="3" fontId="47" fillId="4" borderId="58" xfId="0" applyNumberFormat="1" applyFont="1" applyFill="1" applyBorder="1" applyAlignment="1" applyProtection="1">
      <alignment horizontal="center" vertical="center" wrapText="1"/>
      <protection locked="0"/>
    </xf>
    <xf numFmtId="0" fontId="46" fillId="4" borderId="58" xfId="0" applyFont="1" applyFill="1" applyBorder="1" applyAlignment="1" applyProtection="1">
      <alignment horizontal="center" vertical="center" wrapText="1"/>
      <protection locked="0"/>
    </xf>
    <xf numFmtId="0" fontId="47" fillId="4" borderId="6" xfId="0" applyFont="1" applyFill="1" applyBorder="1" applyAlignment="1" applyProtection="1">
      <alignment horizontal="center" vertical="center" wrapText="1"/>
      <protection locked="0"/>
    </xf>
    <xf numFmtId="0" fontId="38" fillId="4" borderId="58" xfId="0" applyFont="1" applyFill="1" applyBorder="1" applyAlignment="1" applyProtection="1">
      <alignment horizontal="center" vertical="center" wrapText="1"/>
      <protection locked="0"/>
    </xf>
    <xf numFmtId="0" fontId="38" fillId="0" borderId="58" xfId="0" applyFont="1" applyBorder="1" applyAlignment="1" applyProtection="1">
      <alignment horizontal="center" vertical="center" wrapText="1"/>
      <protection locked="0"/>
    </xf>
    <xf numFmtId="0" fontId="38" fillId="0" borderId="58" xfId="0" applyFont="1" applyBorder="1" applyAlignment="1" applyProtection="1">
      <alignment horizontal="center" vertical="center"/>
      <protection locked="0"/>
    </xf>
    <xf numFmtId="3" fontId="38" fillId="0" borderId="58" xfId="0" applyNumberFormat="1" applyFont="1" applyBorder="1" applyAlignment="1" applyProtection="1">
      <alignment horizontal="center" vertical="center"/>
      <protection locked="0"/>
    </xf>
    <xf numFmtId="0" fontId="38" fillId="0" borderId="6" xfId="0" applyFont="1" applyBorder="1" applyAlignment="1" applyProtection="1">
      <alignment horizontal="center" vertical="center"/>
      <protection locked="0"/>
    </xf>
    <xf numFmtId="0" fontId="38" fillId="0" borderId="63" xfId="0" applyFont="1" applyBorder="1" applyAlignment="1" applyProtection="1">
      <alignment horizontal="center" vertical="center" wrapText="1"/>
      <protection locked="0"/>
    </xf>
    <xf numFmtId="0" fontId="38" fillId="0" borderId="63" xfId="0" applyFont="1" applyBorder="1" applyAlignment="1" applyProtection="1">
      <alignment horizontal="center" vertical="center"/>
      <protection locked="0"/>
    </xf>
    <xf numFmtId="3" fontId="38" fillId="0" borderId="63" xfId="0" applyNumberFormat="1" applyFont="1" applyBorder="1" applyAlignment="1" applyProtection="1">
      <alignment horizontal="center" vertical="center"/>
      <protection locked="0"/>
    </xf>
    <xf numFmtId="0" fontId="38" fillId="0" borderId="4" xfId="0" applyFont="1" applyBorder="1" applyAlignment="1" applyProtection="1">
      <alignment horizontal="center" vertical="center"/>
      <protection locked="0"/>
    </xf>
    <xf numFmtId="3" fontId="38" fillId="0" borderId="63" xfId="0" applyNumberFormat="1" applyFont="1" applyBorder="1" applyAlignment="1" applyProtection="1">
      <alignment horizontal="center" vertical="center" wrapText="1"/>
      <protection locked="0"/>
    </xf>
    <xf numFmtId="0" fontId="38" fillId="0" borderId="4" xfId="0" applyFont="1" applyBorder="1" applyAlignment="1" applyProtection="1">
      <alignment horizontal="center" vertical="center" wrapText="1"/>
      <protection locked="0"/>
    </xf>
    <xf numFmtId="0" fontId="37" fillId="0" borderId="48" xfId="0" applyFont="1" applyBorder="1" applyAlignment="1" applyProtection="1">
      <alignment horizontal="center" vertical="center" wrapText="1"/>
      <protection locked="0"/>
    </xf>
    <xf numFmtId="0" fontId="37" fillId="0" borderId="27" xfId="0" applyFont="1" applyBorder="1" applyAlignment="1" applyProtection="1">
      <alignment horizontal="center" vertical="center" wrapText="1"/>
      <protection locked="0"/>
    </xf>
    <xf numFmtId="0" fontId="38" fillId="0" borderId="27" xfId="0" applyFont="1" applyBorder="1" applyAlignment="1" applyProtection="1">
      <alignment horizontal="center" vertical="center" wrapText="1"/>
      <protection locked="0"/>
    </xf>
    <xf numFmtId="0" fontId="40" fillId="0" borderId="27" xfId="0" applyFont="1" applyBorder="1" applyAlignment="1" applyProtection="1">
      <alignment horizontal="center" vertical="center" wrapText="1"/>
      <protection locked="0"/>
    </xf>
    <xf numFmtId="0" fontId="38" fillId="0" borderId="27" xfId="0" applyFont="1" applyBorder="1" applyAlignment="1" applyProtection="1">
      <alignment horizontal="center" vertical="center"/>
      <protection locked="0"/>
    </xf>
    <xf numFmtId="0" fontId="50" fillId="0" borderId="17" xfId="0" applyFont="1" applyBorder="1" applyAlignment="1" applyProtection="1">
      <alignment horizontal="center" vertical="center"/>
      <protection locked="0"/>
    </xf>
    <xf numFmtId="0" fontId="37" fillId="0" borderId="18" xfId="0" applyFont="1" applyBorder="1" applyAlignment="1" applyProtection="1">
      <alignment horizontal="center" vertical="center" wrapText="1"/>
      <protection locked="0"/>
    </xf>
    <xf numFmtId="3" fontId="37" fillId="0" borderId="18" xfId="0" applyNumberFormat="1" applyFont="1" applyBorder="1" applyAlignment="1" applyProtection="1">
      <alignment horizontal="center" vertical="center" wrapText="1"/>
      <protection locked="0"/>
    </xf>
    <xf numFmtId="49" fontId="37" fillId="0" borderId="18" xfId="0" applyNumberFormat="1" applyFont="1" applyBorder="1" applyAlignment="1" applyProtection="1">
      <alignment horizontal="center" vertical="center" wrapText="1"/>
      <protection locked="0"/>
    </xf>
    <xf numFmtId="0" fontId="37" fillId="0" borderId="19" xfId="0" applyFont="1" applyBorder="1" applyAlignment="1" applyProtection="1">
      <alignment horizontal="center" vertical="center" wrapText="1"/>
      <protection locked="0"/>
    </xf>
    <xf numFmtId="3" fontId="37" fillId="0" borderId="23" xfId="0" applyNumberFormat="1" applyFont="1" applyBorder="1" applyAlignment="1" applyProtection="1">
      <alignment horizontal="center" vertical="center" wrapText="1"/>
      <protection locked="0"/>
    </xf>
    <xf numFmtId="49" fontId="37" fillId="0" borderId="23" xfId="0" applyNumberFormat="1" applyFont="1" applyBorder="1" applyAlignment="1" applyProtection="1">
      <alignment horizontal="center" vertical="center" wrapText="1"/>
      <protection locked="0"/>
    </xf>
    <xf numFmtId="0" fontId="37" fillId="0" borderId="24" xfId="0" applyFont="1" applyBorder="1" applyAlignment="1" applyProtection="1">
      <alignment horizontal="center" vertical="center" wrapText="1"/>
      <protection locked="0"/>
    </xf>
    <xf numFmtId="17" fontId="37" fillId="0" borderId="18" xfId="0" applyNumberFormat="1" applyFont="1" applyBorder="1" applyAlignment="1" applyProtection="1">
      <alignment horizontal="center" vertical="center" wrapText="1"/>
      <protection locked="0"/>
    </xf>
    <xf numFmtId="17" fontId="37" fillId="0" borderId="23" xfId="0" applyNumberFormat="1" applyFont="1" applyBorder="1" applyAlignment="1" applyProtection="1">
      <alignment horizontal="center" vertical="center" wrapText="1"/>
      <protection locked="0"/>
    </xf>
    <xf numFmtId="0" fontId="50" fillId="0" borderId="23" xfId="0" applyFont="1" applyBorder="1" applyAlignment="1" applyProtection="1">
      <alignment horizontal="center" vertical="center" wrapText="1"/>
      <protection locked="0"/>
    </xf>
    <xf numFmtId="0" fontId="50" fillId="0" borderId="36" xfId="0" applyFont="1" applyBorder="1" applyAlignment="1" applyProtection="1">
      <alignment horizontal="center" vertical="center"/>
      <protection locked="0"/>
    </xf>
    <xf numFmtId="0" fontId="37" fillId="0" borderId="37" xfId="0" applyFont="1" applyBorder="1" applyAlignment="1" applyProtection="1">
      <alignment horizontal="center" vertical="center" wrapText="1"/>
      <protection locked="0"/>
    </xf>
    <xf numFmtId="0" fontId="22" fillId="0" borderId="37" xfId="0" applyFont="1" applyBorder="1" applyAlignment="1" applyProtection="1">
      <alignment horizontal="center" vertical="center" wrapText="1"/>
      <protection locked="0"/>
    </xf>
    <xf numFmtId="3" fontId="37" fillId="0" borderId="37" xfId="0" applyNumberFormat="1" applyFont="1" applyBorder="1" applyAlignment="1" applyProtection="1">
      <alignment horizontal="center" vertical="center" wrapText="1"/>
      <protection locked="0"/>
    </xf>
    <xf numFmtId="17" fontId="37" fillId="0" borderId="37" xfId="0" applyNumberFormat="1" applyFont="1" applyBorder="1" applyAlignment="1" applyProtection="1">
      <alignment horizontal="center" vertical="center" wrapText="1"/>
      <protection locked="0"/>
    </xf>
    <xf numFmtId="0" fontId="37" fillId="0" borderId="38" xfId="0" applyFont="1" applyBorder="1" applyAlignment="1" applyProtection="1">
      <alignment horizontal="center" vertical="center" wrapText="1"/>
      <protection locked="0"/>
    </xf>
    <xf numFmtId="0" fontId="44" fillId="0" borderId="23" xfId="0" applyFont="1" applyBorder="1" applyAlignment="1" applyProtection="1">
      <alignment horizontal="center" vertical="center" wrapText="1"/>
      <protection locked="0"/>
    </xf>
    <xf numFmtId="3" fontId="39" fillId="0" borderId="23" xfId="0" applyNumberFormat="1" applyFont="1" applyBorder="1" applyAlignment="1" applyProtection="1">
      <alignment horizontal="center" vertical="center" wrapText="1"/>
      <protection locked="0"/>
    </xf>
    <xf numFmtId="17" fontId="39" fillId="0" borderId="23" xfId="0" applyNumberFormat="1" applyFont="1" applyBorder="1" applyAlignment="1" applyProtection="1">
      <alignment horizontal="center" vertical="center" wrapText="1"/>
      <protection locked="0"/>
    </xf>
    <xf numFmtId="0" fontId="39" fillId="0" borderId="23" xfId="0" applyFont="1" applyBorder="1" applyAlignment="1" applyProtection="1">
      <alignment horizontal="center" vertical="center" wrapText="1"/>
      <protection locked="0"/>
    </xf>
    <xf numFmtId="0" fontId="38" fillId="0" borderId="24" xfId="0" applyFont="1" applyBorder="1" applyAlignment="1" applyProtection="1">
      <alignment horizontal="center" vertical="center" wrapText="1"/>
      <protection locked="0"/>
    </xf>
    <xf numFmtId="0" fontId="36" fillId="0" borderId="18" xfId="0" applyFont="1" applyBorder="1" applyAlignment="1" applyProtection="1">
      <alignment horizontal="center" vertical="center" wrapText="1"/>
      <protection locked="0"/>
    </xf>
    <xf numFmtId="0" fontId="40" fillId="0" borderId="18" xfId="0" applyFont="1" applyBorder="1" applyAlignment="1" applyProtection="1">
      <alignment horizontal="center" vertical="center" wrapText="1"/>
      <protection locked="0"/>
    </xf>
    <xf numFmtId="3" fontId="39" fillId="0" borderId="18" xfId="0" applyNumberFormat="1" applyFont="1" applyBorder="1" applyAlignment="1" applyProtection="1">
      <alignment horizontal="center" vertical="center" wrapText="1"/>
      <protection locked="0"/>
    </xf>
    <xf numFmtId="17" fontId="39" fillId="0" borderId="18" xfId="0" applyNumberFormat="1" applyFont="1" applyBorder="1" applyAlignment="1" applyProtection="1">
      <alignment horizontal="center" vertical="center" wrapText="1"/>
      <protection locked="0"/>
    </xf>
    <xf numFmtId="0" fontId="39" fillId="0" borderId="18" xfId="0" applyFont="1" applyBorder="1" applyAlignment="1" applyProtection="1">
      <alignment horizontal="center" vertical="center" wrapText="1"/>
      <protection locked="0"/>
    </xf>
    <xf numFmtId="0" fontId="44" fillId="0" borderId="18" xfId="0" applyFont="1" applyBorder="1" applyAlignment="1" applyProtection="1">
      <alignment horizontal="center" vertical="center" wrapText="1"/>
      <protection locked="0"/>
    </xf>
    <xf numFmtId="0" fontId="38" fillId="0" borderId="19" xfId="0" applyFont="1" applyBorder="1" applyAlignment="1" applyProtection="1">
      <alignment horizontal="center" vertical="center" wrapText="1"/>
      <protection locked="0"/>
    </xf>
    <xf numFmtId="0" fontId="51" fillId="0" borderId="23" xfId="0" applyFont="1" applyBorder="1" applyAlignment="1" applyProtection="1">
      <alignment horizontal="center" vertical="center" wrapText="1"/>
      <protection locked="0"/>
    </xf>
    <xf numFmtId="0" fontId="17" fillId="0" borderId="23" xfId="0" applyFont="1" applyBorder="1" applyAlignment="1" applyProtection="1">
      <alignment horizontal="center" vertical="center" wrapText="1"/>
      <protection locked="0"/>
    </xf>
    <xf numFmtId="3" fontId="23" fillId="0" borderId="23" xfId="0" applyNumberFormat="1" applyFont="1" applyBorder="1" applyAlignment="1" applyProtection="1">
      <alignment horizontal="center" vertical="center" wrapText="1"/>
      <protection locked="0"/>
    </xf>
    <xf numFmtId="3" fontId="50" fillId="0" borderId="23" xfId="0" applyNumberFormat="1" applyFont="1" applyBorder="1" applyAlignment="1" applyProtection="1">
      <alignment horizontal="center" vertical="center" wrapText="1"/>
      <protection locked="0"/>
    </xf>
    <xf numFmtId="17" fontId="23" fillId="0" borderId="23" xfId="0" applyNumberFormat="1" applyFont="1" applyBorder="1" applyAlignment="1" applyProtection="1">
      <alignment horizontal="center" vertical="center" wrapText="1"/>
      <protection locked="0"/>
    </xf>
    <xf numFmtId="17" fontId="23" fillId="0" borderId="14" xfId="0" applyNumberFormat="1" applyFont="1" applyBorder="1" applyAlignment="1" applyProtection="1">
      <alignment horizontal="center" vertical="center" wrapText="1"/>
      <protection locked="0"/>
    </xf>
    <xf numFmtId="0" fontId="23" fillId="0" borderId="23" xfId="0" applyFont="1" applyBorder="1" applyAlignment="1" applyProtection="1">
      <alignment horizontal="center" vertical="center" wrapText="1"/>
      <protection locked="0"/>
    </xf>
    <xf numFmtId="0" fontId="23" fillId="0" borderId="14" xfId="0" applyFont="1" applyBorder="1" applyAlignment="1" applyProtection="1">
      <alignment horizontal="center" vertical="center" wrapText="1"/>
      <protection locked="0"/>
    </xf>
    <xf numFmtId="0" fontId="17" fillId="0" borderId="15" xfId="0" applyFont="1" applyBorder="1" applyAlignment="1" applyProtection="1">
      <alignment horizontal="center" vertical="center" wrapText="1"/>
      <protection locked="0"/>
    </xf>
    <xf numFmtId="0" fontId="51" fillId="0" borderId="18" xfId="0" applyFont="1" applyBorder="1" applyAlignment="1" applyProtection="1">
      <alignment horizontal="center" vertical="center" wrapText="1"/>
      <protection locked="0"/>
    </xf>
    <xf numFmtId="3" fontId="23" fillId="0" borderId="18" xfId="0" applyNumberFormat="1" applyFont="1" applyBorder="1" applyAlignment="1" applyProtection="1">
      <alignment horizontal="center" vertical="center" wrapText="1"/>
      <protection locked="0"/>
    </xf>
    <xf numFmtId="3" fontId="50" fillId="0" borderId="18" xfId="0" applyNumberFormat="1" applyFont="1" applyBorder="1" applyAlignment="1" applyProtection="1">
      <alignment horizontal="center" vertical="center" wrapText="1"/>
      <protection locked="0"/>
    </xf>
    <xf numFmtId="17" fontId="23" fillId="0" borderId="18" xfId="0" applyNumberFormat="1" applyFont="1" applyBorder="1" applyAlignment="1" applyProtection="1">
      <alignment horizontal="center" vertical="center" wrapText="1"/>
      <protection locked="0"/>
    </xf>
    <xf numFmtId="17" fontId="23" fillId="0" borderId="34" xfId="0" applyNumberFormat="1" applyFont="1" applyBorder="1" applyAlignment="1" applyProtection="1">
      <alignment horizontal="center" vertical="center" wrapText="1"/>
      <protection locked="0"/>
    </xf>
    <xf numFmtId="0" fontId="23" fillId="0" borderId="18" xfId="0" applyFont="1" applyBorder="1" applyAlignment="1" applyProtection="1">
      <alignment horizontal="center" vertical="center" wrapText="1"/>
      <protection locked="0"/>
    </xf>
    <xf numFmtId="0" fontId="23" fillId="0" borderId="34" xfId="0" applyFont="1" applyBorder="1" applyAlignment="1" applyProtection="1">
      <alignment horizontal="center" vertical="center" wrapText="1"/>
      <protection locked="0"/>
    </xf>
    <xf numFmtId="0" fontId="17" fillId="0" borderId="35" xfId="0" applyFont="1" applyBorder="1" applyAlignment="1" applyProtection="1">
      <alignment horizontal="center" vertical="center" wrapText="1"/>
      <protection locked="0"/>
    </xf>
    <xf numFmtId="0" fontId="37" fillId="0" borderId="23" xfId="0" applyFont="1" applyBorder="1" applyAlignment="1" applyProtection="1">
      <alignment horizontal="center" vertical="center"/>
      <protection locked="0"/>
    </xf>
    <xf numFmtId="3" fontId="37" fillId="0" borderId="23" xfId="0" applyNumberFormat="1" applyFont="1" applyBorder="1" applyAlignment="1" applyProtection="1">
      <alignment horizontal="center" vertical="center"/>
      <protection locked="0"/>
    </xf>
    <xf numFmtId="0" fontId="50" fillId="0" borderId="24" xfId="0" applyFont="1" applyBorder="1" applyAlignment="1" applyProtection="1">
      <alignment horizontal="center" vertical="center"/>
      <protection locked="0"/>
    </xf>
    <xf numFmtId="0" fontId="44" fillId="0" borderId="27" xfId="0" applyFont="1" applyBorder="1" applyAlignment="1" applyProtection="1">
      <alignment horizontal="center" vertical="center"/>
      <protection locked="0"/>
    </xf>
    <xf numFmtId="0" fontId="37" fillId="0" borderId="27" xfId="0" applyFont="1" applyBorder="1" applyAlignment="1" applyProtection="1">
      <alignment horizontal="center" vertical="center"/>
      <protection locked="0"/>
    </xf>
    <xf numFmtId="0" fontId="37" fillId="0" borderId="18" xfId="0" applyFont="1" applyBorder="1" applyAlignment="1" applyProtection="1">
      <alignment horizontal="center" vertical="center"/>
      <protection locked="0"/>
    </xf>
    <xf numFmtId="3" fontId="44" fillId="0" borderId="18" xfId="0" applyNumberFormat="1" applyFont="1" applyBorder="1" applyAlignment="1" applyProtection="1">
      <alignment horizontal="center" vertical="center"/>
      <protection locked="0"/>
    </xf>
    <xf numFmtId="0" fontId="44" fillId="0" borderId="18" xfId="0" applyFont="1" applyBorder="1" applyAlignment="1" applyProtection="1">
      <alignment horizontal="center" vertical="center"/>
      <protection locked="0"/>
    </xf>
    <xf numFmtId="0" fontId="37" fillId="0" borderId="19" xfId="0" applyFont="1" applyBorder="1" applyAlignment="1" applyProtection="1">
      <alignment horizontal="center" vertical="center"/>
      <protection locked="0"/>
    </xf>
    <xf numFmtId="0" fontId="37" fillId="0" borderId="24" xfId="0" applyFont="1" applyBorder="1" applyAlignment="1" applyProtection="1">
      <alignment horizontal="center" vertical="center"/>
      <protection locked="0"/>
    </xf>
    <xf numFmtId="0" fontId="46" fillId="0" borderId="18" xfId="0" applyFont="1" applyBorder="1" applyAlignment="1" applyProtection="1">
      <alignment horizontal="center" vertical="center" wrapText="1"/>
      <protection locked="0"/>
    </xf>
    <xf numFmtId="3" fontId="46" fillId="0" borderId="18" xfId="0" applyNumberFormat="1" applyFont="1" applyBorder="1" applyAlignment="1" applyProtection="1">
      <alignment horizontal="center" vertical="center" wrapText="1"/>
      <protection locked="0"/>
    </xf>
    <xf numFmtId="0" fontId="46" fillId="0" borderId="19" xfId="0" applyFont="1" applyBorder="1" applyAlignment="1" applyProtection="1">
      <alignment horizontal="center" vertical="center" wrapText="1"/>
      <protection locked="0"/>
    </xf>
    <xf numFmtId="0" fontId="47" fillId="0" borderId="23" xfId="0" applyFont="1" applyBorder="1" applyAlignment="1" applyProtection="1">
      <alignment horizontal="center" vertical="center" wrapText="1"/>
      <protection locked="0"/>
    </xf>
    <xf numFmtId="3" fontId="47" fillId="0" borderId="23" xfId="0" applyNumberFormat="1" applyFont="1" applyBorder="1" applyAlignment="1" applyProtection="1">
      <alignment horizontal="center" vertical="center" wrapText="1"/>
      <protection locked="0"/>
    </xf>
    <xf numFmtId="0" fontId="46" fillId="0" borderId="23" xfId="0" applyFont="1" applyBorder="1" applyAlignment="1" applyProtection="1">
      <alignment horizontal="center" vertical="center" wrapText="1"/>
      <protection locked="0"/>
    </xf>
    <xf numFmtId="0" fontId="47" fillId="0" borderId="24" xfId="0" applyFont="1" applyBorder="1" applyAlignment="1" applyProtection="1">
      <alignment horizontal="center" vertical="center" wrapText="1"/>
      <protection locked="0"/>
    </xf>
    <xf numFmtId="0" fontId="47" fillId="0" borderId="18" xfId="0" applyFont="1" applyBorder="1" applyAlignment="1" applyProtection="1">
      <alignment horizontal="center" vertical="center" wrapText="1"/>
      <protection locked="0"/>
    </xf>
    <xf numFmtId="3" fontId="47" fillId="0" borderId="18" xfId="0" applyNumberFormat="1" applyFont="1" applyBorder="1" applyAlignment="1" applyProtection="1">
      <alignment horizontal="center" vertical="center" wrapText="1"/>
      <protection locked="0"/>
    </xf>
    <xf numFmtId="0" fontId="47" fillId="0" borderId="19" xfId="0" applyFont="1" applyBorder="1" applyAlignment="1" applyProtection="1">
      <alignment horizontal="center" vertical="center" wrapText="1"/>
      <protection locked="0"/>
    </xf>
    <xf numFmtId="0" fontId="47" fillId="0" borderId="27" xfId="0" applyFont="1" applyBorder="1" applyAlignment="1" applyProtection="1">
      <alignment horizontal="center" vertical="center" wrapText="1"/>
      <protection locked="0"/>
    </xf>
    <xf numFmtId="0" fontId="47" fillId="0" borderId="37" xfId="0" applyFont="1" applyBorder="1" applyAlignment="1" applyProtection="1">
      <alignment horizontal="center" vertical="center" wrapText="1"/>
      <protection locked="0"/>
    </xf>
    <xf numFmtId="3" fontId="47" fillId="0" borderId="37" xfId="0" applyNumberFormat="1" applyFont="1" applyBorder="1" applyAlignment="1" applyProtection="1">
      <alignment horizontal="center" vertical="center" wrapText="1"/>
      <protection locked="0"/>
    </xf>
    <xf numFmtId="0" fontId="38" fillId="0" borderId="37" xfId="0" applyFont="1" applyBorder="1" applyAlignment="1" applyProtection="1">
      <alignment horizontal="center" vertical="center" wrapText="1"/>
      <protection locked="0"/>
    </xf>
    <xf numFmtId="0" fontId="46" fillId="0" borderId="37" xfId="0" applyFont="1" applyBorder="1" applyAlignment="1" applyProtection="1">
      <alignment horizontal="center" vertical="center" wrapText="1"/>
      <protection locked="0"/>
    </xf>
    <xf numFmtId="0" fontId="47" fillId="0" borderId="38" xfId="0" applyFont="1" applyBorder="1" applyAlignment="1" applyProtection="1">
      <alignment horizontal="center" vertical="center" wrapText="1"/>
      <protection locked="0"/>
    </xf>
    <xf numFmtId="0" fontId="38" fillId="0" borderId="18" xfId="0" applyFont="1" applyBorder="1" applyAlignment="1" applyProtection="1">
      <alignment horizontal="center" vertical="center"/>
      <protection locked="0"/>
    </xf>
    <xf numFmtId="3" fontId="38" fillId="0" borderId="18" xfId="0" applyNumberFormat="1" applyFont="1" applyBorder="1" applyAlignment="1" applyProtection="1">
      <alignment horizontal="center" vertical="center"/>
      <protection locked="0"/>
    </xf>
    <xf numFmtId="0" fontId="38" fillId="0" borderId="19" xfId="0" applyFont="1" applyBorder="1" applyAlignment="1" applyProtection="1">
      <alignment horizontal="center" vertical="center"/>
      <protection locked="0"/>
    </xf>
    <xf numFmtId="0" fontId="38" fillId="0" borderId="23" xfId="0" applyFont="1" applyBorder="1" applyAlignment="1" applyProtection="1">
      <alignment horizontal="center" vertical="center"/>
      <protection locked="0"/>
    </xf>
    <xf numFmtId="3" fontId="38" fillId="0" borderId="23" xfId="0" applyNumberFormat="1" applyFont="1" applyBorder="1" applyAlignment="1" applyProtection="1">
      <alignment horizontal="center" vertical="center"/>
      <protection locked="0"/>
    </xf>
    <xf numFmtId="0" fontId="38" fillId="0" borderId="24" xfId="0" applyFont="1" applyBorder="1" applyAlignment="1" applyProtection="1">
      <alignment horizontal="center" vertical="center"/>
      <protection locked="0"/>
    </xf>
    <xf numFmtId="0" fontId="17" fillId="0" borderId="18" xfId="0" applyFont="1" applyBorder="1" applyAlignment="1" applyProtection="1">
      <alignment horizontal="center" vertical="center"/>
      <protection locked="0"/>
    </xf>
    <xf numFmtId="3" fontId="23" fillId="0" borderId="18" xfId="0" applyNumberFormat="1" applyFont="1" applyBorder="1" applyAlignment="1" applyProtection="1">
      <alignment horizontal="center" vertical="center"/>
      <protection locked="0"/>
    </xf>
    <xf numFmtId="0" fontId="23" fillId="0" borderId="18" xfId="0" applyFont="1" applyBorder="1" applyAlignment="1" applyProtection="1">
      <alignment horizontal="center" vertical="center"/>
      <protection locked="0"/>
    </xf>
    <xf numFmtId="0" fontId="17" fillId="0" borderId="19" xfId="0" applyFont="1" applyBorder="1" applyAlignment="1" applyProtection="1">
      <alignment horizontal="center" vertical="center"/>
      <protection locked="0"/>
    </xf>
    <xf numFmtId="3" fontId="38" fillId="0" borderId="23" xfId="0" applyNumberFormat="1" applyFont="1" applyBorder="1" applyAlignment="1" applyProtection="1">
      <alignment horizontal="center" vertical="center" wrapText="1"/>
      <protection locked="0"/>
    </xf>
    <xf numFmtId="0" fontId="31" fillId="6" borderId="68" xfId="0" applyFont="1" applyFill="1" applyBorder="1" applyAlignment="1" applyProtection="1">
      <alignment horizontal="center" vertical="center" wrapText="1"/>
      <protection locked="0"/>
    </xf>
    <xf numFmtId="0" fontId="1" fillId="0" borderId="3" xfId="0" applyFont="1" applyBorder="1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18" fillId="0" borderId="49" xfId="0" applyFont="1" applyBorder="1" applyAlignment="1" applyProtection="1">
      <alignment horizontal="center" vertical="center" wrapText="1"/>
      <protection locked="0"/>
    </xf>
    <xf numFmtId="0" fontId="24" fillId="0" borderId="55" xfId="0" applyFont="1" applyBorder="1" applyAlignment="1" applyProtection="1">
      <alignment horizontal="center" vertical="center"/>
      <protection locked="0"/>
    </xf>
    <xf numFmtId="0" fontId="24" fillId="0" borderId="55" xfId="0" applyFont="1" applyBorder="1" applyAlignment="1" applyProtection="1">
      <alignment horizontal="center" vertical="center" wrapText="1"/>
      <protection locked="0"/>
    </xf>
    <xf numFmtId="3" fontId="1" fillId="0" borderId="55" xfId="0" applyNumberFormat="1" applyFont="1" applyBorder="1" applyAlignment="1" applyProtection="1">
      <alignment horizontal="center" vertical="center"/>
      <protection locked="0"/>
    </xf>
    <xf numFmtId="0" fontId="1" fillId="0" borderId="55" xfId="0" applyFont="1" applyBorder="1" applyAlignment="1" applyProtection="1">
      <alignment horizontal="center" vertical="center"/>
      <protection locked="0"/>
    </xf>
    <xf numFmtId="0" fontId="40" fillId="0" borderId="61" xfId="0" applyFont="1" applyBorder="1" applyAlignment="1" applyProtection="1">
      <alignment horizontal="center" vertical="center" wrapText="1"/>
      <protection locked="0"/>
    </xf>
    <xf numFmtId="0" fontId="0" fillId="0" borderId="45" xfId="0" applyBorder="1" applyAlignment="1" applyProtection="1">
      <alignment horizontal="center"/>
      <protection locked="0"/>
    </xf>
    <xf numFmtId="0" fontId="18" fillId="0" borderId="47" xfId="0" applyFont="1" applyBorder="1" applyAlignment="1" applyProtection="1">
      <alignment horizontal="center" vertical="center" wrapText="1"/>
      <protection locked="0"/>
    </xf>
    <xf numFmtId="0" fontId="24" fillId="0" borderId="58" xfId="0" applyFont="1" applyBorder="1" applyAlignment="1" applyProtection="1">
      <alignment horizontal="center" vertical="center"/>
      <protection locked="0"/>
    </xf>
    <xf numFmtId="0" fontId="24" fillId="0" borderId="58" xfId="0" applyFont="1" applyBorder="1" applyAlignment="1" applyProtection="1">
      <alignment horizontal="center" vertical="center" wrapText="1"/>
      <protection locked="0"/>
    </xf>
    <xf numFmtId="3" fontId="1" fillId="0" borderId="58" xfId="0" applyNumberFormat="1" applyFont="1" applyBorder="1" applyAlignment="1" applyProtection="1">
      <alignment horizontal="center" vertical="center"/>
      <protection locked="0"/>
    </xf>
    <xf numFmtId="0" fontId="1" fillId="0" borderId="58" xfId="0" applyFont="1" applyBorder="1" applyAlignment="1" applyProtection="1">
      <alignment horizontal="center" vertical="center"/>
      <protection locked="0"/>
    </xf>
    <xf numFmtId="0" fontId="40" fillId="0" borderId="6" xfId="0" applyFont="1" applyBorder="1" applyAlignment="1" applyProtection="1">
      <alignment horizontal="center" vertical="center" wrapText="1"/>
      <protection locked="0"/>
    </xf>
    <xf numFmtId="0" fontId="0" fillId="0" borderId="60" xfId="0" applyBorder="1" applyAlignment="1" applyProtection="1">
      <alignment horizontal="center"/>
      <protection locked="0"/>
    </xf>
    <xf numFmtId="0" fontId="40" fillId="0" borderId="19" xfId="0" applyFont="1" applyBorder="1" applyAlignment="1" applyProtection="1">
      <alignment horizontal="center" vertical="center" wrapText="1"/>
      <protection locked="0"/>
    </xf>
    <xf numFmtId="0" fontId="18" fillId="0" borderId="36" xfId="0" applyFont="1" applyBorder="1" applyAlignment="1" applyProtection="1">
      <alignment horizontal="center" vertical="center" wrapText="1"/>
      <protection locked="0"/>
    </xf>
    <xf numFmtId="0" fontId="18" fillId="0" borderId="37" xfId="0" applyFont="1" applyBorder="1" applyAlignment="1" applyProtection="1">
      <alignment horizontal="center" vertical="center"/>
      <protection locked="0"/>
    </xf>
    <xf numFmtId="0" fontId="24" fillId="0" borderId="37" xfId="0" applyFont="1" applyBorder="1" applyAlignment="1" applyProtection="1">
      <alignment horizontal="center" vertical="center"/>
      <protection locked="0"/>
    </xf>
    <xf numFmtId="0" fontId="24" fillId="0" borderId="37" xfId="0" applyFont="1" applyBorder="1" applyAlignment="1" applyProtection="1">
      <alignment horizontal="center" vertical="center" wrapText="1"/>
      <protection locked="0"/>
    </xf>
    <xf numFmtId="3" fontId="1" fillId="0" borderId="37" xfId="0" applyNumberFormat="1" applyFont="1" applyBorder="1" applyAlignment="1" applyProtection="1">
      <alignment horizontal="center" vertical="center"/>
      <protection locked="0"/>
    </xf>
    <xf numFmtId="0" fontId="1" fillId="0" borderId="37" xfId="0" applyFont="1" applyBorder="1" applyAlignment="1" applyProtection="1">
      <alignment horizontal="center" vertical="center"/>
      <protection locked="0"/>
    </xf>
    <xf numFmtId="0" fontId="17" fillId="0" borderId="37" xfId="0" applyFont="1" applyBorder="1" applyAlignment="1" applyProtection="1">
      <alignment horizontal="center" vertical="center" wrapText="1"/>
      <protection locked="0"/>
    </xf>
    <xf numFmtId="0" fontId="17" fillId="0" borderId="38" xfId="0" applyFont="1" applyBorder="1" applyAlignment="1" applyProtection="1">
      <alignment horizontal="center" vertical="center" wrapText="1"/>
      <protection locked="0"/>
    </xf>
    <xf numFmtId="0" fontId="1" fillId="0" borderId="60" xfId="0" applyFont="1" applyBorder="1" applyAlignment="1" applyProtection="1">
      <alignment horizontal="center"/>
      <protection locked="0"/>
    </xf>
    <xf numFmtId="3" fontId="18" fillId="0" borderId="37" xfId="0" applyNumberFormat="1" applyFont="1" applyBorder="1" applyAlignment="1" applyProtection="1">
      <alignment horizontal="center" vertical="center"/>
      <protection locked="0"/>
    </xf>
    <xf numFmtId="0" fontId="18" fillId="0" borderId="38" xfId="0" applyFont="1" applyBorder="1" applyAlignment="1" applyProtection="1">
      <alignment horizontal="center" vertical="center"/>
      <protection locked="0"/>
    </xf>
    <xf numFmtId="0" fontId="13" fillId="5" borderId="13" xfId="0" applyFont="1" applyFill="1" applyBorder="1" applyAlignment="1">
      <alignment horizontal="center" vertical="center" wrapText="1"/>
    </xf>
    <xf numFmtId="0" fontId="13" fillId="5" borderId="15" xfId="0" applyFont="1" applyFill="1" applyBorder="1" applyAlignment="1">
      <alignment horizontal="center" vertical="center" wrapText="1"/>
    </xf>
    <xf numFmtId="0" fontId="13" fillId="5" borderId="13" xfId="0" applyFont="1" applyFill="1" applyBorder="1" applyAlignment="1">
      <alignment horizontal="center" vertical="top" wrapText="1"/>
    </xf>
    <xf numFmtId="0" fontId="13" fillId="5" borderId="15" xfId="0" applyFont="1" applyFill="1" applyBorder="1" applyAlignment="1">
      <alignment horizontal="center" vertical="top" wrapText="1"/>
    </xf>
    <xf numFmtId="0" fontId="12" fillId="4" borderId="9" xfId="0" applyFont="1" applyFill="1" applyBorder="1" applyAlignment="1">
      <alignment horizontal="center" vertical="center"/>
    </xf>
    <xf numFmtId="0" fontId="12" fillId="4" borderId="10" xfId="0" applyFont="1" applyFill="1" applyBorder="1" applyAlignment="1">
      <alignment horizontal="center" vertical="center"/>
    </xf>
    <xf numFmtId="0" fontId="12" fillId="4" borderId="11" xfId="0" applyFont="1" applyFill="1" applyBorder="1" applyAlignment="1">
      <alignment horizontal="center" vertical="center"/>
    </xf>
    <xf numFmtId="0" fontId="13" fillId="5" borderId="12" xfId="0" applyFont="1" applyFill="1" applyBorder="1" applyAlignment="1">
      <alignment horizontal="center" vertical="center" wrapText="1"/>
    </xf>
    <xf numFmtId="0" fontId="13" fillId="5" borderId="16" xfId="0" applyFont="1" applyFill="1" applyBorder="1" applyAlignment="1">
      <alignment horizontal="center" vertical="center" wrapText="1"/>
    </xf>
    <xf numFmtId="0" fontId="13" fillId="5" borderId="14" xfId="0" applyFont="1" applyFill="1" applyBorder="1" applyAlignment="1">
      <alignment horizontal="center" vertical="center" wrapText="1"/>
    </xf>
    <xf numFmtId="3" fontId="13" fillId="5" borderId="13" xfId="0" applyNumberFormat="1" applyFont="1" applyFill="1" applyBorder="1" applyAlignment="1">
      <alignment horizontal="center" vertical="center"/>
    </xf>
    <xf numFmtId="3" fontId="13" fillId="5" borderId="15" xfId="0" applyNumberFormat="1" applyFont="1" applyFill="1" applyBorder="1" applyAlignment="1">
      <alignment horizontal="center" vertical="center"/>
    </xf>
    <xf numFmtId="0" fontId="21" fillId="0" borderId="47" xfId="0" applyFont="1" applyBorder="1" applyAlignment="1">
      <alignment horizontal="center" vertical="center" wrapText="1"/>
    </xf>
    <xf numFmtId="0" fontId="21" fillId="0" borderId="17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0" fontId="21" fillId="0" borderId="52" xfId="0" applyFont="1" applyBorder="1" applyAlignment="1">
      <alignment horizontal="center" vertical="center" wrapText="1"/>
    </xf>
    <xf numFmtId="0" fontId="21" fillId="0" borderId="49" xfId="0" applyFont="1" applyBorder="1" applyAlignment="1">
      <alignment horizontal="center" vertical="center" wrapText="1"/>
    </xf>
    <xf numFmtId="0" fontId="21" fillId="0" borderId="53" xfId="0" applyFont="1" applyBorder="1" applyAlignment="1">
      <alignment horizontal="center" vertical="center" wrapText="1"/>
    </xf>
    <xf numFmtId="0" fontId="21" fillId="0" borderId="50" xfId="0" applyFont="1" applyBorder="1" applyAlignment="1">
      <alignment horizontal="center" vertical="center" wrapText="1"/>
    </xf>
    <xf numFmtId="0" fontId="21" fillId="0" borderId="54" xfId="0" applyFont="1" applyBorder="1" applyAlignment="1">
      <alignment horizontal="center" vertical="center" wrapText="1"/>
    </xf>
    <xf numFmtId="0" fontId="21" fillId="0" borderId="48" xfId="0" applyFont="1" applyBorder="1" applyAlignment="1">
      <alignment horizontal="center" vertical="center" wrapText="1"/>
    </xf>
    <xf numFmtId="0" fontId="21" fillId="0" borderId="19" xfId="0" applyFont="1" applyBorder="1" applyAlignment="1">
      <alignment horizontal="center" vertical="center" wrapText="1"/>
    </xf>
    <xf numFmtId="0" fontId="27" fillId="0" borderId="13" xfId="0" applyFont="1" applyBorder="1" applyAlignment="1">
      <alignment horizontal="center" vertical="center" wrapText="1"/>
    </xf>
    <xf numFmtId="0" fontId="27" fillId="0" borderId="14" xfId="0" applyFont="1" applyBorder="1" applyAlignment="1">
      <alignment horizontal="center" vertical="center" wrapText="1"/>
    </xf>
    <xf numFmtId="0" fontId="27" fillId="0" borderId="15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0" fontId="21" fillId="0" borderId="39" xfId="0" applyFont="1" applyBorder="1" applyAlignment="1">
      <alignment horizontal="center" vertical="center" wrapText="1"/>
    </xf>
    <xf numFmtId="0" fontId="21" fillId="0" borderId="21" xfId="0" applyFont="1" applyBorder="1" applyAlignment="1">
      <alignment horizontal="center" vertical="center" wrapText="1"/>
    </xf>
    <xf numFmtId="0" fontId="27" fillId="0" borderId="23" xfId="0" applyFont="1" applyBorder="1" applyAlignment="1">
      <alignment horizontal="center" vertical="center" wrapText="1"/>
    </xf>
    <xf numFmtId="0" fontId="27" fillId="0" borderId="18" xfId="0" applyFont="1" applyBorder="1" applyAlignment="1">
      <alignment horizontal="center" vertical="center" wrapText="1"/>
    </xf>
    <xf numFmtId="0" fontId="27" fillId="0" borderId="24" xfId="0" applyFont="1" applyBorder="1" applyAlignment="1">
      <alignment horizontal="center" vertical="center" wrapText="1"/>
    </xf>
    <xf numFmtId="0" fontId="27" fillId="0" borderId="19" xfId="0" applyFont="1" applyBorder="1" applyAlignment="1">
      <alignment horizontal="center" vertical="center" wrapText="1"/>
    </xf>
    <xf numFmtId="3" fontId="21" fillId="0" borderId="25" xfId="0" applyNumberFormat="1" applyFont="1" applyBorder="1" applyAlignment="1">
      <alignment horizontal="center" vertical="center" wrapText="1"/>
    </xf>
    <xf numFmtId="3" fontId="21" fillId="0" borderId="17" xfId="0" applyNumberFormat="1" applyFont="1" applyBorder="1" applyAlignment="1">
      <alignment horizontal="center" vertical="center" wrapText="1"/>
    </xf>
    <xf numFmtId="3" fontId="21" fillId="0" borderId="27" xfId="0" applyNumberFormat="1" applyFont="1" applyBorder="1" applyAlignment="1">
      <alignment horizontal="center" vertical="center" wrapText="1"/>
    </xf>
    <xf numFmtId="3" fontId="21" fillId="0" borderId="19" xfId="0" applyNumberFormat="1" applyFont="1" applyBorder="1" applyAlignment="1">
      <alignment horizontal="center" vertical="center" wrapText="1"/>
    </xf>
    <xf numFmtId="0" fontId="32" fillId="0" borderId="0" xfId="0" applyFont="1" applyAlignment="1" applyProtection="1">
      <alignment horizontal="center" vertical="center" wrapText="1"/>
      <protection locked="0"/>
    </xf>
    <xf numFmtId="0" fontId="32" fillId="0" borderId="9" xfId="0" applyFont="1" applyBorder="1" applyAlignment="1" applyProtection="1">
      <alignment horizontal="left" vertical="center" wrapText="1"/>
      <protection locked="0"/>
    </xf>
    <xf numFmtId="0" fontId="32" fillId="0" borderId="10" xfId="0" applyFont="1" applyBorder="1" applyAlignment="1" applyProtection="1">
      <alignment horizontal="left" vertical="center" wrapText="1"/>
      <protection locked="0"/>
    </xf>
    <xf numFmtId="0" fontId="32" fillId="0" borderId="11" xfId="0" applyFont="1" applyBorder="1" applyAlignment="1" applyProtection="1">
      <alignment horizontal="left" vertical="center" wrapText="1"/>
      <protection locked="0"/>
    </xf>
    <xf numFmtId="3" fontId="34" fillId="0" borderId="40" xfId="0" applyNumberFormat="1" applyFont="1" applyBorder="1" applyAlignment="1" applyProtection="1">
      <alignment horizontal="center" vertical="center"/>
      <protection locked="0"/>
    </xf>
    <xf numFmtId="3" fontId="34" fillId="0" borderId="41" xfId="0" applyNumberFormat="1" applyFont="1" applyBorder="1" applyAlignment="1" applyProtection="1">
      <alignment horizontal="center" vertical="center"/>
      <protection locked="0"/>
    </xf>
    <xf numFmtId="3" fontId="34" fillId="0" borderId="42" xfId="0" applyNumberFormat="1" applyFont="1" applyBorder="1" applyAlignment="1" applyProtection="1">
      <alignment horizontal="center" vertical="center"/>
      <protection locked="0"/>
    </xf>
    <xf numFmtId="0" fontId="27" fillId="0" borderId="39" xfId="0" applyFont="1" applyBorder="1" applyAlignment="1">
      <alignment horizontal="center" vertical="center" wrapText="1"/>
    </xf>
    <xf numFmtId="0" fontId="27" fillId="0" borderId="44" xfId="0" applyFont="1" applyBorder="1" applyAlignment="1">
      <alignment horizontal="center" vertical="center" wrapText="1"/>
    </xf>
    <xf numFmtId="0" fontId="27" fillId="0" borderId="21" xfId="0" applyFont="1" applyBorder="1" applyAlignment="1">
      <alignment horizontal="center" vertical="center" wrapText="1"/>
    </xf>
    <xf numFmtId="0" fontId="27" fillId="0" borderId="40" xfId="0" applyFont="1" applyBorder="1" applyAlignment="1">
      <alignment horizontal="center" vertical="center" wrapText="1"/>
    </xf>
    <xf numFmtId="0" fontId="27" fillId="0" borderId="41" xfId="0" applyFont="1" applyBorder="1" applyAlignment="1">
      <alignment horizontal="center" vertical="center" wrapText="1"/>
    </xf>
    <xf numFmtId="0" fontId="27" fillId="0" borderId="42" xfId="0" applyFont="1" applyBorder="1" applyAlignment="1">
      <alignment horizontal="center" vertical="center" wrapText="1"/>
    </xf>
    <xf numFmtId="0" fontId="27" fillId="0" borderId="22" xfId="0" applyFont="1" applyBorder="1" applyAlignment="1">
      <alignment horizontal="center" vertical="center" wrapText="1"/>
    </xf>
    <xf numFmtId="0" fontId="27" fillId="0" borderId="25" xfId="0" applyFont="1" applyBorder="1" applyAlignment="1">
      <alignment horizontal="center" vertical="center" wrapText="1"/>
    </xf>
    <xf numFmtId="0" fontId="27" fillId="0" borderId="17" xfId="0" applyFont="1" applyBorder="1" applyAlignment="1">
      <alignment horizontal="center" vertical="center" wrapText="1"/>
    </xf>
    <xf numFmtId="0" fontId="27" fillId="0" borderId="12" xfId="0" applyFont="1" applyBorder="1" applyAlignment="1">
      <alignment horizontal="center" vertical="center" wrapText="1"/>
    </xf>
    <xf numFmtId="0" fontId="27" fillId="0" borderId="45" xfId="0" applyFont="1" applyBorder="1" applyAlignment="1">
      <alignment horizontal="center" vertical="center" wrapText="1"/>
    </xf>
    <xf numFmtId="0" fontId="27" fillId="0" borderId="16" xfId="0" applyFont="1" applyBorder="1" applyAlignment="1">
      <alignment horizontal="center" vertical="center" wrapText="1"/>
    </xf>
    <xf numFmtId="0" fontId="27" fillId="0" borderId="46" xfId="0" applyFont="1" applyBorder="1" applyAlignment="1">
      <alignment horizontal="center" vertical="center" wrapText="1"/>
    </xf>
    <xf numFmtId="0" fontId="27" fillId="0" borderId="51" xfId="0" applyFont="1" applyBorder="1" applyAlignment="1">
      <alignment horizontal="center" vertical="center" wrapText="1"/>
    </xf>
    <xf numFmtId="3" fontId="27" fillId="0" borderId="22" xfId="0" applyNumberFormat="1" applyFont="1" applyBorder="1" applyAlignment="1">
      <alignment horizontal="center" vertical="center"/>
    </xf>
    <xf numFmtId="3" fontId="27" fillId="0" borderId="24" xfId="0" applyNumberFormat="1" applyFont="1" applyBorder="1" applyAlignment="1">
      <alignment horizontal="center" vertical="center"/>
    </xf>
    <xf numFmtId="0" fontId="27" fillId="0" borderId="36" xfId="0" applyFont="1" applyBorder="1" applyAlignment="1">
      <alignment horizontal="center" vertical="center" wrapText="1"/>
    </xf>
    <xf numFmtId="0" fontId="27" fillId="0" borderId="38" xfId="0" applyFont="1" applyBorder="1" applyAlignment="1">
      <alignment horizontal="center" vertical="center" wrapText="1"/>
    </xf>
    <xf numFmtId="0" fontId="27" fillId="0" borderId="43" xfId="0" applyFont="1" applyBorder="1" applyAlignment="1">
      <alignment horizontal="center" vertical="center" wrapText="1"/>
    </xf>
    <xf numFmtId="0" fontId="14" fillId="5" borderId="25" xfId="0" applyFont="1" applyFill="1" applyBorder="1" applyAlignment="1">
      <alignment horizontal="center" vertical="center" wrapText="1"/>
    </xf>
    <xf numFmtId="0" fontId="14" fillId="5" borderId="17" xfId="0" applyFont="1" applyFill="1" applyBorder="1" applyAlignment="1">
      <alignment horizontal="center" vertical="center" wrapText="1"/>
    </xf>
    <xf numFmtId="0" fontId="14" fillId="5" borderId="27" xfId="0" applyFont="1" applyFill="1" applyBorder="1" applyAlignment="1">
      <alignment horizontal="center" vertical="center" wrapText="1"/>
    </xf>
    <xf numFmtId="0" fontId="14" fillId="5" borderId="19" xfId="0" applyFont="1" applyFill="1" applyBorder="1" applyAlignment="1">
      <alignment horizontal="center" vertical="center" wrapText="1"/>
    </xf>
    <xf numFmtId="0" fontId="13" fillId="5" borderId="22" xfId="0" applyFont="1" applyFill="1" applyBorder="1" applyAlignment="1">
      <alignment horizontal="center" vertical="top" wrapText="1"/>
    </xf>
    <xf numFmtId="0" fontId="13" fillId="5" borderId="24" xfId="0" applyFont="1" applyFill="1" applyBorder="1" applyAlignment="1">
      <alignment horizontal="center" vertical="top" wrapText="1"/>
    </xf>
    <xf numFmtId="0" fontId="13" fillId="5" borderId="29" xfId="0" applyFont="1" applyFill="1" applyBorder="1" applyAlignment="1">
      <alignment horizontal="center" vertical="center"/>
    </xf>
    <xf numFmtId="0" fontId="13" fillId="5" borderId="28" xfId="0" applyFont="1" applyFill="1" applyBorder="1" applyAlignment="1">
      <alignment horizontal="center" vertical="center"/>
    </xf>
    <xf numFmtId="0" fontId="14" fillId="5" borderId="49" xfId="0" applyFont="1" applyFill="1" applyBorder="1" applyAlignment="1">
      <alignment horizontal="center" vertical="center" wrapText="1"/>
    </xf>
    <xf numFmtId="0" fontId="14" fillId="5" borderId="53" xfId="0" applyFont="1" applyFill="1" applyBorder="1" applyAlignment="1">
      <alignment horizontal="center" vertical="center" wrapText="1"/>
    </xf>
    <xf numFmtId="0" fontId="14" fillId="5" borderId="50" xfId="0" applyFont="1" applyFill="1" applyBorder="1" applyAlignment="1">
      <alignment horizontal="center" vertical="center" wrapText="1"/>
    </xf>
    <xf numFmtId="0" fontId="14" fillId="5" borderId="54" xfId="0" applyFont="1" applyFill="1" applyBorder="1" applyAlignment="1">
      <alignment horizontal="center" vertical="center" wrapText="1"/>
    </xf>
    <xf numFmtId="0" fontId="12" fillId="0" borderId="9" xfId="0" applyFont="1" applyBorder="1" applyAlignment="1">
      <alignment horizontal="center"/>
    </xf>
    <xf numFmtId="0" fontId="12" fillId="0" borderId="28" xfId="0" applyFont="1" applyBorder="1" applyAlignment="1">
      <alignment horizontal="center"/>
    </xf>
    <xf numFmtId="0" fontId="12" fillId="0" borderId="30" xfId="0" applyFont="1" applyBorder="1" applyAlignment="1">
      <alignment horizontal="center"/>
    </xf>
    <xf numFmtId="0" fontId="13" fillId="0" borderId="13" xfId="0" applyFont="1" applyBorder="1" applyAlignment="1">
      <alignment horizontal="center" vertical="center" wrapText="1"/>
    </xf>
    <xf numFmtId="0" fontId="13" fillId="0" borderId="31" xfId="0" applyFont="1" applyBorder="1" applyAlignment="1">
      <alignment horizontal="center" vertical="center" wrapText="1"/>
    </xf>
    <xf numFmtId="0" fontId="13" fillId="0" borderId="52" xfId="0" applyFont="1" applyBorder="1" applyAlignment="1">
      <alignment horizontal="center" vertical="center" wrapText="1"/>
    </xf>
    <xf numFmtId="0" fontId="13" fillId="5" borderId="45" xfId="0" applyFont="1" applyFill="1" applyBorder="1" applyAlignment="1">
      <alignment horizontal="center" vertical="center" wrapText="1"/>
    </xf>
    <xf numFmtId="0" fontId="13" fillId="5" borderId="22" xfId="0" applyFont="1" applyFill="1" applyBorder="1" applyAlignment="1">
      <alignment horizontal="center" vertical="center" wrapText="1"/>
    </xf>
    <xf numFmtId="0" fontId="13" fillId="5" borderId="23" xfId="0" applyFont="1" applyFill="1" applyBorder="1" applyAlignment="1">
      <alignment horizontal="center" vertical="center" wrapText="1"/>
    </xf>
    <xf numFmtId="0" fontId="13" fillId="5" borderId="49" xfId="0" applyFont="1" applyFill="1" applyBorder="1" applyAlignment="1">
      <alignment horizontal="center" vertical="center" wrapText="1"/>
    </xf>
    <xf numFmtId="0" fontId="13" fillId="5" borderId="53" xfId="0" applyFont="1" applyFill="1" applyBorder="1" applyAlignment="1">
      <alignment horizontal="center" vertical="center" wrapText="1"/>
    </xf>
    <xf numFmtId="0" fontId="13" fillId="5" borderId="55" xfId="0" applyFont="1" applyFill="1" applyBorder="1" applyAlignment="1">
      <alignment horizontal="center" vertical="center" wrapText="1"/>
    </xf>
    <xf numFmtId="0" fontId="13" fillId="5" borderId="56" xfId="0" applyFont="1" applyFill="1" applyBorder="1" applyAlignment="1">
      <alignment horizontal="center" vertical="center" wrapText="1"/>
    </xf>
    <xf numFmtId="3" fontId="14" fillId="5" borderId="49" xfId="0" applyNumberFormat="1" applyFont="1" applyFill="1" applyBorder="1" applyAlignment="1">
      <alignment horizontal="center" vertical="center" wrapText="1"/>
    </xf>
    <xf numFmtId="3" fontId="14" fillId="5" borderId="53" xfId="0" applyNumberFormat="1" applyFont="1" applyFill="1" applyBorder="1" applyAlignment="1">
      <alignment horizontal="center" vertical="center" wrapText="1"/>
    </xf>
    <xf numFmtId="0" fontId="14" fillId="5" borderId="9" xfId="0" applyFont="1" applyFill="1" applyBorder="1" applyAlignment="1">
      <alignment horizontal="center" vertical="center" wrapText="1"/>
    </xf>
    <xf numFmtId="0" fontId="14" fillId="5" borderId="10" xfId="0" applyFont="1" applyFill="1" applyBorder="1" applyAlignment="1">
      <alignment horizontal="center" vertical="center" wrapText="1"/>
    </xf>
  </cellXfs>
  <cellStyles count="5">
    <cellStyle name="Excel Built-in Normal" xfId="4" xr:uid="{55317535-B9DC-4BC4-BD37-D8DD8629D06C}"/>
    <cellStyle name="Hypertextový odkaz" xfId="2" builtinId="8"/>
    <cellStyle name="Normální" xfId="0" builtinId="0"/>
    <cellStyle name="Normální 2" xfId="3" xr:uid="{E14DF8E6-978C-49B1-BF99-3BBCA6CCBC5E}"/>
    <cellStyle name="Procenta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180976</xdr:rowOff>
    </xdr:from>
    <xdr:to>
      <xdr:col>16</xdr:col>
      <xdr:colOff>585258</xdr:colOff>
      <xdr:row>31</xdr:row>
      <xdr:rowOff>472660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DBCBA2EE-4CCA-40BF-89C1-48AFFF8D2327}"/>
            </a:ext>
          </a:extLst>
        </xdr:cNvPr>
        <xdr:cNvSpPr txBox="1"/>
      </xdr:nvSpPr>
      <xdr:spPr>
        <a:xfrm>
          <a:off x="0" y="5451476"/>
          <a:ext cx="11799358" cy="213318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91AFEF-9994-4E68-9E37-4A7AC37B9FF5}">
  <sheetPr filterMode="1">
    <pageSetUpPr fitToPage="1"/>
  </sheetPr>
  <dimension ref="A1:X96"/>
  <sheetViews>
    <sheetView topLeftCell="A80" zoomScale="70" zoomScaleNormal="70" workbookViewId="0">
      <selection activeCell="E80" sqref="E80"/>
    </sheetView>
  </sheetViews>
  <sheetFormatPr defaultColWidth="9.42578125" defaultRowHeight="15" x14ac:dyDescent="0.25"/>
  <cols>
    <col min="1" max="1" width="7.42578125" style="41" customWidth="1"/>
    <col min="2" max="4" width="9.42578125" style="41"/>
    <col min="5" max="5" width="12" style="41" bestFit="1" customWidth="1"/>
    <col min="6" max="6" width="10" style="41" bestFit="1" customWidth="1"/>
    <col min="7" max="7" width="21" style="41" customWidth="1"/>
    <col min="8" max="9" width="12.85546875" style="41" customWidth="1"/>
    <col min="10" max="10" width="11.5703125" style="41" customWidth="1"/>
    <col min="11" max="11" width="42.42578125" style="41" customWidth="1"/>
    <col min="12" max="13" width="13.140625" style="42" customWidth="1"/>
    <col min="14" max="15" width="9.42578125" style="41"/>
    <col min="16" max="16" width="13.5703125" style="41" customWidth="1"/>
    <col min="17" max="17" width="13.42578125" style="41" customWidth="1"/>
    <col min="18" max="18" width="10.42578125" style="41" customWidth="1"/>
    <col min="19" max="19" width="9.42578125" style="41"/>
    <col min="20" max="21" width="0" style="41" hidden="1" customWidth="1"/>
    <col min="22" max="23" width="0" style="88" hidden="1" customWidth="1"/>
    <col min="24" max="24" width="0" style="85" hidden="1" customWidth="1"/>
    <col min="25" max="32" width="0" style="41" hidden="1" customWidth="1"/>
    <col min="33" max="16384" width="9.42578125" style="41"/>
  </cols>
  <sheetData>
    <row r="1" spans="1:24" s="23" customFormat="1" ht="53.45" customHeight="1" thickBot="1" x14ac:dyDescent="0.3">
      <c r="A1" s="488" t="s">
        <v>39</v>
      </c>
      <c r="B1" s="489"/>
      <c r="C1" s="489"/>
      <c r="D1" s="489"/>
      <c r="E1" s="489"/>
      <c r="F1" s="489"/>
      <c r="G1" s="489"/>
      <c r="H1" s="489"/>
      <c r="I1" s="489"/>
      <c r="J1" s="489"/>
      <c r="K1" s="489"/>
      <c r="L1" s="489"/>
      <c r="M1" s="489"/>
      <c r="N1" s="489"/>
      <c r="O1" s="489"/>
      <c r="P1" s="489"/>
      <c r="Q1" s="489"/>
      <c r="R1" s="489"/>
      <c r="S1" s="490"/>
      <c r="V1" s="87"/>
      <c r="W1" s="87"/>
      <c r="X1" s="85"/>
    </row>
    <row r="2" spans="1:24" s="23" customFormat="1" ht="27.2" customHeight="1" x14ac:dyDescent="0.25">
      <c r="A2" s="491" t="s">
        <v>40</v>
      </c>
      <c r="B2" s="484" t="s">
        <v>41</v>
      </c>
      <c r="C2" s="493"/>
      <c r="D2" s="493"/>
      <c r="E2" s="493"/>
      <c r="F2" s="485"/>
      <c r="G2" s="491" t="s">
        <v>42</v>
      </c>
      <c r="H2" s="491" t="s">
        <v>43</v>
      </c>
      <c r="I2" s="491" t="s">
        <v>44</v>
      </c>
      <c r="J2" s="491" t="s">
        <v>45</v>
      </c>
      <c r="K2" s="491" t="s">
        <v>46</v>
      </c>
      <c r="L2" s="494" t="s">
        <v>47</v>
      </c>
      <c r="M2" s="495"/>
      <c r="N2" s="486" t="s">
        <v>48</v>
      </c>
      <c r="O2" s="487"/>
      <c r="P2" s="484" t="s">
        <v>49</v>
      </c>
      <c r="Q2" s="485"/>
      <c r="R2" s="486" t="s">
        <v>50</v>
      </c>
      <c r="S2" s="487"/>
      <c r="T2" s="240" t="s">
        <v>302</v>
      </c>
      <c r="U2" s="53" t="s">
        <v>303</v>
      </c>
      <c r="V2" s="55" t="s">
        <v>304</v>
      </c>
      <c r="W2" s="160" t="s">
        <v>813</v>
      </c>
      <c r="X2" s="85" t="s">
        <v>761</v>
      </c>
    </row>
    <row r="3" spans="1:24" s="23" customFormat="1" ht="105.75" thickBot="1" x14ac:dyDescent="0.3">
      <c r="A3" s="492"/>
      <c r="B3" s="24" t="s">
        <v>51</v>
      </c>
      <c r="C3" s="25" t="s">
        <v>52</v>
      </c>
      <c r="D3" s="25" t="s">
        <v>53</v>
      </c>
      <c r="E3" s="25" t="s">
        <v>54</v>
      </c>
      <c r="F3" s="26" t="s">
        <v>55</v>
      </c>
      <c r="G3" s="492"/>
      <c r="H3" s="492"/>
      <c r="I3" s="492"/>
      <c r="J3" s="492"/>
      <c r="K3" s="492"/>
      <c r="L3" s="27" t="s">
        <v>56</v>
      </c>
      <c r="M3" s="28" t="s">
        <v>57</v>
      </c>
      <c r="N3" s="29" t="s">
        <v>58</v>
      </c>
      <c r="O3" s="30" t="s">
        <v>59</v>
      </c>
      <c r="P3" s="29" t="s">
        <v>60</v>
      </c>
      <c r="Q3" s="31" t="s">
        <v>61</v>
      </c>
      <c r="R3" s="32" t="s">
        <v>62</v>
      </c>
      <c r="S3" s="30" t="s">
        <v>63</v>
      </c>
      <c r="T3" s="241" t="s">
        <v>315</v>
      </c>
      <c r="U3" s="55" t="s">
        <v>316</v>
      </c>
      <c r="V3" s="55" t="s">
        <v>317</v>
      </c>
      <c r="W3" s="160"/>
      <c r="X3" s="85"/>
    </row>
    <row r="4" spans="1:24" s="129" customFormat="1" ht="121.7" hidden="1" customHeight="1" x14ac:dyDescent="0.25">
      <c r="A4" s="253">
        <v>1</v>
      </c>
      <c r="B4" s="254" t="s">
        <v>64</v>
      </c>
      <c r="C4" s="254" t="s">
        <v>65</v>
      </c>
      <c r="D4" s="254">
        <v>70189005</v>
      </c>
      <c r="E4" s="254">
        <v>7586981</v>
      </c>
      <c r="F4" s="254">
        <v>600099717</v>
      </c>
      <c r="G4" s="254" t="s">
        <v>66</v>
      </c>
      <c r="H4" s="254" t="s">
        <v>25</v>
      </c>
      <c r="I4" s="254" t="s">
        <v>67</v>
      </c>
      <c r="J4" s="254" t="s">
        <v>68</v>
      </c>
      <c r="K4" s="254" t="s">
        <v>69</v>
      </c>
      <c r="L4" s="255">
        <v>9500000</v>
      </c>
      <c r="M4" s="256">
        <f>L4/100*85</f>
        <v>8075000</v>
      </c>
      <c r="N4" s="254">
        <v>2023</v>
      </c>
      <c r="O4" s="254">
        <v>2027</v>
      </c>
      <c r="P4" s="254" t="s">
        <v>70</v>
      </c>
      <c r="Q4" s="254"/>
      <c r="R4" s="254" t="s">
        <v>71</v>
      </c>
      <c r="S4" s="257" t="s">
        <v>72</v>
      </c>
      <c r="T4" s="128" t="s">
        <v>141</v>
      </c>
      <c r="U4" s="128">
        <v>6</v>
      </c>
      <c r="V4" s="94" t="s">
        <v>759</v>
      </c>
      <c r="W4" s="121" t="s">
        <v>759</v>
      </c>
      <c r="X4" s="159" t="s">
        <v>763</v>
      </c>
    </row>
    <row r="5" spans="1:24" ht="60" x14ac:dyDescent="0.25">
      <c r="A5" s="269">
        <v>2</v>
      </c>
      <c r="B5" s="125" t="s">
        <v>73</v>
      </c>
      <c r="C5" s="125" t="s">
        <v>74</v>
      </c>
      <c r="D5" s="125">
        <v>75015200</v>
      </c>
      <c r="E5" s="125">
        <v>108040020</v>
      </c>
      <c r="F5" s="125">
        <v>600100758</v>
      </c>
      <c r="G5" s="125" t="s">
        <v>75</v>
      </c>
      <c r="H5" s="125" t="s">
        <v>76</v>
      </c>
      <c r="I5" s="125" t="s">
        <v>77</v>
      </c>
      <c r="J5" s="125" t="s">
        <v>78</v>
      </c>
      <c r="K5" s="125" t="s">
        <v>798</v>
      </c>
      <c r="L5" s="127">
        <v>200000</v>
      </c>
      <c r="M5" s="127">
        <f>L5/100*85</f>
        <v>170000</v>
      </c>
      <c r="N5" s="270">
        <v>45658</v>
      </c>
      <c r="O5" s="270">
        <v>45809</v>
      </c>
      <c r="P5" s="125"/>
      <c r="Q5" s="125"/>
      <c r="R5" s="125" t="s">
        <v>79</v>
      </c>
      <c r="S5" s="271" t="s">
        <v>72</v>
      </c>
      <c r="T5" s="242" t="s">
        <v>141</v>
      </c>
      <c r="U5" s="128">
        <v>6</v>
      </c>
      <c r="V5" s="132" t="s">
        <v>758</v>
      </c>
      <c r="W5" s="161"/>
    </row>
    <row r="6" spans="1:24" ht="60" x14ac:dyDescent="0.25">
      <c r="A6" s="66">
        <v>3</v>
      </c>
      <c r="B6" s="61" t="s">
        <v>73</v>
      </c>
      <c r="C6" s="61" t="s">
        <v>74</v>
      </c>
      <c r="D6" s="61">
        <v>75015200</v>
      </c>
      <c r="E6" s="61">
        <v>108040020</v>
      </c>
      <c r="F6" s="61">
        <v>600100758</v>
      </c>
      <c r="G6" s="61" t="s">
        <v>80</v>
      </c>
      <c r="H6" s="61" t="s">
        <v>76</v>
      </c>
      <c r="I6" s="61" t="s">
        <v>77</v>
      </c>
      <c r="J6" s="61" t="s">
        <v>78</v>
      </c>
      <c r="K6" s="61" t="s">
        <v>81</v>
      </c>
      <c r="L6" s="133">
        <v>90000</v>
      </c>
      <c r="M6" s="130">
        <f t="shared" ref="M6:M9" si="0">L6/100*85</f>
        <v>76500</v>
      </c>
      <c r="N6" s="131" t="s">
        <v>82</v>
      </c>
      <c r="O6" s="131" t="s">
        <v>83</v>
      </c>
      <c r="P6" s="61"/>
      <c r="Q6" s="61"/>
      <c r="R6" s="99" t="s">
        <v>104</v>
      </c>
      <c r="S6" s="272" t="s">
        <v>72</v>
      </c>
      <c r="T6" s="242" t="s">
        <v>141</v>
      </c>
      <c r="U6" s="128">
        <v>6</v>
      </c>
      <c r="V6" s="128" t="s">
        <v>758</v>
      </c>
      <c r="W6" s="162"/>
    </row>
    <row r="7" spans="1:24" ht="84" x14ac:dyDescent="0.25">
      <c r="A7" s="60">
        <v>4</v>
      </c>
      <c r="B7" s="134" t="s">
        <v>85</v>
      </c>
      <c r="C7" s="134" t="s">
        <v>86</v>
      </c>
      <c r="D7" s="134">
        <v>75016427</v>
      </c>
      <c r="E7" s="134">
        <v>7586868</v>
      </c>
      <c r="F7" s="134">
        <v>600099610</v>
      </c>
      <c r="G7" s="134" t="s">
        <v>87</v>
      </c>
      <c r="H7" s="134" t="s">
        <v>76</v>
      </c>
      <c r="I7" s="134" t="s">
        <v>77</v>
      </c>
      <c r="J7" s="134" t="s">
        <v>88</v>
      </c>
      <c r="K7" s="134" t="s">
        <v>89</v>
      </c>
      <c r="L7" s="135">
        <v>2000000</v>
      </c>
      <c r="M7" s="130">
        <f t="shared" si="0"/>
        <v>1700000</v>
      </c>
      <c r="N7" s="134">
        <v>2026</v>
      </c>
      <c r="O7" s="134">
        <v>2026</v>
      </c>
      <c r="P7" s="134"/>
      <c r="Q7" s="134"/>
      <c r="R7" s="134" t="s">
        <v>90</v>
      </c>
      <c r="S7" s="273" t="s">
        <v>72</v>
      </c>
      <c r="T7" s="242" t="s">
        <v>141</v>
      </c>
      <c r="U7" s="128">
        <v>6</v>
      </c>
      <c r="V7" s="132" t="s">
        <v>758</v>
      </c>
      <c r="W7" s="161"/>
    </row>
    <row r="8" spans="1:24" ht="84.75" thickBot="1" x14ac:dyDescent="0.3">
      <c r="A8" s="60">
        <v>5</v>
      </c>
      <c r="B8" s="61" t="s">
        <v>91</v>
      </c>
      <c r="C8" s="61" t="s">
        <v>92</v>
      </c>
      <c r="D8" s="61">
        <v>70985642</v>
      </c>
      <c r="E8" s="61">
        <v>650052595</v>
      </c>
      <c r="F8" s="130">
        <v>70985642</v>
      </c>
      <c r="G8" s="67" t="s">
        <v>93</v>
      </c>
      <c r="H8" s="67" t="s">
        <v>25</v>
      </c>
      <c r="I8" s="67" t="s">
        <v>77</v>
      </c>
      <c r="J8" s="67" t="s">
        <v>94</v>
      </c>
      <c r="K8" s="67" t="s">
        <v>95</v>
      </c>
      <c r="L8" s="136">
        <v>500000</v>
      </c>
      <c r="M8" s="130">
        <f t="shared" si="0"/>
        <v>425000</v>
      </c>
      <c r="N8" s="67">
        <v>2022</v>
      </c>
      <c r="O8" s="67">
        <v>2024</v>
      </c>
      <c r="P8" s="67"/>
      <c r="Q8" s="67"/>
      <c r="R8" s="67" t="s">
        <v>79</v>
      </c>
      <c r="S8" s="274" t="s">
        <v>72</v>
      </c>
      <c r="T8" s="242" t="s">
        <v>141</v>
      </c>
      <c r="U8" s="128">
        <v>6</v>
      </c>
      <c r="V8" s="128" t="s">
        <v>758</v>
      </c>
      <c r="W8" s="162"/>
    </row>
    <row r="9" spans="1:24" ht="84" x14ac:dyDescent="0.25">
      <c r="A9" s="124">
        <v>6</v>
      </c>
      <c r="B9" s="61" t="s">
        <v>91</v>
      </c>
      <c r="C9" s="61" t="s">
        <v>92</v>
      </c>
      <c r="D9" s="61">
        <v>70985642</v>
      </c>
      <c r="E9" s="61">
        <v>650052595</v>
      </c>
      <c r="F9" s="130">
        <v>70985642</v>
      </c>
      <c r="G9" s="61" t="s">
        <v>96</v>
      </c>
      <c r="H9" s="67" t="s">
        <v>25</v>
      </c>
      <c r="I9" s="67" t="s">
        <v>77</v>
      </c>
      <c r="J9" s="67" t="s">
        <v>94</v>
      </c>
      <c r="K9" s="61" t="s">
        <v>97</v>
      </c>
      <c r="L9" s="136">
        <v>5500000</v>
      </c>
      <c r="M9" s="130">
        <f t="shared" si="0"/>
        <v>4675000</v>
      </c>
      <c r="N9" s="67">
        <v>2023</v>
      </c>
      <c r="O9" s="67">
        <v>2026</v>
      </c>
      <c r="P9" s="67" t="s">
        <v>70</v>
      </c>
      <c r="Q9" s="67" t="s">
        <v>70</v>
      </c>
      <c r="R9" s="67" t="s">
        <v>98</v>
      </c>
      <c r="S9" s="274" t="s">
        <v>72</v>
      </c>
      <c r="T9" s="242" t="s">
        <v>141</v>
      </c>
      <c r="U9" s="128">
        <v>6</v>
      </c>
      <c r="V9" s="128" t="s">
        <v>758</v>
      </c>
      <c r="W9" s="162"/>
    </row>
    <row r="10" spans="1:24" ht="84" x14ac:dyDescent="0.25">
      <c r="A10" s="66">
        <v>7</v>
      </c>
      <c r="B10" s="137" t="s">
        <v>99</v>
      </c>
      <c r="C10" s="137" t="s">
        <v>100</v>
      </c>
      <c r="D10" s="137">
        <v>75016010</v>
      </c>
      <c r="E10" s="137">
        <v>7587457</v>
      </c>
      <c r="F10" s="137">
        <v>600099954</v>
      </c>
      <c r="G10" s="137" t="s">
        <v>101</v>
      </c>
      <c r="H10" s="137" t="s">
        <v>25</v>
      </c>
      <c r="I10" s="137" t="s">
        <v>67</v>
      </c>
      <c r="J10" s="137" t="s">
        <v>102</v>
      </c>
      <c r="K10" s="137" t="s">
        <v>103</v>
      </c>
      <c r="L10" s="138">
        <v>2000000</v>
      </c>
      <c r="M10" s="138">
        <v>1700000</v>
      </c>
      <c r="N10" s="139">
        <v>2023</v>
      </c>
      <c r="O10" s="139">
        <v>2025</v>
      </c>
      <c r="P10" s="139"/>
      <c r="Q10" s="139"/>
      <c r="R10" s="137" t="s">
        <v>104</v>
      </c>
      <c r="S10" s="275" t="s">
        <v>72</v>
      </c>
      <c r="T10" s="242" t="s">
        <v>141</v>
      </c>
      <c r="U10" s="128">
        <v>6</v>
      </c>
      <c r="V10" s="128" t="s">
        <v>758</v>
      </c>
      <c r="W10" s="162"/>
    </row>
    <row r="11" spans="1:24" ht="108" x14ac:dyDescent="0.25">
      <c r="A11" s="66">
        <v>8</v>
      </c>
      <c r="B11" s="137" t="s">
        <v>99</v>
      </c>
      <c r="C11" s="137" t="s">
        <v>100</v>
      </c>
      <c r="D11" s="137">
        <v>75016010</v>
      </c>
      <c r="E11" s="137">
        <v>7587457</v>
      </c>
      <c r="F11" s="137">
        <v>600099954</v>
      </c>
      <c r="G11" s="137" t="s">
        <v>105</v>
      </c>
      <c r="H11" s="137" t="s">
        <v>25</v>
      </c>
      <c r="I11" s="137" t="s">
        <v>67</v>
      </c>
      <c r="J11" s="137" t="s">
        <v>102</v>
      </c>
      <c r="K11" s="137" t="s">
        <v>106</v>
      </c>
      <c r="L11" s="138">
        <v>1300000</v>
      </c>
      <c r="M11" s="138">
        <v>1105000</v>
      </c>
      <c r="N11" s="139">
        <v>2024</v>
      </c>
      <c r="O11" s="139">
        <v>2025</v>
      </c>
      <c r="P11" s="139"/>
      <c r="Q11" s="139"/>
      <c r="R11" s="137" t="s">
        <v>107</v>
      </c>
      <c r="S11" s="275" t="s">
        <v>72</v>
      </c>
      <c r="T11" s="242" t="s">
        <v>141</v>
      </c>
      <c r="U11" s="128">
        <v>6</v>
      </c>
      <c r="V11" s="128" t="s">
        <v>758</v>
      </c>
      <c r="W11" s="162"/>
    </row>
    <row r="12" spans="1:24" ht="64.7" customHeight="1" x14ac:dyDescent="0.25">
      <c r="A12" s="60">
        <v>9</v>
      </c>
      <c r="B12" s="137" t="s">
        <v>99</v>
      </c>
      <c r="C12" s="137" t="s">
        <v>100</v>
      </c>
      <c r="D12" s="137">
        <v>75016010</v>
      </c>
      <c r="E12" s="137">
        <v>7587457</v>
      </c>
      <c r="F12" s="137">
        <v>600099954</v>
      </c>
      <c r="G12" s="137" t="s">
        <v>108</v>
      </c>
      <c r="H12" s="137" t="s">
        <v>25</v>
      </c>
      <c r="I12" s="137" t="s">
        <v>67</v>
      </c>
      <c r="J12" s="137" t="s">
        <v>102</v>
      </c>
      <c r="K12" s="137" t="s">
        <v>109</v>
      </c>
      <c r="L12" s="138">
        <v>2500000</v>
      </c>
      <c r="M12" s="138">
        <v>2125000</v>
      </c>
      <c r="N12" s="139">
        <v>2024</v>
      </c>
      <c r="O12" s="139">
        <v>2025</v>
      </c>
      <c r="P12" s="139"/>
      <c r="Q12" s="139"/>
      <c r="R12" s="139" t="s">
        <v>110</v>
      </c>
      <c r="S12" s="275" t="s">
        <v>72</v>
      </c>
      <c r="T12" s="242" t="s">
        <v>141</v>
      </c>
      <c r="U12" s="128">
        <v>6</v>
      </c>
      <c r="V12" s="128" t="s">
        <v>758</v>
      </c>
      <c r="W12" s="162"/>
    </row>
    <row r="13" spans="1:24" ht="60.75" thickBot="1" x14ac:dyDescent="0.3">
      <c r="A13" s="60">
        <v>10</v>
      </c>
      <c r="B13" s="137" t="s">
        <v>99</v>
      </c>
      <c r="C13" s="137" t="s">
        <v>100</v>
      </c>
      <c r="D13" s="137">
        <v>75016010</v>
      </c>
      <c r="E13" s="137">
        <v>7587457</v>
      </c>
      <c r="F13" s="137">
        <v>600099954</v>
      </c>
      <c r="G13" s="137" t="s">
        <v>111</v>
      </c>
      <c r="H13" s="137" t="s">
        <v>25</v>
      </c>
      <c r="I13" s="137" t="s">
        <v>67</v>
      </c>
      <c r="J13" s="137" t="s">
        <v>102</v>
      </c>
      <c r="K13" s="137" t="s">
        <v>112</v>
      </c>
      <c r="L13" s="138">
        <v>5000000</v>
      </c>
      <c r="M13" s="138">
        <v>4250000</v>
      </c>
      <c r="N13" s="139">
        <v>2024</v>
      </c>
      <c r="O13" s="139">
        <v>2025</v>
      </c>
      <c r="P13" s="139" t="s">
        <v>70</v>
      </c>
      <c r="Q13" s="139"/>
      <c r="R13" s="139" t="s">
        <v>110</v>
      </c>
      <c r="S13" s="275" t="s">
        <v>72</v>
      </c>
      <c r="T13" s="242" t="s">
        <v>141</v>
      </c>
      <c r="U13" s="128">
        <v>6</v>
      </c>
      <c r="V13" s="128" t="s">
        <v>758</v>
      </c>
      <c r="W13" s="162"/>
    </row>
    <row r="14" spans="1:24" ht="72" x14ac:dyDescent="0.25">
      <c r="A14" s="124">
        <v>11</v>
      </c>
      <c r="B14" s="140" t="s">
        <v>113</v>
      </c>
      <c r="C14" s="140" t="s">
        <v>114</v>
      </c>
      <c r="D14" s="61" t="s">
        <v>115</v>
      </c>
      <c r="E14" s="61">
        <v>7586884</v>
      </c>
      <c r="F14" s="140">
        <v>600100529</v>
      </c>
      <c r="G14" s="137" t="s">
        <v>116</v>
      </c>
      <c r="H14" s="61" t="s">
        <v>25</v>
      </c>
      <c r="I14" s="137" t="s">
        <v>67</v>
      </c>
      <c r="J14" s="137" t="s">
        <v>117</v>
      </c>
      <c r="K14" s="137" t="s">
        <v>118</v>
      </c>
      <c r="L14" s="138">
        <v>200000</v>
      </c>
      <c r="M14" s="130">
        <f t="shared" ref="M14:M15" si="1">L14*0.85</f>
        <v>170000</v>
      </c>
      <c r="N14" s="139">
        <v>2024</v>
      </c>
      <c r="O14" s="139">
        <v>2027</v>
      </c>
      <c r="P14" s="139"/>
      <c r="Q14" s="139"/>
      <c r="R14" s="137" t="s">
        <v>119</v>
      </c>
      <c r="S14" s="275" t="s">
        <v>72</v>
      </c>
      <c r="T14" s="242" t="s">
        <v>141</v>
      </c>
      <c r="U14" s="128">
        <v>6</v>
      </c>
      <c r="V14" s="128" t="s">
        <v>758</v>
      </c>
      <c r="W14" s="162"/>
    </row>
    <row r="15" spans="1:24" ht="72" x14ac:dyDescent="0.25">
      <c r="A15" s="66">
        <v>12</v>
      </c>
      <c r="B15" s="140" t="s">
        <v>113</v>
      </c>
      <c r="C15" s="140" t="s">
        <v>114</v>
      </c>
      <c r="D15" s="61" t="s">
        <v>115</v>
      </c>
      <c r="E15" s="61">
        <v>7586884</v>
      </c>
      <c r="F15" s="140">
        <v>600100529</v>
      </c>
      <c r="G15" s="137" t="s">
        <v>120</v>
      </c>
      <c r="H15" s="61" t="s">
        <v>25</v>
      </c>
      <c r="I15" s="137" t="s">
        <v>67</v>
      </c>
      <c r="J15" s="137" t="s">
        <v>117</v>
      </c>
      <c r="K15" s="137" t="s">
        <v>121</v>
      </c>
      <c r="L15" s="138">
        <v>300000</v>
      </c>
      <c r="M15" s="130">
        <f t="shared" si="1"/>
        <v>255000</v>
      </c>
      <c r="N15" s="139">
        <v>2024</v>
      </c>
      <c r="O15" s="139">
        <v>2027</v>
      </c>
      <c r="P15" s="139"/>
      <c r="Q15" s="139"/>
      <c r="R15" s="137" t="s">
        <v>119</v>
      </c>
      <c r="S15" s="275" t="s">
        <v>72</v>
      </c>
      <c r="T15" s="242" t="s">
        <v>141</v>
      </c>
      <c r="U15" s="128">
        <v>6</v>
      </c>
      <c r="V15" s="128" t="s">
        <v>758</v>
      </c>
      <c r="W15" s="162"/>
    </row>
    <row r="16" spans="1:24" s="93" customFormat="1" ht="72" x14ac:dyDescent="0.25">
      <c r="A16" s="66">
        <v>13</v>
      </c>
      <c r="B16" s="140" t="s">
        <v>113</v>
      </c>
      <c r="C16" s="140" t="s">
        <v>114</v>
      </c>
      <c r="D16" s="61" t="s">
        <v>122</v>
      </c>
      <c r="E16" s="61">
        <v>7586884</v>
      </c>
      <c r="F16" s="140">
        <v>600100529</v>
      </c>
      <c r="G16" s="141" t="s">
        <v>123</v>
      </c>
      <c r="H16" s="61" t="s">
        <v>25</v>
      </c>
      <c r="I16" s="61" t="s">
        <v>77</v>
      </c>
      <c r="J16" s="61" t="s">
        <v>117</v>
      </c>
      <c r="K16" s="141" t="s">
        <v>124</v>
      </c>
      <c r="L16" s="136">
        <v>100000</v>
      </c>
      <c r="M16" s="136">
        <v>85000</v>
      </c>
      <c r="N16" s="67">
        <v>2024</v>
      </c>
      <c r="O16" s="67">
        <v>2027</v>
      </c>
      <c r="P16" s="142"/>
      <c r="Q16" s="142"/>
      <c r="R16" s="128" t="s">
        <v>119</v>
      </c>
      <c r="S16" s="276" t="s">
        <v>72</v>
      </c>
      <c r="T16" s="242" t="s">
        <v>141</v>
      </c>
      <c r="U16" s="128">
        <v>6</v>
      </c>
      <c r="V16" s="128" t="s">
        <v>758</v>
      </c>
      <c r="W16" s="162"/>
      <c r="X16" s="85"/>
    </row>
    <row r="17" spans="1:24" s="93" customFormat="1" ht="72" x14ac:dyDescent="0.25">
      <c r="A17" s="60">
        <v>14</v>
      </c>
      <c r="B17" s="140" t="s">
        <v>113</v>
      </c>
      <c r="C17" s="140" t="s">
        <v>114</v>
      </c>
      <c r="D17" s="61" t="s">
        <v>125</v>
      </c>
      <c r="E17" s="61">
        <v>7586884</v>
      </c>
      <c r="F17" s="140">
        <v>600100529</v>
      </c>
      <c r="G17" s="67" t="s">
        <v>126</v>
      </c>
      <c r="H17" s="61" t="s">
        <v>25</v>
      </c>
      <c r="I17" s="61" t="s">
        <v>77</v>
      </c>
      <c r="J17" s="61" t="s">
        <v>117</v>
      </c>
      <c r="K17" s="143" t="s">
        <v>127</v>
      </c>
      <c r="L17" s="136">
        <v>100000</v>
      </c>
      <c r="M17" s="136">
        <v>85000</v>
      </c>
      <c r="N17" s="67">
        <v>2024</v>
      </c>
      <c r="O17" s="67">
        <v>2027</v>
      </c>
      <c r="P17" s="142"/>
      <c r="Q17" s="142"/>
      <c r="R17" s="132" t="s">
        <v>79</v>
      </c>
      <c r="S17" s="276" t="s">
        <v>72</v>
      </c>
      <c r="T17" s="242" t="s">
        <v>141</v>
      </c>
      <c r="U17" s="128">
        <v>6</v>
      </c>
      <c r="V17" s="128" t="s">
        <v>758</v>
      </c>
      <c r="W17" s="162"/>
      <c r="X17" s="85"/>
    </row>
    <row r="18" spans="1:24" ht="67.7" customHeight="1" x14ac:dyDescent="0.25">
      <c r="A18" s="60">
        <v>15</v>
      </c>
      <c r="B18" s="61" t="s">
        <v>128</v>
      </c>
      <c r="C18" s="61" t="s">
        <v>129</v>
      </c>
      <c r="D18" s="61">
        <v>71003215</v>
      </c>
      <c r="E18" s="61">
        <v>7586892</v>
      </c>
      <c r="F18" s="61">
        <v>600099644</v>
      </c>
      <c r="G18" s="61" t="s">
        <v>130</v>
      </c>
      <c r="H18" s="61" t="s">
        <v>25</v>
      </c>
      <c r="I18" s="61" t="s">
        <v>77</v>
      </c>
      <c r="J18" s="61" t="s">
        <v>131</v>
      </c>
      <c r="K18" s="61" t="s">
        <v>132</v>
      </c>
      <c r="L18" s="130">
        <v>3000000</v>
      </c>
      <c r="M18" s="130">
        <f>L18*0.85</f>
        <v>2550000</v>
      </c>
      <c r="N18" s="61">
        <v>2025</v>
      </c>
      <c r="O18" s="61">
        <v>2027</v>
      </c>
      <c r="P18" s="61"/>
      <c r="Q18" s="61" t="s">
        <v>70</v>
      </c>
      <c r="R18" s="99" t="s">
        <v>790</v>
      </c>
      <c r="S18" s="272" t="s">
        <v>72</v>
      </c>
      <c r="T18" s="242" t="s">
        <v>141</v>
      </c>
      <c r="U18" s="128">
        <v>6</v>
      </c>
      <c r="V18" s="132" t="s">
        <v>758</v>
      </c>
      <c r="W18" s="161"/>
    </row>
    <row r="19" spans="1:24" ht="67.7" customHeight="1" thickBot="1" x14ac:dyDescent="0.3">
      <c r="A19" s="167">
        <v>16</v>
      </c>
      <c r="B19" s="96" t="s">
        <v>128</v>
      </c>
      <c r="C19" s="96" t="s">
        <v>129</v>
      </c>
      <c r="D19" s="96">
        <v>71003215</v>
      </c>
      <c r="E19" s="96">
        <v>7586892</v>
      </c>
      <c r="F19" s="96">
        <v>600099644</v>
      </c>
      <c r="G19" s="96" t="s">
        <v>791</v>
      </c>
      <c r="H19" s="96" t="s">
        <v>25</v>
      </c>
      <c r="I19" s="96" t="s">
        <v>77</v>
      </c>
      <c r="J19" s="96" t="s">
        <v>131</v>
      </c>
      <c r="K19" s="96" t="s">
        <v>792</v>
      </c>
      <c r="L19" s="97">
        <v>1000000</v>
      </c>
      <c r="M19" s="97">
        <f t="shared" ref="M19" si="2">L19*0.85</f>
        <v>850000</v>
      </c>
      <c r="N19" s="96">
        <v>2026</v>
      </c>
      <c r="O19" s="96">
        <v>2027</v>
      </c>
      <c r="P19" s="96"/>
      <c r="Q19" s="96"/>
      <c r="R19" s="96" t="s">
        <v>793</v>
      </c>
      <c r="S19" s="98" t="s">
        <v>72</v>
      </c>
      <c r="T19" s="242" t="s">
        <v>141</v>
      </c>
      <c r="U19" s="128">
        <v>6</v>
      </c>
      <c r="V19" s="132" t="s">
        <v>758</v>
      </c>
      <c r="W19" s="161"/>
    </row>
    <row r="20" spans="1:24" ht="61.35" customHeight="1" x14ac:dyDescent="0.25">
      <c r="A20" s="168">
        <v>17</v>
      </c>
      <c r="B20" s="61" t="s">
        <v>128</v>
      </c>
      <c r="C20" s="61" t="s">
        <v>129</v>
      </c>
      <c r="D20" s="61">
        <v>71003215</v>
      </c>
      <c r="E20" s="61">
        <v>7586892</v>
      </c>
      <c r="F20" s="61">
        <v>600099644</v>
      </c>
      <c r="G20" s="61" t="s">
        <v>133</v>
      </c>
      <c r="H20" s="61" t="s">
        <v>25</v>
      </c>
      <c r="I20" s="61" t="s">
        <v>77</v>
      </c>
      <c r="J20" s="61" t="s">
        <v>131</v>
      </c>
      <c r="K20" s="61" t="s">
        <v>794</v>
      </c>
      <c r="L20" s="130">
        <v>1000000</v>
      </c>
      <c r="M20" s="130">
        <f t="shared" ref="M20:M21" si="3">L20*0.85</f>
        <v>850000</v>
      </c>
      <c r="N20" s="61">
        <v>2025</v>
      </c>
      <c r="O20" s="61">
        <v>2027</v>
      </c>
      <c r="P20" s="61" t="s">
        <v>70</v>
      </c>
      <c r="Q20" s="61"/>
      <c r="R20" s="61" t="s">
        <v>134</v>
      </c>
      <c r="S20" s="272" t="s">
        <v>72</v>
      </c>
      <c r="T20" s="242" t="s">
        <v>141</v>
      </c>
      <c r="U20" s="128">
        <v>6</v>
      </c>
      <c r="V20" s="132" t="s">
        <v>758</v>
      </c>
      <c r="W20" s="161"/>
    </row>
    <row r="21" spans="1:24" ht="58.7" customHeight="1" x14ac:dyDescent="0.25">
      <c r="A21" s="169">
        <v>18</v>
      </c>
      <c r="B21" s="61" t="s">
        <v>128</v>
      </c>
      <c r="C21" s="61" t="s">
        <v>129</v>
      </c>
      <c r="D21" s="61">
        <v>71003215</v>
      </c>
      <c r="E21" s="61">
        <v>7586892</v>
      </c>
      <c r="F21" s="61">
        <v>600099644</v>
      </c>
      <c r="G21" s="61" t="s">
        <v>135</v>
      </c>
      <c r="H21" s="61" t="s">
        <v>25</v>
      </c>
      <c r="I21" s="61" t="s">
        <v>77</v>
      </c>
      <c r="J21" s="61" t="s">
        <v>131</v>
      </c>
      <c r="K21" s="96" t="s">
        <v>795</v>
      </c>
      <c r="L21" s="130">
        <v>1000000</v>
      </c>
      <c r="M21" s="130">
        <f t="shared" si="3"/>
        <v>850000</v>
      </c>
      <c r="N21" s="61">
        <v>2025</v>
      </c>
      <c r="O21" s="61">
        <v>2027</v>
      </c>
      <c r="P21" s="61"/>
      <c r="Q21" s="61"/>
      <c r="R21" s="61" t="s">
        <v>134</v>
      </c>
      <c r="S21" s="272" t="s">
        <v>72</v>
      </c>
      <c r="T21" s="242" t="s">
        <v>141</v>
      </c>
      <c r="U21" s="128">
        <v>6</v>
      </c>
      <c r="V21" s="132" t="s">
        <v>758</v>
      </c>
      <c r="W21" s="161"/>
    </row>
    <row r="22" spans="1:24" ht="58.7" customHeight="1" thickBot="1" x14ac:dyDescent="0.3">
      <c r="A22" s="167">
        <v>19</v>
      </c>
      <c r="B22" s="99" t="s">
        <v>128</v>
      </c>
      <c r="C22" s="99" t="s">
        <v>129</v>
      </c>
      <c r="D22" s="99">
        <v>71003215</v>
      </c>
      <c r="E22" s="99">
        <v>7586892</v>
      </c>
      <c r="F22" s="99">
        <v>600099644</v>
      </c>
      <c r="G22" s="99" t="s">
        <v>796</v>
      </c>
      <c r="H22" s="99" t="s">
        <v>25</v>
      </c>
      <c r="I22" s="99" t="s">
        <v>77</v>
      </c>
      <c r="J22" s="99" t="s">
        <v>131</v>
      </c>
      <c r="K22" s="144" t="s">
        <v>797</v>
      </c>
      <c r="L22" s="133">
        <v>150000</v>
      </c>
      <c r="M22" s="133">
        <v>127500</v>
      </c>
      <c r="N22" s="99">
        <v>2026</v>
      </c>
      <c r="O22" s="99">
        <v>2027</v>
      </c>
      <c r="P22" s="99"/>
      <c r="Q22" s="99"/>
      <c r="R22" s="99" t="s">
        <v>793</v>
      </c>
      <c r="S22" s="145" t="s">
        <v>72</v>
      </c>
      <c r="T22" s="242" t="s">
        <v>141</v>
      </c>
      <c r="U22" s="128">
        <v>6</v>
      </c>
      <c r="V22" s="132" t="s">
        <v>758</v>
      </c>
      <c r="W22" s="161"/>
    </row>
    <row r="23" spans="1:24" ht="187.7" customHeight="1" x14ac:dyDescent="0.25">
      <c r="A23" s="168">
        <v>20</v>
      </c>
      <c r="B23" s="61" t="s">
        <v>136</v>
      </c>
      <c r="C23" s="61" t="s">
        <v>137</v>
      </c>
      <c r="D23" s="61">
        <v>75015846</v>
      </c>
      <c r="E23" s="61" t="str">
        <f>"007586906"</f>
        <v>007586906</v>
      </c>
      <c r="F23" s="61">
        <v>600099652</v>
      </c>
      <c r="G23" s="61" t="s">
        <v>138</v>
      </c>
      <c r="H23" s="61" t="s">
        <v>139</v>
      </c>
      <c r="I23" s="61" t="s">
        <v>77</v>
      </c>
      <c r="J23" s="61" t="s">
        <v>140</v>
      </c>
      <c r="K23" s="61" t="s">
        <v>767</v>
      </c>
      <c r="L23" s="130">
        <v>31500000</v>
      </c>
      <c r="M23" s="130">
        <f>L23/100*85</f>
        <v>26775000</v>
      </c>
      <c r="N23" s="146">
        <v>45474</v>
      </c>
      <c r="O23" s="146">
        <v>45992</v>
      </c>
      <c r="P23" s="61" t="s">
        <v>70</v>
      </c>
      <c r="Q23" s="61"/>
      <c r="R23" s="61" t="s">
        <v>84</v>
      </c>
      <c r="S23" s="272" t="s">
        <v>141</v>
      </c>
      <c r="T23" s="242" t="s">
        <v>141</v>
      </c>
      <c r="U23" s="128">
        <v>6</v>
      </c>
      <c r="V23" s="128" t="s">
        <v>758</v>
      </c>
      <c r="W23" s="162"/>
    </row>
    <row r="24" spans="1:24" s="93" customFormat="1" ht="58.7" customHeight="1" x14ac:dyDescent="0.25">
      <c r="A24" s="169">
        <v>21</v>
      </c>
      <c r="B24" s="61" t="s">
        <v>136</v>
      </c>
      <c r="C24" s="61" t="s">
        <v>137</v>
      </c>
      <c r="D24" s="61">
        <v>75015846</v>
      </c>
      <c r="E24" s="61" t="str">
        <f t="shared" ref="E24:E26" si="4">"007586906"</f>
        <v>007586906</v>
      </c>
      <c r="F24" s="61">
        <v>600099652</v>
      </c>
      <c r="G24" s="61" t="s">
        <v>142</v>
      </c>
      <c r="H24" s="61" t="s">
        <v>139</v>
      </c>
      <c r="I24" s="61" t="s">
        <v>77</v>
      </c>
      <c r="J24" s="61" t="s">
        <v>140</v>
      </c>
      <c r="K24" s="61" t="s">
        <v>142</v>
      </c>
      <c r="L24" s="130">
        <v>1000000</v>
      </c>
      <c r="M24" s="130">
        <f t="shared" ref="M24:M31" si="5">L24/100*85</f>
        <v>850000</v>
      </c>
      <c r="N24" s="146">
        <v>45597</v>
      </c>
      <c r="O24" s="146">
        <v>45658</v>
      </c>
      <c r="P24" s="61"/>
      <c r="Q24" s="61"/>
      <c r="R24" s="61" t="s">
        <v>143</v>
      </c>
      <c r="S24" s="272" t="s">
        <v>141</v>
      </c>
      <c r="T24" s="242" t="s">
        <v>141</v>
      </c>
      <c r="U24" s="128">
        <v>6</v>
      </c>
      <c r="V24" s="128" t="s">
        <v>758</v>
      </c>
      <c r="W24" s="162"/>
      <c r="X24" s="85"/>
    </row>
    <row r="25" spans="1:24" ht="102" customHeight="1" thickBot="1" x14ac:dyDescent="0.3">
      <c r="A25" s="167">
        <v>22</v>
      </c>
      <c r="B25" s="61" t="s">
        <v>136</v>
      </c>
      <c r="C25" s="61" t="s">
        <v>137</v>
      </c>
      <c r="D25" s="61">
        <v>75015846</v>
      </c>
      <c r="E25" s="61" t="str">
        <f t="shared" si="4"/>
        <v>007586906</v>
      </c>
      <c r="F25" s="61">
        <v>600099652</v>
      </c>
      <c r="G25" s="61" t="s">
        <v>144</v>
      </c>
      <c r="H25" s="61" t="s">
        <v>139</v>
      </c>
      <c r="I25" s="61" t="s">
        <v>77</v>
      </c>
      <c r="J25" s="61" t="s">
        <v>140</v>
      </c>
      <c r="K25" s="61" t="s">
        <v>145</v>
      </c>
      <c r="L25" s="130">
        <v>1800000</v>
      </c>
      <c r="M25" s="130">
        <f t="shared" si="5"/>
        <v>1530000</v>
      </c>
      <c r="N25" s="146" t="s">
        <v>146</v>
      </c>
      <c r="O25" s="146">
        <v>45992</v>
      </c>
      <c r="P25" s="61"/>
      <c r="Q25" s="61"/>
      <c r="R25" s="61" t="s">
        <v>79</v>
      </c>
      <c r="S25" s="272" t="s">
        <v>72</v>
      </c>
      <c r="T25" s="242" t="s">
        <v>141</v>
      </c>
      <c r="U25" s="128">
        <v>6</v>
      </c>
      <c r="V25" s="128" t="s">
        <v>758</v>
      </c>
      <c r="W25" s="162"/>
    </row>
    <row r="26" spans="1:24" ht="102" customHeight="1" x14ac:dyDescent="0.25">
      <c r="A26" s="168">
        <v>23</v>
      </c>
      <c r="B26" s="61" t="s">
        <v>136</v>
      </c>
      <c r="C26" s="61" t="s">
        <v>137</v>
      </c>
      <c r="D26" s="61">
        <v>75015846</v>
      </c>
      <c r="E26" s="61" t="str">
        <f t="shared" si="4"/>
        <v>007586906</v>
      </c>
      <c r="F26" s="61">
        <v>600099652</v>
      </c>
      <c r="G26" s="61" t="s">
        <v>147</v>
      </c>
      <c r="H26" s="61" t="s">
        <v>139</v>
      </c>
      <c r="I26" s="61" t="s">
        <v>77</v>
      </c>
      <c r="J26" s="61" t="s">
        <v>140</v>
      </c>
      <c r="K26" s="61" t="s">
        <v>148</v>
      </c>
      <c r="L26" s="130">
        <v>1500000</v>
      </c>
      <c r="M26" s="130">
        <f t="shared" si="5"/>
        <v>1275000</v>
      </c>
      <c r="N26" s="146" t="s">
        <v>149</v>
      </c>
      <c r="O26" s="146">
        <v>45992</v>
      </c>
      <c r="P26" s="61"/>
      <c r="Q26" s="61"/>
      <c r="R26" s="61" t="s">
        <v>143</v>
      </c>
      <c r="S26" s="272" t="s">
        <v>141</v>
      </c>
      <c r="T26" s="242" t="s">
        <v>141</v>
      </c>
      <c r="U26" s="128">
        <v>6</v>
      </c>
      <c r="V26" s="128" t="s">
        <v>758</v>
      </c>
      <c r="W26" s="162"/>
    </row>
    <row r="27" spans="1:24" ht="58.7" customHeight="1" thickBot="1" x14ac:dyDescent="0.3">
      <c r="A27" s="277">
        <v>24</v>
      </c>
      <c r="B27" s="70" t="s">
        <v>150</v>
      </c>
      <c r="C27" s="70" t="s">
        <v>151</v>
      </c>
      <c r="D27" s="70">
        <v>75016494</v>
      </c>
      <c r="E27" s="70">
        <v>7587465</v>
      </c>
      <c r="F27" s="70">
        <v>600099962</v>
      </c>
      <c r="G27" s="70" t="s">
        <v>152</v>
      </c>
      <c r="H27" s="70" t="s">
        <v>25</v>
      </c>
      <c r="I27" s="70" t="s">
        <v>77</v>
      </c>
      <c r="J27" s="70" t="s">
        <v>151</v>
      </c>
      <c r="K27" s="70" t="s">
        <v>152</v>
      </c>
      <c r="L27" s="278">
        <v>100000</v>
      </c>
      <c r="M27" s="279">
        <f t="shared" si="5"/>
        <v>85000</v>
      </c>
      <c r="N27" s="70">
        <v>2024</v>
      </c>
      <c r="O27" s="70">
        <v>2025</v>
      </c>
      <c r="P27" s="70"/>
      <c r="Q27" s="70"/>
      <c r="R27" s="70" t="s">
        <v>79</v>
      </c>
      <c r="S27" s="280" t="s">
        <v>72</v>
      </c>
      <c r="T27" s="242" t="s">
        <v>141</v>
      </c>
      <c r="U27" s="128">
        <v>6</v>
      </c>
      <c r="V27" s="128" t="s">
        <v>758</v>
      </c>
      <c r="W27" s="162"/>
      <c r="X27" s="85" t="s">
        <v>765</v>
      </c>
    </row>
    <row r="28" spans="1:24" ht="60" hidden="1" x14ac:dyDescent="0.25">
      <c r="A28" s="167">
        <v>25</v>
      </c>
      <c r="B28" s="258" t="s">
        <v>153</v>
      </c>
      <c r="C28" s="258" t="s">
        <v>151</v>
      </c>
      <c r="D28" s="258">
        <v>75016494</v>
      </c>
      <c r="E28" s="258">
        <v>7587465</v>
      </c>
      <c r="F28" s="258">
        <v>600099962</v>
      </c>
      <c r="G28" s="258" t="s">
        <v>154</v>
      </c>
      <c r="H28" s="258" t="s">
        <v>25</v>
      </c>
      <c r="I28" s="258" t="s">
        <v>77</v>
      </c>
      <c r="J28" s="258" t="s">
        <v>151</v>
      </c>
      <c r="K28" s="259" t="s">
        <v>154</v>
      </c>
      <c r="L28" s="260">
        <v>500000</v>
      </c>
      <c r="M28" s="260">
        <f t="shared" si="5"/>
        <v>425000</v>
      </c>
      <c r="N28" s="258">
        <v>2024</v>
      </c>
      <c r="O28" s="258">
        <v>2025</v>
      </c>
      <c r="P28" s="258"/>
      <c r="Q28" s="258"/>
      <c r="R28" s="258" t="s">
        <v>79</v>
      </c>
      <c r="S28" s="261" t="s">
        <v>72</v>
      </c>
      <c r="T28" s="128" t="s">
        <v>141</v>
      </c>
      <c r="U28" s="128">
        <v>6</v>
      </c>
      <c r="V28" s="128" t="s">
        <v>759</v>
      </c>
      <c r="W28" s="162"/>
      <c r="X28" s="85" t="s">
        <v>764</v>
      </c>
    </row>
    <row r="29" spans="1:24" ht="60" hidden="1" x14ac:dyDescent="0.25">
      <c r="A29" s="243">
        <v>26</v>
      </c>
      <c r="B29" s="244" t="s">
        <v>153</v>
      </c>
      <c r="C29" s="244" t="s">
        <v>151</v>
      </c>
      <c r="D29" s="244">
        <v>75016494</v>
      </c>
      <c r="E29" s="244">
        <v>7587465</v>
      </c>
      <c r="F29" s="244">
        <v>600099962</v>
      </c>
      <c r="G29" s="244" t="s">
        <v>155</v>
      </c>
      <c r="H29" s="244" t="s">
        <v>25</v>
      </c>
      <c r="I29" s="244" t="s">
        <v>77</v>
      </c>
      <c r="J29" s="244" t="s">
        <v>151</v>
      </c>
      <c r="K29" s="245" t="s">
        <v>155</v>
      </c>
      <c r="L29" s="246">
        <v>3000000</v>
      </c>
      <c r="M29" s="246">
        <f t="shared" si="5"/>
        <v>2550000</v>
      </c>
      <c r="N29" s="244">
        <v>2024</v>
      </c>
      <c r="O29" s="244">
        <v>2025</v>
      </c>
      <c r="P29" s="244"/>
      <c r="Q29" s="244"/>
      <c r="R29" s="244" t="s">
        <v>79</v>
      </c>
      <c r="S29" s="247" t="s">
        <v>72</v>
      </c>
      <c r="T29" s="128" t="s">
        <v>141</v>
      </c>
      <c r="U29" s="128">
        <v>6</v>
      </c>
      <c r="V29" s="128" t="s">
        <v>759</v>
      </c>
      <c r="W29" s="162"/>
      <c r="X29" s="85" t="s">
        <v>764</v>
      </c>
    </row>
    <row r="30" spans="1:24" ht="60.75" thickBot="1" x14ac:dyDescent="0.3">
      <c r="A30" s="281">
        <v>27</v>
      </c>
      <c r="B30" s="282" t="s">
        <v>153</v>
      </c>
      <c r="C30" s="282" t="s">
        <v>151</v>
      </c>
      <c r="D30" s="282">
        <v>75016494</v>
      </c>
      <c r="E30" s="282">
        <v>7587465</v>
      </c>
      <c r="F30" s="282">
        <v>600099962</v>
      </c>
      <c r="G30" s="282" t="s">
        <v>156</v>
      </c>
      <c r="H30" s="282" t="s">
        <v>25</v>
      </c>
      <c r="I30" s="282" t="s">
        <v>77</v>
      </c>
      <c r="J30" s="282" t="s">
        <v>151</v>
      </c>
      <c r="K30" s="282" t="s">
        <v>156</v>
      </c>
      <c r="L30" s="283">
        <v>200000</v>
      </c>
      <c r="M30" s="283">
        <f t="shared" si="5"/>
        <v>170000</v>
      </c>
      <c r="N30" s="282">
        <v>2022</v>
      </c>
      <c r="O30" s="282">
        <v>2023</v>
      </c>
      <c r="P30" s="282"/>
      <c r="Q30" s="282"/>
      <c r="R30" s="282" t="s">
        <v>104</v>
      </c>
      <c r="S30" s="284" t="s">
        <v>72</v>
      </c>
      <c r="T30" s="242" t="s">
        <v>141</v>
      </c>
      <c r="U30" s="128">
        <v>6</v>
      </c>
      <c r="V30" s="128" t="s">
        <v>758</v>
      </c>
      <c r="W30" s="162"/>
      <c r="X30" s="85" t="s">
        <v>765</v>
      </c>
    </row>
    <row r="31" spans="1:24" ht="60.75" hidden="1" thickBot="1" x14ac:dyDescent="0.3">
      <c r="A31" s="248">
        <v>28</v>
      </c>
      <c r="B31" s="254" t="s">
        <v>153</v>
      </c>
      <c r="C31" s="254" t="s">
        <v>151</v>
      </c>
      <c r="D31" s="254">
        <v>75016494</v>
      </c>
      <c r="E31" s="254">
        <v>7587465</v>
      </c>
      <c r="F31" s="254">
        <v>600099962</v>
      </c>
      <c r="G31" s="254" t="s">
        <v>157</v>
      </c>
      <c r="H31" s="254" t="s">
        <v>25</v>
      </c>
      <c r="I31" s="254" t="s">
        <v>77</v>
      </c>
      <c r="J31" s="254" t="s">
        <v>151</v>
      </c>
      <c r="K31" s="262" t="s">
        <v>158</v>
      </c>
      <c r="L31" s="255">
        <v>500000</v>
      </c>
      <c r="M31" s="256">
        <f t="shared" si="5"/>
        <v>425000</v>
      </c>
      <c r="N31" s="254">
        <v>2024</v>
      </c>
      <c r="O31" s="254">
        <v>2025</v>
      </c>
      <c r="P31" s="263"/>
      <c r="Q31" s="263"/>
      <c r="R31" s="262" t="s">
        <v>79</v>
      </c>
      <c r="S31" s="264" t="s">
        <v>72</v>
      </c>
      <c r="T31" s="128" t="s">
        <v>141</v>
      </c>
      <c r="U31" s="128">
        <v>6</v>
      </c>
      <c r="V31" s="128" t="s">
        <v>759</v>
      </c>
      <c r="W31" s="162"/>
      <c r="X31" s="85" t="s">
        <v>764</v>
      </c>
    </row>
    <row r="32" spans="1:24" ht="45" x14ac:dyDescent="0.25">
      <c r="A32" s="168">
        <v>29</v>
      </c>
      <c r="B32" s="285" t="s">
        <v>159</v>
      </c>
      <c r="C32" s="125" t="s">
        <v>160</v>
      </c>
      <c r="D32" s="125">
        <v>70156026</v>
      </c>
      <c r="E32" s="125">
        <v>617800863</v>
      </c>
      <c r="F32" s="125">
        <v>617800863</v>
      </c>
      <c r="G32" s="125" t="s">
        <v>161</v>
      </c>
      <c r="H32" s="125" t="s">
        <v>25</v>
      </c>
      <c r="I32" s="125" t="s">
        <v>77</v>
      </c>
      <c r="J32" s="125" t="s">
        <v>77</v>
      </c>
      <c r="K32" s="125" t="s">
        <v>162</v>
      </c>
      <c r="L32" s="127">
        <v>1000000</v>
      </c>
      <c r="M32" s="127">
        <f>L32/100*85</f>
        <v>850000</v>
      </c>
      <c r="N32" s="125">
        <v>2022</v>
      </c>
      <c r="O32" s="125">
        <v>2022</v>
      </c>
      <c r="P32" s="125"/>
      <c r="Q32" s="125"/>
      <c r="R32" s="125" t="s">
        <v>104</v>
      </c>
      <c r="S32" s="271" t="s">
        <v>163</v>
      </c>
      <c r="T32" s="242" t="s">
        <v>141</v>
      </c>
      <c r="U32" s="128">
        <v>6</v>
      </c>
      <c r="V32" s="128" t="s">
        <v>758</v>
      </c>
      <c r="W32" s="162"/>
    </row>
    <row r="33" spans="1:23" ht="41.45" customHeight="1" x14ac:dyDescent="0.25">
      <c r="A33" s="169">
        <v>30</v>
      </c>
      <c r="B33" s="63" t="s">
        <v>159</v>
      </c>
      <c r="C33" s="61" t="s">
        <v>160</v>
      </c>
      <c r="D33" s="61">
        <v>70156026</v>
      </c>
      <c r="E33" s="61">
        <v>617800863</v>
      </c>
      <c r="F33" s="61">
        <v>617800863</v>
      </c>
      <c r="G33" s="147" t="s">
        <v>164</v>
      </c>
      <c r="H33" s="147" t="s">
        <v>25</v>
      </c>
      <c r="I33" s="147" t="s">
        <v>77</v>
      </c>
      <c r="J33" s="147" t="s">
        <v>77</v>
      </c>
      <c r="K33" s="147" t="s">
        <v>164</v>
      </c>
      <c r="L33" s="148">
        <v>3000000</v>
      </c>
      <c r="M33" s="130">
        <f t="shared" ref="M33:M40" si="6">L33/100*85</f>
        <v>2550000</v>
      </c>
      <c r="N33" s="61">
        <v>2025</v>
      </c>
      <c r="O33" s="61">
        <v>2026</v>
      </c>
      <c r="P33" s="61"/>
      <c r="Q33" s="61"/>
      <c r="R33" s="63" t="s">
        <v>165</v>
      </c>
      <c r="S33" s="272" t="s">
        <v>163</v>
      </c>
      <c r="T33" s="242" t="s">
        <v>141</v>
      </c>
      <c r="U33" s="128">
        <v>6</v>
      </c>
      <c r="V33" s="95" t="s">
        <v>758</v>
      </c>
      <c r="W33" s="163"/>
    </row>
    <row r="34" spans="1:23" ht="36" customHeight="1" thickBot="1" x14ac:dyDescent="0.3">
      <c r="A34" s="167">
        <v>31</v>
      </c>
      <c r="B34" s="63" t="s">
        <v>159</v>
      </c>
      <c r="C34" s="61" t="s">
        <v>160</v>
      </c>
      <c r="D34" s="61">
        <v>70156026</v>
      </c>
      <c r="E34" s="61">
        <v>617800863</v>
      </c>
      <c r="F34" s="61">
        <v>617800863</v>
      </c>
      <c r="G34" s="61" t="s">
        <v>166</v>
      </c>
      <c r="H34" s="61" t="s">
        <v>25</v>
      </c>
      <c r="I34" s="61" t="s">
        <v>77</v>
      </c>
      <c r="J34" s="61" t="s">
        <v>77</v>
      </c>
      <c r="K34" s="61" t="s">
        <v>167</v>
      </c>
      <c r="L34" s="130">
        <v>2500000</v>
      </c>
      <c r="M34" s="130">
        <f t="shared" si="6"/>
        <v>2125000</v>
      </c>
      <c r="N34" s="61">
        <v>2025</v>
      </c>
      <c r="O34" s="61">
        <v>2026</v>
      </c>
      <c r="P34" s="61"/>
      <c r="Q34" s="61"/>
      <c r="R34" s="63" t="s">
        <v>165</v>
      </c>
      <c r="S34" s="272" t="s">
        <v>163</v>
      </c>
      <c r="T34" s="242" t="s">
        <v>141</v>
      </c>
      <c r="U34" s="128">
        <v>6</v>
      </c>
      <c r="V34" s="95" t="s">
        <v>758</v>
      </c>
      <c r="W34" s="163"/>
    </row>
    <row r="35" spans="1:23" ht="38.450000000000003" customHeight="1" x14ac:dyDescent="0.25">
      <c r="A35" s="168">
        <v>32</v>
      </c>
      <c r="B35" s="63" t="s">
        <v>159</v>
      </c>
      <c r="C35" s="61" t="s">
        <v>160</v>
      </c>
      <c r="D35" s="61">
        <v>70156026</v>
      </c>
      <c r="E35" s="61">
        <v>617800863</v>
      </c>
      <c r="F35" s="61">
        <v>617800863</v>
      </c>
      <c r="G35" s="61" t="s">
        <v>168</v>
      </c>
      <c r="H35" s="61" t="s">
        <v>25</v>
      </c>
      <c r="I35" s="61" t="s">
        <v>77</v>
      </c>
      <c r="J35" s="61" t="s">
        <v>77</v>
      </c>
      <c r="K35" s="61" t="s">
        <v>169</v>
      </c>
      <c r="L35" s="130">
        <v>250000</v>
      </c>
      <c r="M35" s="130">
        <f t="shared" si="6"/>
        <v>212500</v>
      </c>
      <c r="N35" s="61">
        <v>2023</v>
      </c>
      <c r="O35" s="61">
        <v>2024</v>
      </c>
      <c r="P35" s="61"/>
      <c r="Q35" s="61"/>
      <c r="R35" s="63" t="s">
        <v>104</v>
      </c>
      <c r="S35" s="272" t="s">
        <v>163</v>
      </c>
      <c r="T35" s="242" t="s">
        <v>141</v>
      </c>
      <c r="U35" s="128">
        <v>6</v>
      </c>
      <c r="V35" s="128" t="s">
        <v>758</v>
      </c>
      <c r="W35" s="162"/>
    </row>
    <row r="36" spans="1:23" ht="49.7" customHeight="1" x14ac:dyDescent="0.25">
      <c r="A36" s="169">
        <v>33</v>
      </c>
      <c r="B36" s="63" t="s">
        <v>159</v>
      </c>
      <c r="C36" s="61" t="s">
        <v>160</v>
      </c>
      <c r="D36" s="61">
        <v>70156026</v>
      </c>
      <c r="E36" s="61">
        <v>617800863</v>
      </c>
      <c r="F36" s="61">
        <v>617800863</v>
      </c>
      <c r="G36" s="61" t="s">
        <v>170</v>
      </c>
      <c r="H36" s="61" t="s">
        <v>25</v>
      </c>
      <c r="I36" s="61" t="s">
        <v>77</v>
      </c>
      <c r="J36" s="61" t="s">
        <v>77</v>
      </c>
      <c r="K36" s="61" t="s">
        <v>171</v>
      </c>
      <c r="L36" s="130">
        <v>350000</v>
      </c>
      <c r="M36" s="130">
        <f t="shared" si="6"/>
        <v>297500</v>
      </c>
      <c r="N36" s="61">
        <v>2024</v>
      </c>
      <c r="O36" s="61">
        <v>2025</v>
      </c>
      <c r="P36" s="61"/>
      <c r="Q36" s="61"/>
      <c r="R36" s="63" t="s">
        <v>165</v>
      </c>
      <c r="S36" s="272" t="s">
        <v>72</v>
      </c>
      <c r="T36" s="242" t="s">
        <v>141</v>
      </c>
      <c r="U36" s="128">
        <v>6</v>
      </c>
      <c r="V36" s="128" t="s">
        <v>758</v>
      </c>
      <c r="W36" s="162"/>
    </row>
    <row r="37" spans="1:23" ht="49.7" customHeight="1" thickBot="1" x14ac:dyDescent="0.3">
      <c r="A37" s="167">
        <v>34</v>
      </c>
      <c r="B37" s="61" t="s">
        <v>172</v>
      </c>
      <c r="C37" s="61" t="s">
        <v>173</v>
      </c>
      <c r="D37" s="61">
        <v>70156018</v>
      </c>
      <c r="E37" s="130">
        <v>117800937</v>
      </c>
      <c r="F37" s="130">
        <v>617800928</v>
      </c>
      <c r="G37" s="61" t="s">
        <v>174</v>
      </c>
      <c r="H37" s="61" t="s">
        <v>25</v>
      </c>
      <c r="I37" s="61" t="s">
        <v>77</v>
      </c>
      <c r="J37" s="61" t="s">
        <v>77</v>
      </c>
      <c r="K37" s="61" t="s">
        <v>175</v>
      </c>
      <c r="L37" s="130">
        <v>500000</v>
      </c>
      <c r="M37" s="130">
        <f t="shared" si="6"/>
        <v>425000</v>
      </c>
      <c r="N37" s="61">
        <v>2024</v>
      </c>
      <c r="O37" s="61">
        <v>2027</v>
      </c>
      <c r="P37" s="61"/>
      <c r="Q37" s="61"/>
      <c r="R37" s="61" t="s">
        <v>79</v>
      </c>
      <c r="S37" s="272" t="s">
        <v>163</v>
      </c>
      <c r="T37" s="242" t="s">
        <v>141</v>
      </c>
      <c r="U37" s="128">
        <v>6</v>
      </c>
      <c r="V37" s="128" t="s">
        <v>758</v>
      </c>
      <c r="W37" s="162"/>
    </row>
    <row r="38" spans="1:23" ht="55.35" customHeight="1" x14ac:dyDescent="0.25">
      <c r="A38" s="168">
        <v>35</v>
      </c>
      <c r="B38" s="61" t="s">
        <v>172</v>
      </c>
      <c r="C38" s="61" t="s">
        <v>173</v>
      </c>
      <c r="D38" s="61">
        <v>70156018</v>
      </c>
      <c r="E38" s="130">
        <v>117800937</v>
      </c>
      <c r="F38" s="130">
        <v>617800928</v>
      </c>
      <c r="G38" s="61" t="s">
        <v>176</v>
      </c>
      <c r="H38" s="61" t="s">
        <v>25</v>
      </c>
      <c r="I38" s="61" t="s">
        <v>77</v>
      </c>
      <c r="J38" s="61" t="s">
        <v>77</v>
      </c>
      <c r="K38" s="61" t="s">
        <v>177</v>
      </c>
      <c r="L38" s="130">
        <v>150000</v>
      </c>
      <c r="M38" s="130">
        <f t="shared" si="6"/>
        <v>127500</v>
      </c>
      <c r="N38" s="61">
        <v>2022</v>
      </c>
      <c r="O38" s="61">
        <v>2024</v>
      </c>
      <c r="P38" s="61"/>
      <c r="Q38" s="61"/>
      <c r="R38" s="61" t="s">
        <v>104</v>
      </c>
      <c r="S38" s="272" t="s">
        <v>163</v>
      </c>
      <c r="T38" s="242" t="s">
        <v>141</v>
      </c>
      <c r="U38" s="128">
        <v>6</v>
      </c>
      <c r="V38" s="128" t="s">
        <v>758</v>
      </c>
      <c r="W38" s="162"/>
    </row>
    <row r="39" spans="1:23" ht="60" x14ac:dyDescent="0.25">
      <c r="A39" s="169">
        <v>36</v>
      </c>
      <c r="B39" s="61" t="s">
        <v>172</v>
      </c>
      <c r="C39" s="61" t="s">
        <v>173</v>
      </c>
      <c r="D39" s="61">
        <v>70156018</v>
      </c>
      <c r="E39" s="130">
        <v>117800937</v>
      </c>
      <c r="F39" s="130">
        <v>617800928</v>
      </c>
      <c r="G39" s="61" t="s">
        <v>178</v>
      </c>
      <c r="H39" s="61" t="s">
        <v>25</v>
      </c>
      <c r="I39" s="61" t="s">
        <v>77</v>
      </c>
      <c r="J39" s="61" t="s">
        <v>77</v>
      </c>
      <c r="K39" s="61" t="s">
        <v>179</v>
      </c>
      <c r="L39" s="130">
        <v>300000</v>
      </c>
      <c r="M39" s="130">
        <f t="shared" si="6"/>
        <v>255000</v>
      </c>
      <c r="N39" s="61">
        <v>2024</v>
      </c>
      <c r="O39" s="61">
        <v>2027</v>
      </c>
      <c r="P39" s="61"/>
      <c r="Q39" s="61"/>
      <c r="R39" s="61" t="s">
        <v>79</v>
      </c>
      <c r="S39" s="272" t="s">
        <v>163</v>
      </c>
      <c r="T39" s="242" t="s">
        <v>141</v>
      </c>
      <c r="U39" s="128">
        <v>6</v>
      </c>
      <c r="V39" s="128" t="s">
        <v>758</v>
      </c>
      <c r="W39" s="162"/>
    </row>
    <row r="40" spans="1:23" ht="60.75" thickBot="1" x14ac:dyDescent="0.3">
      <c r="A40" s="167">
        <v>37</v>
      </c>
      <c r="B40" s="61" t="s">
        <v>172</v>
      </c>
      <c r="C40" s="61" t="s">
        <v>173</v>
      </c>
      <c r="D40" s="61">
        <v>70156018</v>
      </c>
      <c r="E40" s="130">
        <v>117800937</v>
      </c>
      <c r="F40" s="130">
        <v>617800928</v>
      </c>
      <c r="G40" s="61" t="s">
        <v>180</v>
      </c>
      <c r="H40" s="61" t="s">
        <v>25</v>
      </c>
      <c r="I40" s="61" t="s">
        <v>77</v>
      </c>
      <c r="J40" s="61" t="s">
        <v>77</v>
      </c>
      <c r="K40" s="61" t="s">
        <v>181</v>
      </c>
      <c r="L40" s="130">
        <v>1000000</v>
      </c>
      <c r="M40" s="130">
        <f t="shared" si="6"/>
        <v>850000</v>
      </c>
      <c r="N40" s="61">
        <v>2024</v>
      </c>
      <c r="O40" s="61">
        <v>2027</v>
      </c>
      <c r="P40" s="61"/>
      <c r="Q40" s="61"/>
      <c r="R40" s="61" t="s">
        <v>79</v>
      </c>
      <c r="S40" s="272" t="s">
        <v>163</v>
      </c>
      <c r="T40" s="242" t="s">
        <v>141</v>
      </c>
      <c r="U40" s="128">
        <v>6</v>
      </c>
      <c r="V40" s="128" t="s">
        <v>758</v>
      </c>
      <c r="W40" s="162"/>
    </row>
    <row r="41" spans="1:23" ht="60" x14ac:dyDescent="0.25">
      <c r="A41" s="168">
        <v>38</v>
      </c>
      <c r="B41" s="61" t="s">
        <v>172</v>
      </c>
      <c r="C41" s="61" t="s">
        <v>173</v>
      </c>
      <c r="D41" s="61">
        <v>70156018</v>
      </c>
      <c r="E41" s="130">
        <v>117800937</v>
      </c>
      <c r="F41" s="130">
        <v>617800928</v>
      </c>
      <c r="G41" s="61" t="s">
        <v>182</v>
      </c>
      <c r="H41" s="61" t="s">
        <v>25</v>
      </c>
      <c r="I41" s="61" t="s">
        <v>77</v>
      </c>
      <c r="J41" s="61" t="s">
        <v>77</v>
      </c>
      <c r="K41" s="61" t="s">
        <v>182</v>
      </c>
      <c r="L41" s="130">
        <v>1000000</v>
      </c>
      <c r="M41" s="130">
        <v>850000</v>
      </c>
      <c r="N41" s="61">
        <v>2023</v>
      </c>
      <c r="O41" s="61">
        <v>2024</v>
      </c>
      <c r="P41" s="61"/>
      <c r="Q41" s="61"/>
      <c r="R41" s="61" t="s">
        <v>104</v>
      </c>
      <c r="S41" s="272" t="s">
        <v>72</v>
      </c>
      <c r="T41" s="242" t="s">
        <v>141</v>
      </c>
      <c r="U41" s="128">
        <v>6</v>
      </c>
      <c r="V41" s="128" t="s">
        <v>758</v>
      </c>
      <c r="W41" s="162"/>
    </row>
    <row r="42" spans="1:23" ht="60" x14ac:dyDescent="0.25">
      <c r="A42" s="169">
        <v>39</v>
      </c>
      <c r="B42" s="61" t="s">
        <v>172</v>
      </c>
      <c r="C42" s="61" t="s">
        <v>173</v>
      </c>
      <c r="D42" s="61">
        <v>70156018</v>
      </c>
      <c r="E42" s="130">
        <v>117800937</v>
      </c>
      <c r="F42" s="130">
        <v>617800928</v>
      </c>
      <c r="G42" s="61" t="s">
        <v>183</v>
      </c>
      <c r="H42" s="61" t="s">
        <v>25</v>
      </c>
      <c r="I42" s="61" t="s">
        <v>77</v>
      </c>
      <c r="J42" s="61" t="s">
        <v>77</v>
      </c>
      <c r="K42" s="61" t="s">
        <v>184</v>
      </c>
      <c r="L42" s="130">
        <v>2000000</v>
      </c>
      <c r="M42" s="130">
        <f t="shared" ref="M42:M44" si="7">L42/100*85</f>
        <v>1700000</v>
      </c>
      <c r="N42" s="61">
        <v>2024</v>
      </c>
      <c r="O42" s="61">
        <v>2027</v>
      </c>
      <c r="P42" s="61"/>
      <c r="Q42" s="61"/>
      <c r="R42" s="61" t="s">
        <v>79</v>
      </c>
      <c r="S42" s="272" t="s">
        <v>163</v>
      </c>
      <c r="T42" s="242" t="s">
        <v>141</v>
      </c>
      <c r="U42" s="128">
        <v>6</v>
      </c>
      <c r="V42" s="128" t="s">
        <v>758</v>
      </c>
      <c r="W42" s="162"/>
    </row>
    <row r="43" spans="1:23" ht="60.75" thickBot="1" x14ac:dyDescent="0.3">
      <c r="A43" s="167">
        <v>40</v>
      </c>
      <c r="B43" s="61" t="s">
        <v>172</v>
      </c>
      <c r="C43" s="61" t="s">
        <v>173</v>
      </c>
      <c r="D43" s="61">
        <v>70156018</v>
      </c>
      <c r="E43" s="130">
        <v>117800937</v>
      </c>
      <c r="F43" s="130">
        <v>617800928</v>
      </c>
      <c r="G43" s="61" t="s">
        <v>185</v>
      </c>
      <c r="H43" s="61" t="s">
        <v>25</v>
      </c>
      <c r="I43" s="61" t="s">
        <v>77</v>
      </c>
      <c r="J43" s="61" t="s">
        <v>77</v>
      </c>
      <c r="K43" s="61" t="s">
        <v>186</v>
      </c>
      <c r="L43" s="130">
        <v>3000000</v>
      </c>
      <c r="M43" s="130">
        <f t="shared" si="7"/>
        <v>2550000</v>
      </c>
      <c r="N43" s="61">
        <v>2024</v>
      </c>
      <c r="O43" s="61">
        <v>2027</v>
      </c>
      <c r="P43" s="61"/>
      <c r="Q43" s="61"/>
      <c r="R43" s="61" t="s">
        <v>187</v>
      </c>
      <c r="S43" s="272" t="s">
        <v>163</v>
      </c>
      <c r="T43" s="242" t="s">
        <v>141</v>
      </c>
      <c r="U43" s="128">
        <v>6</v>
      </c>
      <c r="V43" s="128" t="s">
        <v>758</v>
      </c>
      <c r="W43" s="162"/>
    </row>
    <row r="44" spans="1:23" ht="60" x14ac:dyDescent="0.25">
      <c r="A44" s="168">
        <v>41</v>
      </c>
      <c r="B44" s="61" t="s">
        <v>172</v>
      </c>
      <c r="C44" s="61" t="s">
        <v>173</v>
      </c>
      <c r="D44" s="61">
        <v>70156018</v>
      </c>
      <c r="E44" s="130">
        <v>117800937</v>
      </c>
      <c r="F44" s="130">
        <v>617800928</v>
      </c>
      <c r="G44" s="61" t="s">
        <v>188</v>
      </c>
      <c r="H44" s="61" t="s">
        <v>25</v>
      </c>
      <c r="I44" s="61" t="s">
        <v>77</v>
      </c>
      <c r="J44" s="61" t="s">
        <v>77</v>
      </c>
      <c r="K44" s="61" t="s">
        <v>189</v>
      </c>
      <c r="L44" s="130">
        <v>700000</v>
      </c>
      <c r="M44" s="130">
        <f t="shared" si="7"/>
        <v>595000</v>
      </c>
      <c r="N44" s="61">
        <v>2023</v>
      </c>
      <c r="O44" s="61">
        <v>2023</v>
      </c>
      <c r="P44" s="61"/>
      <c r="Q44" s="61"/>
      <c r="R44" s="61" t="s">
        <v>104</v>
      </c>
      <c r="S44" s="272" t="s">
        <v>163</v>
      </c>
      <c r="T44" s="242" t="s">
        <v>141</v>
      </c>
      <c r="U44" s="128">
        <v>6</v>
      </c>
      <c r="V44" s="128" t="s">
        <v>758</v>
      </c>
      <c r="W44" s="162"/>
    </row>
    <row r="45" spans="1:23" ht="96" x14ac:dyDescent="0.25">
      <c r="A45" s="169">
        <v>42</v>
      </c>
      <c r="B45" s="61" t="s">
        <v>190</v>
      </c>
      <c r="C45" s="61" t="s">
        <v>191</v>
      </c>
      <c r="D45" s="61">
        <v>71006079</v>
      </c>
      <c r="E45" s="61" t="str">
        <f>"007587511"</f>
        <v>007587511</v>
      </c>
      <c r="F45" s="61">
        <v>650053672</v>
      </c>
      <c r="G45" s="61" t="s">
        <v>192</v>
      </c>
      <c r="H45" s="61" t="s">
        <v>25</v>
      </c>
      <c r="I45" s="61" t="s">
        <v>77</v>
      </c>
      <c r="J45" s="61" t="s">
        <v>193</v>
      </c>
      <c r="K45" s="61" t="s">
        <v>194</v>
      </c>
      <c r="L45" s="130">
        <v>450000</v>
      </c>
      <c r="M45" s="130">
        <f>L45/100*85</f>
        <v>382500</v>
      </c>
      <c r="N45" s="61">
        <v>2024</v>
      </c>
      <c r="O45" s="61">
        <v>2027</v>
      </c>
      <c r="P45" s="61"/>
      <c r="Q45" s="61"/>
      <c r="R45" s="61" t="s">
        <v>79</v>
      </c>
      <c r="S45" s="272" t="s">
        <v>72</v>
      </c>
      <c r="T45" s="242" t="s">
        <v>141</v>
      </c>
      <c r="U45" s="128">
        <v>6</v>
      </c>
      <c r="V45" s="128" t="s">
        <v>758</v>
      </c>
      <c r="W45" s="162"/>
    </row>
    <row r="46" spans="1:23" ht="117.6" customHeight="1" thickBot="1" x14ac:dyDescent="0.3">
      <c r="A46" s="167">
        <v>43</v>
      </c>
      <c r="B46" s="149" t="s">
        <v>190</v>
      </c>
      <c r="C46" s="149" t="s">
        <v>191</v>
      </c>
      <c r="D46" s="149">
        <v>71006079</v>
      </c>
      <c r="E46" s="61" t="str">
        <f t="shared" ref="E46:E52" si="8">"007587511"</f>
        <v>007587511</v>
      </c>
      <c r="F46" s="149">
        <v>650053672</v>
      </c>
      <c r="G46" s="149" t="s">
        <v>195</v>
      </c>
      <c r="H46" s="149" t="s">
        <v>25</v>
      </c>
      <c r="I46" s="149" t="s">
        <v>77</v>
      </c>
      <c r="J46" s="149" t="s">
        <v>193</v>
      </c>
      <c r="K46" s="149" t="s">
        <v>196</v>
      </c>
      <c r="L46" s="150">
        <v>150000</v>
      </c>
      <c r="M46" s="150">
        <f t="shared" ref="M46:M52" si="9">L46/100*85</f>
        <v>127500</v>
      </c>
      <c r="N46" s="61">
        <v>2024</v>
      </c>
      <c r="O46" s="61">
        <v>2027</v>
      </c>
      <c r="P46" s="149"/>
      <c r="Q46" s="149"/>
      <c r="R46" s="149" t="s">
        <v>79</v>
      </c>
      <c r="S46" s="286" t="s">
        <v>72</v>
      </c>
      <c r="T46" s="242" t="s">
        <v>141</v>
      </c>
      <c r="U46" s="128">
        <v>6</v>
      </c>
      <c r="V46" s="128" t="s">
        <v>758</v>
      </c>
      <c r="W46" s="162"/>
    </row>
    <row r="47" spans="1:23" ht="97.7" customHeight="1" x14ac:dyDescent="0.25">
      <c r="A47" s="168">
        <v>44</v>
      </c>
      <c r="B47" s="149" t="s">
        <v>190</v>
      </c>
      <c r="C47" s="149" t="s">
        <v>191</v>
      </c>
      <c r="D47" s="149">
        <v>71006079</v>
      </c>
      <c r="E47" s="61" t="str">
        <f t="shared" si="8"/>
        <v>007587511</v>
      </c>
      <c r="F47" s="149">
        <v>650053672</v>
      </c>
      <c r="G47" s="149" t="s">
        <v>197</v>
      </c>
      <c r="H47" s="149" t="s">
        <v>25</v>
      </c>
      <c r="I47" s="149" t="s">
        <v>77</v>
      </c>
      <c r="J47" s="149" t="s">
        <v>193</v>
      </c>
      <c r="K47" s="149" t="s">
        <v>198</v>
      </c>
      <c r="L47" s="150">
        <v>200000</v>
      </c>
      <c r="M47" s="150">
        <f t="shared" si="9"/>
        <v>170000</v>
      </c>
      <c r="N47" s="61">
        <v>2024</v>
      </c>
      <c r="O47" s="61">
        <v>2027</v>
      </c>
      <c r="P47" s="149"/>
      <c r="Q47" s="149"/>
      <c r="R47" s="149" t="s">
        <v>79</v>
      </c>
      <c r="S47" s="286" t="s">
        <v>72</v>
      </c>
      <c r="T47" s="242" t="s">
        <v>141</v>
      </c>
      <c r="U47" s="128">
        <v>6</v>
      </c>
      <c r="V47" s="128" t="s">
        <v>758</v>
      </c>
      <c r="W47" s="162"/>
    </row>
    <row r="48" spans="1:23" ht="97.7" customHeight="1" x14ac:dyDescent="0.25">
      <c r="A48" s="169">
        <v>45</v>
      </c>
      <c r="B48" s="149" t="s">
        <v>190</v>
      </c>
      <c r="C48" s="149" t="s">
        <v>191</v>
      </c>
      <c r="D48" s="149">
        <v>71006079</v>
      </c>
      <c r="E48" s="61" t="str">
        <f t="shared" si="8"/>
        <v>007587511</v>
      </c>
      <c r="F48" s="149">
        <v>650053672</v>
      </c>
      <c r="G48" s="149" t="s">
        <v>199</v>
      </c>
      <c r="H48" s="149" t="s">
        <v>25</v>
      </c>
      <c r="I48" s="149" t="s">
        <v>77</v>
      </c>
      <c r="J48" s="149" t="s">
        <v>193</v>
      </c>
      <c r="K48" s="149" t="s">
        <v>200</v>
      </c>
      <c r="L48" s="150">
        <v>4500000</v>
      </c>
      <c r="M48" s="150">
        <f t="shared" si="9"/>
        <v>3825000</v>
      </c>
      <c r="N48" s="61">
        <v>2024</v>
      </c>
      <c r="O48" s="61">
        <v>2027</v>
      </c>
      <c r="P48" s="149"/>
      <c r="Q48" s="149"/>
      <c r="R48" s="149" t="s">
        <v>201</v>
      </c>
      <c r="S48" s="286" t="s">
        <v>72</v>
      </c>
      <c r="T48" s="242" t="s">
        <v>141</v>
      </c>
      <c r="U48" s="128">
        <v>6</v>
      </c>
      <c r="V48" s="128" t="s">
        <v>758</v>
      </c>
      <c r="W48" s="162"/>
    </row>
    <row r="49" spans="1:24" ht="97.7" customHeight="1" thickBot="1" x14ac:dyDescent="0.3">
      <c r="A49" s="167">
        <v>46</v>
      </c>
      <c r="B49" s="149" t="s">
        <v>190</v>
      </c>
      <c r="C49" s="149" t="s">
        <v>191</v>
      </c>
      <c r="D49" s="149">
        <v>71006079</v>
      </c>
      <c r="E49" s="61" t="str">
        <f t="shared" si="8"/>
        <v>007587511</v>
      </c>
      <c r="F49" s="149">
        <v>650053672</v>
      </c>
      <c r="G49" s="149" t="s">
        <v>202</v>
      </c>
      <c r="H49" s="149" t="s">
        <v>25</v>
      </c>
      <c r="I49" s="149" t="s">
        <v>77</v>
      </c>
      <c r="J49" s="149" t="s">
        <v>193</v>
      </c>
      <c r="K49" s="149" t="s">
        <v>203</v>
      </c>
      <c r="L49" s="150">
        <v>3500000</v>
      </c>
      <c r="M49" s="150">
        <f t="shared" si="9"/>
        <v>2975000</v>
      </c>
      <c r="N49" s="61">
        <v>2024</v>
      </c>
      <c r="O49" s="61">
        <v>2027</v>
      </c>
      <c r="P49" s="149"/>
      <c r="Q49" s="149"/>
      <c r="R49" s="149" t="s">
        <v>201</v>
      </c>
      <c r="S49" s="286" t="s">
        <v>72</v>
      </c>
      <c r="T49" s="242" t="s">
        <v>141</v>
      </c>
      <c r="U49" s="128">
        <v>6</v>
      </c>
      <c r="V49" s="128" t="s">
        <v>758</v>
      </c>
      <c r="W49" s="162"/>
    </row>
    <row r="50" spans="1:24" ht="97.7" customHeight="1" x14ac:dyDescent="0.25">
      <c r="A50" s="168">
        <v>47</v>
      </c>
      <c r="B50" s="149" t="s">
        <v>190</v>
      </c>
      <c r="C50" s="149" t="s">
        <v>191</v>
      </c>
      <c r="D50" s="149">
        <v>71006079</v>
      </c>
      <c r="E50" s="61" t="str">
        <f t="shared" si="8"/>
        <v>007587511</v>
      </c>
      <c r="F50" s="149">
        <v>650053672</v>
      </c>
      <c r="G50" s="149" t="s">
        <v>204</v>
      </c>
      <c r="H50" s="149" t="s">
        <v>25</v>
      </c>
      <c r="I50" s="149" t="s">
        <v>77</v>
      </c>
      <c r="J50" s="149" t="s">
        <v>193</v>
      </c>
      <c r="K50" s="149" t="s">
        <v>205</v>
      </c>
      <c r="L50" s="150">
        <v>1000000</v>
      </c>
      <c r="M50" s="150">
        <f t="shared" si="9"/>
        <v>850000</v>
      </c>
      <c r="N50" s="61">
        <v>2024</v>
      </c>
      <c r="O50" s="61">
        <v>2027</v>
      </c>
      <c r="P50" s="149"/>
      <c r="Q50" s="149"/>
      <c r="R50" s="149" t="s">
        <v>201</v>
      </c>
      <c r="S50" s="286" t="s">
        <v>72</v>
      </c>
      <c r="T50" s="242" t="s">
        <v>141</v>
      </c>
      <c r="U50" s="128">
        <v>6</v>
      </c>
      <c r="V50" s="128" t="s">
        <v>758</v>
      </c>
      <c r="W50" s="162"/>
    </row>
    <row r="51" spans="1:24" ht="97.7" customHeight="1" x14ac:dyDescent="0.25">
      <c r="A51" s="169">
        <v>48</v>
      </c>
      <c r="B51" s="149" t="s">
        <v>190</v>
      </c>
      <c r="C51" s="149" t="s">
        <v>191</v>
      </c>
      <c r="D51" s="149">
        <v>71006079</v>
      </c>
      <c r="E51" s="61" t="str">
        <f t="shared" si="8"/>
        <v>007587511</v>
      </c>
      <c r="F51" s="149">
        <v>650053672</v>
      </c>
      <c r="G51" s="149" t="s">
        <v>206</v>
      </c>
      <c r="H51" s="149" t="s">
        <v>25</v>
      </c>
      <c r="I51" s="149" t="s">
        <v>77</v>
      </c>
      <c r="J51" s="149" t="s">
        <v>193</v>
      </c>
      <c r="K51" s="149" t="s">
        <v>207</v>
      </c>
      <c r="L51" s="150">
        <v>2500000</v>
      </c>
      <c r="M51" s="150">
        <f t="shared" si="9"/>
        <v>2125000</v>
      </c>
      <c r="N51" s="61">
        <v>2024</v>
      </c>
      <c r="O51" s="61">
        <v>2027</v>
      </c>
      <c r="P51" s="149"/>
      <c r="Q51" s="149"/>
      <c r="R51" s="149" t="s">
        <v>201</v>
      </c>
      <c r="S51" s="286" t="s">
        <v>72</v>
      </c>
      <c r="T51" s="242" t="s">
        <v>141</v>
      </c>
      <c r="U51" s="128">
        <v>6</v>
      </c>
      <c r="V51" s="128" t="s">
        <v>758</v>
      </c>
      <c r="W51" s="162"/>
    </row>
    <row r="52" spans="1:24" ht="97.7" customHeight="1" thickBot="1" x14ac:dyDescent="0.3">
      <c r="A52" s="167">
        <v>49</v>
      </c>
      <c r="B52" s="149" t="s">
        <v>190</v>
      </c>
      <c r="C52" s="149" t="s">
        <v>191</v>
      </c>
      <c r="D52" s="149">
        <v>71006079</v>
      </c>
      <c r="E52" s="61" t="str">
        <f t="shared" si="8"/>
        <v>007587511</v>
      </c>
      <c r="F52" s="149">
        <v>650053672</v>
      </c>
      <c r="G52" s="149" t="s">
        <v>208</v>
      </c>
      <c r="H52" s="149" t="s">
        <v>25</v>
      </c>
      <c r="I52" s="149" t="s">
        <v>77</v>
      </c>
      <c r="J52" s="149" t="s">
        <v>193</v>
      </c>
      <c r="K52" s="149" t="s">
        <v>209</v>
      </c>
      <c r="L52" s="150">
        <v>300000</v>
      </c>
      <c r="M52" s="150">
        <f t="shared" si="9"/>
        <v>255000</v>
      </c>
      <c r="N52" s="61">
        <v>2024</v>
      </c>
      <c r="O52" s="61">
        <v>2027</v>
      </c>
      <c r="P52" s="149"/>
      <c r="Q52" s="149"/>
      <c r="R52" s="149" t="s">
        <v>201</v>
      </c>
      <c r="S52" s="286" t="s">
        <v>72</v>
      </c>
      <c r="T52" s="242" t="s">
        <v>141</v>
      </c>
      <c r="U52" s="128">
        <v>6</v>
      </c>
      <c r="V52" s="128" t="s">
        <v>758</v>
      </c>
      <c r="W52" s="162"/>
    </row>
    <row r="53" spans="1:24" ht="97.7" customHeight="1" x14ac:dyDescent="0.25">
      <c r="A53" s="168">
        <v>50</v>
      </c>
      <c r="B53" s="61" t="s">
        <v>210</v>
      </c>
      <c r="C53" s="61" t="s">
        <v>211</v>
      </c>
      <c r="D53" s="61">
        <v>70995150</v>
      </c>
      <c r="E53" s="61" t="s">
        <v>212</v>
      </c>
      <c r="F53" s="61">
        <v>600100731</v>
      </c>
      <c r="G53" s="61" t="s">
        <v>213</v>
      </c>
      <c r="H53" s="61" t="s">
        <v>25</v>
      </c>
      <c r="I53" s="61" t="s">
        <v>77</v>
      </c>
      <c r="J53" s="61" t="s">
        <v>214</v>
      </c>
      <c r="K53" s="61" t="s">
        <v>215</v>
      </c>
      <c r="L53" s="130">
        <v>500000</v>
      </c>
      <c r="M53" s="130">
        <v>425000</v>
      </c>
      <c r="N53" s="146" t="s">
        <v>216</v>
      </c>
      <c r="O53" s="146" t="s">
        <v>217</v>
      </c>
      <c r="P53" s="61"/>
      <c r="Q53" s="61"/>
      <c r="R53" s="61" t="s">
        <v>104</v>
      </c>
      <c r="S53" s="272" t="s">
        <v>163</v>
      </c>
      <c r="T53" s="242" t="s">
        <v>141</v>
      </c>
      <c r="U53" s="128">
        <v>6</v>
      </c>
      <c r="V53" s="128" t="s">
        <v>758</v>
      </c>
      <c r="W53" s="162"/>
    </row>
    <row r="54" spans="1:24" ht="97.7" customHeight="1" x14ac:dyDescent="0.25">
      <c r="A54" s="169">
        <v>51</v>
      </c>
      <c r="B54" s="61" t="s">
        <v>218</v>
      </c>
      <c r="C54" s="61" t="s">
        <v>219</v>
      </c>
      <c r="D54" s="61">
        <v>70157359</v>
      </c>
      <c r="E54" s="61">
        <v>7587520</v>
      </c>
      <c r="F54" s="61">
        <v>600100014</v>
      </c>
      <c r="G54" s="61" t="s">
        <v>197</v>
      </c>
      <c r="H54" s="61" t="s">
        <v>76</v>
      </c>
      <c r="I54" s="61" t="s">
        <v>77</v>
      </c>
      <c r="J54" s="61" t="s">
        <v>219</v>
      </c>
      <c r="K54" s="61" t="s">
        <v>220</v>
      </c>
      <c r="L54" s="130">
        <v>150000</v>
      </c>
      <c r="M54" s="130">
        <v>127500</v>
      </c>
      <c r="N54" s="61">
        <v>2024</v>
      </c>
      <c r="O54" s="61">
        <v>2025</v>
      </c>
      <c r="P54" s="61"/>
      <c r="Q54" s="61"/>
      <c r="R54" s="61" t="s">
        <v>221</v>
      </c>
      <c r="S54" s="272" t="s">
        <v>72</v>
      </c>
      <c r="T54" s="242" t="s">
        <v>141</v>
      </c>
      <c r="U54" s="128">
        <v>6</v>
      </c>
      <c r="V54" s="128" t="s">
        <v>758</v>
      </c>
      <c r="W54" s="162"/>
    </row>
    <row r="55" spans="1:24" ht="75.599999999999994" customHeight="1" thickBot="1" x14ac:dyDescent="0.3">
      <c r="A55" s="167">
        <v>52</v>
      </c>
      <c r="B55" s="61" t="s">
        <v>218</v>
      </c>
      <c r="C55" s="61" t="s">
        <v>219</v>
      </c>
      <c r="D55" s="61">
        <v>70157359</v>
      </c>
      <c r="E55" s="61">
        <v>7587520</v>
      </c>
      <c r="F55" s="61">
        <v>600100014</v>
      </c>
      <c r="G55" s="61" t="s">
        <v>222</v>
      </c>
      <c r="H55" s="61" t="s">
        <v>76</v>
      </c>
      <c r="I55" s="61" t="s">
        <v>77</v>
      </c>
      <c r="J55" s="61" t="s">
        <v>219</v>
      </c>
      <c r="K55" s="61" t="s">
        <v>223</v>
      </c>
      <c r="L55" s="136">
        <v>1500000</v>
      </c>
      <c r="M55" s="136">
        <f>L55*0.85</f>
        <v>1275000</v>
      </c>
      <c r="N55" s="67">
        <v>2024</v>
      </c>
      <c r="O55" s="67">
        <v>2026</v>
      </c>
      <c r="P55" s="67"/>
      <c r="Q55" s="67"/>
      <c r="R55" s="61" t="s">
        <v>224</v>
      </c>
      <c r="S55" s="274" t="s">
        <v>72</v>
      </c>
      <c r="T55" s="242" t="s">
        <v>141</v>
      </c>
      <c r="U55" s="128">
        <v>6</v>
      </c>
      <c r="V55" s="128" t="s">
        <v>758</v>
      </c>
      <c r="W55" s="162"/>
    </row>
    <row r="56" spans="1:24" ht="55.35" customHeight="1" x14ac:dyDescent="0.25">
      <c r="A56" s="168">
        <v>53</v>
      </c>
      <c r="B56" s="61" t="s">
        <v>218</v>
      </c>
      <c r="C56" s="61" t="s">
        <v>219</v>
      </c>
      <c r="D56" s="61">
        <v>70157359</v>
      </c>
      <c r="E56" s="61">
        <v>7587520</v>
      </c>
      <c r="F56" s="61">
        <v>600100014</v>
      </c>
      <c r="G56" s="61" t="s">
        <v>225</v>
      </c>
      <c r="H56" s="61" t="s">
        <v>76</v>
      </c>
      <c r="I56" s="61" t="s">
        <v>77</v>
      </c>
      <c r="J56" s="61" t="s">
        <v>219</v>
      </c>
      <c r="K56" s="61" t="s">
        <v>226</v>
      </c>
      <c r="L56" s="136">
        <v>14500000</v>
      </c>
      <c r="M56" s="136">
        <f t="shared" ref="M56:M59" si="10">L56*0.85</f>
        <v>12325000</v>
      </c>
      <c r="N56" s="67">
        <v>2024</v>
      </c>
      <c r="O56" s="67">
        <v>2025</v>
      </c>
      <c r="P56" s="67"/>
      <c r="Q56" s="67"/>
      <c r="R56" s="61" t="s">
        <v>227</v>
      </c>
      <c r="S56" s="274" t="s">
        <v>141</v>
      </c>
      <c r="T56" s="242" t="s">
        <v>141</v>
      </c>
      <c r="U56" s="128">
        <v>6</v>
      </c>
      <c r="V56" s="128" t="s">
        <v>758</v>
      </c>
      <c r="W56" s="162"/>
    </row>
    <row r="57" spans="1:24" ht="55.35" customHeight="1" x14ac:dyDescent="0.25">
      <c r="A57" s="169">
        <v>54</v>
      </c>
      <c r="B57" s="61" t="s">
        <v>218</v>
      </c>
      <c r="C57" s="61" t="s">
        <v>219</v>
      </c>
      <c r="D57" s="61">
        <v>70157359</v>
      </c>
      <c r="E57" s="61">
        <v>7587520</v>
      </c>
      <c r="F57" s="61">
        <v>600100014</v>
      </c>
      <c r="G57" s="61" t="s">
        <v>228</v>
      </c>
      <c r="H57" s="61" t="s">
        <v>76</v>
      </c>
      <c r="I57" s="61" t="s">
        <v>77</v>
      </c>
      <c r="J57" s="61" t="s">
        <v>219</v>
      </c>
      <c r="K57" s="61" t="s">
        <v>229</v>
      </c>
      <c r="L57" s="136">
        <v>9500000</v>
      </c>
      <c r="M57" s="136">
        <f t="shared" si="10"/>
        <v>8075000</v>
      </c>
      <c r="N57" s="67">
        <v>2024</v>
      </c>
      <c r="O57" s="67">
        <v>2027</v>
      </c>
      <c r="P57" s="67"/>
      <c r="Q57" s="67"/>
      <c r="R57" s="61" t="s">
        <v>230</v>
      </c>
      <c r="S57" s="274" t="s">
        <v>72</v>
      </c>
      <c r="T57" s="242" t="s">
        <v>141</v>
      </c>
      <c r="U57" s="128">
        <v>6</v>
      </c>
      <c r="V57" s="128" t="s">
        <v>758</v>
      </c>
      <c r="W57" s="162"/>
    </row>
    <row r="58" spans="1:24" ht="55.35" customHeight="1" thickBot="1" x14ac:dyDescent="0.3">
      <c r="A58" s="167">
        <v>55</v>
      </c>
      <c r="B58" s="61" t="s">
        <v>218</v>
      </c>
      <c r="C58" s="61" t="s">
        <v>219</v>
      </c>
      <c r="D58" s="61">
        <v>70157359</v>
      </c>
      <c r="E58" s="61">
        <v>7587520</v>
      </c>
      <c r="F58" s="61">
        <v>600100014</v>
      </c>
      <c r="G58" s="61" t="s">
        <v>231</v>
      </c>
      <c r="H58" s="61" t="s">
        <v>76</v>
      </c>
      <c r="I58" s="61" t="s">
        <v>77</v>
      </c>
      <c r="J58" s="61" t="s">
        <v>219</v>
      </c>
      <c r="K58" s="61" t="s">
        <v>232</v>
      </c>
      <c r="L58" s="136">
        <v>11600000</v>
      </c>
      <c r="M58" s="136">
        <f t="shared" si="10"/>
        <v>9860000</v>
      </c>
      <c r="N58" s="67">
        <v>2024</v>
      </c>
      <c r="O58" s="67">
        <v>2027</v>
      </c>
      <c r="P58" s="67"/>
      <c r="Q58" s="67"/>
      <c r="R58" s="61" t="s">
        <v>230</v>
      </c>
      <c r="S58" s="274" t="s">
        <v>72</v>
      </c>
      <c r="T58" s="242" t="s">
        <v>141</v>
      </c>
      <c r="U58" s="128">
        <v>6</v>
      </c>
      <c r="V58" s="128" t="s">
        <v>758</v>
      </c>
      <c r="W58" s="162"/>
    </row>
    <row r="59" spans="1:24" ht="55.35" customHeight="1" x14ac:dyDescent="0.25">
      <c r="A59" s="168">
        <v>56</v>
      </c>
      <c r="B59" s="61" t="s">
        <v>218</v>
      </c>
      <c r="C59" s="61" t="s">
        <v>219</v>
      </c>
      <c r="D59" s="61">
        <v>70157359</v>
      </c>
      <c r="E59" s="61">
        <v>7587520</v>
      </c>
      <c r="F59" s="61">
        <v>600100014</v>
      </c>
      <c r="G59" s="61" t="s">
        <v>233</v>
      </c>
      <c r="H59" s="61" t="s">
        <v>76</v>
      </c>
      <c r="I59" s="61" t="s">
        <v>77</v>
      </c>
      <c r="J59" s="61" t="s">
        <v>219</v>
      </c>
      <c r="K59" s="61" t="s">
        <v>234</v>
      </c>
      <c r="L59" s="136">
        <v>350000</v>
      </c>
      <c r="M59" s="136">
        <f t="shared" si="10"/>
        <v>297500</v>
      </c>
      <c r="N59" s="67">
        <v>2024</v>
      </c>
      <c r="O59" s="67">
        <v>2027</v>
      </c>
      <c r="P59" s="67"/>
      <c r="Q59" s="67"/>
      <c r="R59" s="61" t="s">
        <v>230</v>
      </c>
      <c r="S59" s="274" t="s">
        <v>72</v>
      </c>
      <c r="T59" s="242" t="s">
        <v>141</v>
      </c>
      <c r="U59" s="128">
        <v>6</v>
      </c>
      <c r="V59" s="128" t="s">
        <v>758</v>
      </c>
      <c r="W59" s="162"/>
    </row>
    <row r="60" spans="1:24" ht="55.35" customHeight="1" x14ac:dyDescent="0.25">
      <c r="A60" s="169">
        <v>57</v>
      </c>
      <c r="B60" s="61" t="s">
        <v>235</v>
      </c>
      <c r="C60" s="61" t="s">
        <v>236</v>
      </c>
      <c r="D60" s="61">
        <v>70989982</v>
      </c>
      <c r="E60" s="61">
        <v>7587147</v>
      </c>
      <c r="F60" s="61">
        <v>600099784</v>
      </c>
      <c r="G60" s="61" t="s">
        <v>237</v>
      </c>
      <c r="H60" s="61" t="s">
        <v>76</v>
      </c>
      <c r="I60" s="61" t="s">
        <v>67</v>
      </c>
      <c r="J60" s="61" t="s">
        <v>238</v>
      </c>
      <c r="K60" s="61" t="s">
        <v>239</v>
      </c>
      <c r="L60" s="130">
        <v>25000000</v>
      </c>
      <c r="M60" s="130">
        <f>L60/100*85</f>
        <v>21250000</v>
      </c>
      <c r="N60" s="61">
        <v>2024</v>
      </c>
      <c r="O60" s="61">
        <v>2027</v>
      </c>
      <c r="P60" s="61" t="s">
        <v>70</v>
      </c>
      <c r="Q60" s="61" t="s">
        <v>70</v>
      </c>
      <c r="R60" s="61" t="s">
        <v>240</v>
      </c>
      <c r="S60" s="272" t="s">
        <v>72</v>
      </c>
      <c r="T60" s="242" t="s">
        <v>141</v>
      </c>
      <c r="U60" s="128">
        <v>6</v>
      </c>
      <c r="V60" s="128" t="s">
        <v>758</v>
      </c>
      <c r="W60" s="162"/>
    </row>
    <row r="61" spans="1:24" ht="72.75" thickBot="1" x14ac:dyDescent="0.3">
      <c r="A61" s="167">
        <v>58</v>
      </c>
      <c r="B61" s="61" t="s">
        <v>241</v>
      </c>
      <c r="C61" s="61" t="s">
        <v>242</v>
      </c>
      <c r="D61" s="67">
        <v>70990018</v>
      </c>
      <c r="E61" s="67" t="str">
        <f>"007587228"</f>
        <v>007587228</v>
      </c>
      <c r="F61" s="67">
        <v>600099831</v>
      </c>
      <c r="G61" s="61" t="s">
        <v>243</v>
      </c>
      <c r="H61" s="67" t="s">
        <v>25</v>
      </c>
      <c r="I61" s="67" t="s">
        <v>77</v>
      </c>
      <c r="J61" s="67" t="s">
        <v>244</v>
      </c>
      <c r="K61" s="61" t="s">
        <v>245</v>
      </c>
      <c r="L61" s="136">
        <v>1000000</v>
      </c>
      <c r="M61" s="136">
        <f>L61/100*85</f>
        <v>850000</v>
      </c>
      <c r="N61" s="67">
        <v>2025</v>
      </c>
      <c r="O61" s="67">
        <v>2025</v>
      </c>
      <c r="P61" s="67"/>
      <c r="Q61" s="67"/>
      <c r="R61" s="67" t="s">
        <v>79</v>
      </c>
      <c r="S61" s="274" t="s">
        <v>72</v>
      </c>
      <c r="T61" s="242" t="s">
        <v>141</v>
      </c>
      <c r="U61" s="128">
        <v>6</v>
      </c>
      <c r="V61" s="132" t="s">
        <v>758</v>
      </c>
      <c r="W61" s="161"/>
    </row>
    <row r="62" spans="1:24" ht="72" x14ac:dyDescent="0.25">
      <c r="A62" s="168">
        <v>59</v>
      </c>
      <c r="B62" s="61" t="s">
        <v>241</v>
      </c>
      <c r="C62" s="61" t="s">
        <v>242</v>
      </c>
      <c r="D62" s="67">
        <v>70990018</v>
      </c>
      <c r="E62" s="67" t="str">
        <f>"007587228"</f>
        <v>007587228</v>
      </c>
      <c r="F62" s="67">
        <v>600099831</v>
      </c>
      <c r="G62" s="61" t="s">
        <v>246</v>
      </c>
      <c r="H62" s="67" t="s">
        <v>25</v>
      </c>
      <c r="I62" s="67" t="s">
        <v>77</v>
      </c>
      <c r="J62" s="67" t="s">
        <v>244</v>
      </c>
      <c r="K62" s="61" t="s">
        <v>247</v>
      </c>
      <c r="L62" s="136">
        <v>1000000</v>
      </c>
      <c r="M62" s="136">
        <v>850000</v>
      </c>
      <c r="N62" s="67">
        <v>2025</v>
      </c>
      <c r="O62" s="67">
        <v>2025</v>
      </c>
      <c r="P62" s="67" t="s">
        <v>70</v>
      </c>
      <c r="Q62" s="67"/>
      <c r="R62" s="67" t="s">
        <v>79</v>
      </c>
      <c r="S62" s="274" t="s">
        <v>72</v>
      </c>
      <c r="T62" s="242" t="s">
        <v>141</v>
      </c>
      <c r="U62" s="128">
        <v>6</v>
      </c>
      <c r="V62" s="132" t="s">
        <v>758</v>
      </c>
      <c r="W62" s="161"/>
    </row>
    <row r="63" spans="1:24" ht="72.75" thickBot="1" x14ac:dyDescent="0.3">
      <c r="A63" s="277">
        <v>60</v>
      </c>
      <c r="B63" s="70" t="s">
        <v>241</v>
      </c>
      <c r="C63" s="70" t="s">
        <v>242</v>
      </c>
      <c r="D63" s="69">
        <v>70990018</v>
      </c>
      <c r="E63" s="69" t="str">
        <f t="shared" ref="E63:E68" si="11">"007587228"</f>
        <v>007587228</v>
      </c>
      <c r="F63" s="69">
        <v>600099831</v>
      </c>
      <c r="G63" s="70" t="s">
        <v>248</v>
      </c>
      <c r="H63" s="69" t="s">
        <v>25</v>
      </c>
      <c r="I63" s="69" t="s">
        <v>77</v>
      </c>
      <c r="J63" s="69" t="s">
        <v>244</v>
      </c>
      <c r="K63" s="70" t="s">
        <v>249</v>
      </c>
      <c r="L63" s="287">
        <v>500000</v>
      </c>
      <c r="M63" s="287">
        <f t="shared" ref="M63:M69" si="12">L63/100*85</f>
        <v>425000</v>
      </c>
      <c r="N63" s="69">
        <v>2025</v>
      </c>
      <c r="O63" s="69">
        <v>2025</v>
      </c>
      <c r="P63" s="69"/>
      <c r="Q63" s="69"/>
      <c r="R63" s="112" t="s">
        <v>801</v>
      </c>
      <c r="S63" s="288" t="s">
        <v>802</v>
      </c>
      <c r="T63" s="242" t="s">
        <v>141</v>
      </c>
      <c r="U63" s="128">
        <v>6</v>
      </c>
      <c r="V63" s="132" t="s">
        <v>758</v>
      </c>
      <c r="W63" s="161"/>
      <c r="X63" s="85" t="s">
        <v>765</v>
      </c>
    </row>
    <row r="64" spans="1:24" ht="72" hidden="1" x14ac:dyDescent="0.25">
      <c r="A64" s="167">
        <v>61</v>
      </c>
      <c r="B64" s="258" t="s">
        <v>241</v>
      </c>
      <c r="C64" s="258" t="s">
        <v>242</v>
      </c>
      <c r="D64" s="265">
        <v>70990018</v>
      </c>
      <c r="E64" s="265" t="str">
        <f t="shared" si="11"/>
        <v>007587228</v>
      </c>
      <c r="F64" s="265">
        <v>600099831</v>
      </c>
      <c r="G64" s="265" t="s">
        <v>250</v>
      </c>
      <c r="H64" s="265" t="s">
        <v>25</v>
      </c>
      <c r="I64" s="265" t="s">
        <v>77</v>
      </c>
      <c r="J64" s="265" t="s">
        <v>244</v>
      </c>
      <c r="K64" s="258" t="s">
        <v>251</v>
      </c>
      <c r="L64" s="266">
        <v>1000000</v>
      </c>
      <c r="M64" s="266">
        <f t="shared" si="12"/>
        <v>850000</v>
      </c>
      <c r="N64" s="265">
        <v>2026</v>
      </c>
      <c r="O64" s="265">
        <v>2026</v>
      </c>
      <c r="P64" s="265"/>
      <c r="Q64" s="265"/>
      <c r="R64" s="265" t="s">
        <v>201</v>
      </c>
      <c r="S64" s="267" t="s">
        <v>72</v>
      </c>
      <c r="T64" s="128" t="s">
        <v>141</v>
      </c>
      <c r="U64" s="128">
        <v>6</v>
      </c>
      <c r="V64" s="132" t="s">
        <v>759</v>
      </c>
      <c r="W64" s="161"/>
    </row>
    <row r="65" spans="1:24" ht="72" hidden="1" x14ac:dyDescent="0.25">
      <c r="A65" s="243">
        <v>62</v>
      </c>
      <c r="B65" s="244" t="s">
        <v>241</v>
      </c>
      <c r="C65" s="244" t="s">
        <v>242</v>
      </c>
      <c r="D65" s="249">
        <v>70990018</v>
      </c>
      <c r="E65" s="249" t="str">
        <f t="shared" si="11"/>
        <v>007587228</v>
      </c>
      <c r="F65" s="249">
        <v>600099831</v>
      </c>
      <c r="G65" s="244" t="s">
        <v>252</v>
      </c>
      <c r="H65" s="249" t="s">
        <v>25</v>
      </c>
      <c r="I65" s="249" t="s">
        <v>77</v>
      </c>
      <c r="J65" s="249" t="s">
        <v>244</v>
      </c>
      <c r="K65" s="244" t="s">
        <v>253</v>
      </c>
      <c r="L65" s="251">
        <v>6000000</v>
      </c>
      <c r="M65" s="250">
        <f t="shared" si="12"/>
        <v>5100000</v>
      </c>
      <c r="N65" s="249">
        <v>2025</v>
      </c>
      <c r="O65" s="249">
        <v>2026</v>
      </c>
      <c r="P65" s="249"/>
      <c r="Q65" s="249"/>
      <c r="R65" s="249" t="s">
        <v>79</v>
      </c>
      <c r="S65" s="252" t="s">
        <v>72</v>
      </c>
      <c r="T65" s="128" t="s">
        <v>141</v>
      </c>
      <c r="U65" s="128">
        <v>6</v>
      </c>
      <c r="V65" s="132" t="s">
        <v>759</v>
      </c>
      <c r="W65" s="161"/>
    </row>
    <row r="66" spans="1:24" ht="72" x14ac:dyDescent="0.25">
      <c r="A66" s="289">
        <v>63</v>
      </c>
      <c r="B66" s="125" t="s">
        <v>241</v>
      </c>
      <c r="C66" s="125" t="s">
        <v>242</v>
      </c>
      <c r="D66" s="290">
        <v>70990018</v>
      </c>
      <c r="E66" s="290" t="str">
        <f t="shared" si="11"/>
        <v>007587228</v>
      </c>
      <c r="F66" s="290">
        <v>600099831</v>
      </c>
      <c r="G66" s="125" t="s">
        <v>254</v>
      </c>
      <c r="H66" s="290" t="s">
        <v>25</v>
      </c>
      <c r="I66" s="290" t="s">
        <v>77</v>
      </c>
      <c r="J66" s="290" t="s">
        <v>244</v>
      </c>
      <c r="K66" s="125" t="s">
        <v>255</v>
      </c>
      <c r="L66" s="126">
        <v>45000000</v>
      </c>
      <c r="M66" s="126">
        <f t="shared" si="12"/>
        <v>38250000</v>
      </c>
      <c r="N66" s="290">
        <v>2025</v>
      </c>
      <c r="O66" s="290">
        <v>2027</v>
      </c>
      <c r="P66" s="290" t="s">
        <v>70</v>
      </c>
      <c r="Q66" s="290"/>
      <c r="R66" s="290" t="s">
        <v>79</v>
      </c>
      <c r="S66" s="291" t="s">
        <v>72</v>
      </c>
      <c r="T66" s="242" t="s">
        <v>141</v>
      </c>
      <c r="U66" s="128">
        <v>6</v>
      </c>
      <c r="V66" s="132" t="s">
        <v>758</v>
      </c>
      <c r="W66" s="161"/>
    </row>
    <row r="67" spans="1:24" s="93" customFormat="1" ht="72.75" thickBot="1" x14ac:dyDescent="0.3">
      <c r="A67" s="167">
        <v>64</v>
      </c>
      <c r="B67" s="61" t="s">
        <v>241</v>
      </c>
      <c r="C67" s="61" t="s">
        <v>242</v>
      </c>
      <c r="D67" s="67">
        <v>70990018</v>
      </c>
      <c r="E67" s="67" t="str">
        <f t="shared" si="11"/>
        <v>007587228</v>
      </c>
      <c r="F67" s="67">
        <v>600099831</v>
      </c>
      <c r="G67" s="61" t="s">
        <v>256</v>
      </c>
      <c r="H67" s="67" t="s">
        <v>25</v>
      </c>
      <c r="I67" s="67" t="s">
        <v>77</v>
      </c>
      <c r="J67" s="67" t="s">
        <v>244</v>
      </c>
      <c r="K67" s="61" t="s">
        <v>257</v>
      </c>
      <c r="L67" s="136">
        <v>1500000</v>
      </c>
      <c r="M67" s="136">
        <f t="shared" si="12"/>
        <v>1275000</v>
      </c>
      <c r="N67" s="67">
        <v>2025</v>
      </c>
      <c r="O67" s="67">
        <v>2026</v>
      </c>
      <c r="P67" s="67" t="s">
        <v>70</v>
      </c>
      <c r="Q67" s="67"/>
      <c r="R67" s="67" t="s">
        <v>79</v>
      </c>
      <c r="S67" s="274" t="s">
        <v>72</v>
      </c>
      <c r="T67" s="242" t="s">
        <v>141</v>
      </c>
      <c r="U67" s="128">
        <v>6</v>
      </c>
      <c r="V67" s="132" t="s">
        <v>758</v>
      </c>
      <c r="W67" s="161"/>
      <c r="X67" s="85" t="s">
        <v>765</v>
      </c>
    </row>
    <row r="68" spans="1:24" ht="72" x14ac:dyDescent="0.25">
      <c r="A68" s="168">
        <v>65</v>
      </c>
      <c r="B68" s="61" t="s">
        <v>241</v>
      </c>
      <c r="C68" s="61" t="s">
        <v>242</v>
      </c>
      <c r="D68" s="67">
        <v>70990018</v>
      </c>
      <c r="E68" s="67" t="str">
        <f t="shared" si="11"/>
        <v>007587228</v>
      </c>
      <c r="F68" s="67">
        <v>600099831</v>
      </c>
      <c r="G68" s="61" t="s">
        <v>258</v>
      </c>
      <c r="H68" s="67" t="s">
        <v>25</v>
      </c>
      <c r="I68" s="67" t="s">
        <v>77</v>
      </c>
      <c r="J68" s="67" t="s">
        <v>244</v>
      </c>
      <c r="K68" s="61" t="s">
        <v>259</v>
      </c>
      <c r="L68" s="136">
        <v>3000000</v>
      </c>
      <c r="M68" s="136">
        <f t="shared" si="12"/>
        <v>2550000</v>
      </c>
      <c r="N68" s="67">
        <v>2025</v>
      </c>
      <c r="O68" s="67">
        <v>2026</v>
      </c>
      <c r="P68" s="67"/>
      <c r="Q68" s="67"/>
      <c r="R68" s="67" t="s">
        <v>79</v>
      </c>
      <c r="S68" s="274" t="s">
        <v>72</v>
      </c>
      <c r="T68" s="242" t="s">
        <v>141</v>
      </c>
      <c r="U68" s="128">
        <v>6</v>
      </c>
      <c r="V68" s="132" t="s">
        <v>758</v>
      </c>
      <c r="W68" s="161"/>
      <c r="X68" s="85" t="s">
        <v>765</v>
      </c>
    </row>
    <row r="69" spans="1:24" ht="75" x14ac:dyDescent="0.25">
      <c r="A69" s="169">
        <v>66</v>
      </c>
      <c r="B69" s="99" t="s">
        <v>241</v>
      </c>
      <c r="C69" s="99" t="s">
        <v>242</v>
      </c>
      <c r="D69" s="120">
        <v>70990018</v>
      </c>
      <c r="E69" s="152">
        <v>7587228</v>
      </c>
      <c r="F69" s="120">
        <v>600099831</v>
      </c>
      <c r="G69" s="99" t="s">
        <v>256</v>
      </c>
      <c r="H69" s="120" t="s">
        <v>25</v>
      </c>
      <c r="I69" s="120" t="s">
        <v>77</v>
      </c>
      <c r="J69" s="120" t="s">
        <v>244</v>
      </c>
      <c r="K69" s="153" t="s">
        <v>803</v>
      </c>
      <c r="L69" s="154">
        <v>1000000</v>
      </c>
      <c r="M69" s="151">
        <f t="shared" si="12"/>
        <v>850000</v>
      </c>
      <c r="N69" s="120">
        <v>2025</v>
      </c>
      <c r="O69" s="120">
        <v>2026</v>
      </c>
      <c r="P69" s="152" t="s">
        <v>70</v>
      </c>
      <c r="Q69" s="155"/>
      <c r="R69" s="99" t="s">
        <v>801</v>
      </c>
      <c r="S69" s="145" t="s">
        <v>802</v>
      </c>
      <c r="T69" s="242" t="s">
        <v>141</v>
      </c>
      <c r="U69" s="128">
        <v>6</v>
      </c>
      <c r="V69" s="132" t="s">
        <v>758</v>
      </c>
      <c r="W69" s="161"/>
    </row>
    <row r="70" spans="1:24" ht="24.75" thickBot="1" x14ac:dyDescent="0.3">
      <c r="A70" s="292">
        <v>67</v>
      </c>
      <c r="B70" s="70" t="s">
        <v>260</v>
      </c>
      <c r="C70" s="70" t="s">
        <v>261</v>
      </c>
      <c r="D70" s="69">
        <v>75018373</v>
      </c>
      <c r="E70" s="69">
        <v>7587562</v>
      </c>
      <c r="F70" s="69">
        <v>600100057</v>
      </c>
      <c r="G70" s="69" t="s">
        <v>262</v>
      </c>
      <c r="H70" s="69" t="s">
        <v>25</v>
      </c>
      <c r="I70" s="69" t="s">
        <v>77</v>
      </c>
      <c r="J70" s="69" t="s">
        <v>263</v>
      </c>
      <c r="K70" s="70" t="s">
        <v>264</v>
      </c>
      <c r="L70" s="158">
        <v>2000000</v>
      </c>
      <c r="M70" s="158">
        <v>1700000</v>
      </c>
      <c r="N70" s="69">
        <v>2022</v>
      </c>
      <c r="O70" s="69">
        <v>2022</v>
      </c>
      <c r="P70" s="69"/>
      <c r="Q70" s="69"/>
      <c r="R70" s="69" t="s">
        <v>104</v>
      </c>
      <c r="S70" s="293" t="s">
        <v>72</v>
      </c>
      <c r="T70" s="242" t="s">
        <v>141</v>
      </c>
      <c r="U70" s="128">
        <v>6</v>
      </c>
      <c r="V70" s="128" t="s">
        <v>758</v>
      </c>
      <c r="W70" s="162"/>
    </row>
    <row r="71" spans="1:24" s="156" customFormat="1" ht="60" hidden="1" x14ac:dyDescent="0.25">
      <c r="A71" s="248">
        <v>68</v>
      </c>
      <c r="B71" s="254" t="s">
        <v>265</v>
      </c>
      <c r="C71" s="254" t="s">
        <v>266</v>
      </c>
      <c r="D71" s="254">
        <v>70156620</v>
      </c>
      <c r="E71" s="254">
        <v>7587503</v>
      </c>
      <c r="F71" s="254">
        <v>600099997</v>
      </c>
      <c r="G71" s="254" t="s">
        <v>267</v>
      </c>
      <c r="H71" s="262" t="s">
        <v>25</v>
      </c>
      <c r="I71" s="262" t="s">
        <v>77</v>
      </c>
      <c r="J71" s="262" t="s">
        <v>268</v>
      </c>
      <c r="K71" s="254" t="s">
        <v>269</v>
      </c>
      <c r="L71" s="256">
        <v>6000000</v>
      </c>
      <c r="M71" s="256">
        <v>5100000</v>
      </c>
      <c r="N71" s="268">
        <v>45839</v>
      </c>
      <c r="O71" s="268">
        <v>45962</v>
      </c>
      <c r="P71" s="254"/>
      <c r="Q71" s="254" t="s">
        <v>141</v>
      </c>
      <c r="R71" s="254" t="s">
        <v>270</v>
      </c>
      <c r="S71" s="257" t="s">
        <v>141</v>
      </c>
      <c r="T71" s="128" t="s">
        <v>141</v>
      </c>
      <c r="U71" s="128">
        <v>6</v>
      </c>
      <c r="V71" s="132" t="s">
        <v>759</v>
      </c>
      <c r="W71" s="161"/>
      <c r="X71" s="86"/>
    </row>
    <row r="72" spans="1:24" s="156" customFormat="1" ht="60" x14ac:dyDescent="0.25">
      <c r="A72" s="289">
        <v>69</v>
      </c>
      <c r="B72" s="125" t="s">
        <v>265</v>
      </c>
      <c r="C72" s="125" t="s">
        <v>266</v>
      </c>
      <c r="D72" s="125">
        <v>70156620</v>
      </c>
      <c r="E72" s="125">
        <v>7587503</v>
      </c>
      <c r="F72" s="125">
        <v>600099997</v>
      </c>
      <c r="G72" s="125" t="s">
        <v>271</v>
      </c>
      <c r="H72" s="290" t="s">
        <v>25</v>
      </c>
      <c r="I72" s="290" t="s">
        <v>77</v>
      </c>
      <c r="J72" s="290" t="s">
        <v>268</v>
      </c>
      <c r="K72" s="125" t="s">
        <v>272</v>
      </c>
      <c r="L72" s="127">
        <v>1000000</v>
      </c>
      <c r="M72" s="127">
        <v>850000</v>
      </c>
      <c r="N72" s="294">
        <v>45383</v>
      </c>
      <c r="O72" s="294">
        <v>45717</v>
      </c>
      <c r="P72" s="125"/>
      <c r="Q72" s="125"/>
      <c r="R72" s="125" t="s">
        <v>270</v>
      </c>
      <c r="S72" s="271" t="s">
        <v>72</v>
      </c>
      <c r="T72" s="242" t="s">
        <v>141</v>
      </c>
      <c r="U72" s="128">
        <v>6</v>
      </c>
      <c r="V72" s="128" t="s">
        <v>758</v>
      </c>
      <c r="W72" s="162"/>
      <c r="X72" s="86"/>
    </row>
    <row r="73" spans="1:24" s="156" customFormat="1" ht="48.75" thickBot="1" x14ac:dyDescent="0.3">
      <c r="A73" s="167">
        <v>70</v>
      </c>
      <c r="B73" s="61" t="s">
        <v>273</v>
      </c>
      <c r="C73" s="61" t="s">
        <v>274</v>
      </c>
      <c r="D73" s="61">
        <v>70986665</v>
      </c>
      <c r="E73" s="61">
        <v>107589320</v>
      </c>
      <c r="F73" s="61">
        <v>600103242</v>
      </c>
      <c r="G73" s="61" t="s">
        <v>275</v>
      </c>
      <c r="H73" s="61" t="s">
        <v>25</v>
      </c>
      <c r="I73" s="61" t="s">
        <v>77</v>
      </c>
      <c r="J73" s="61" t="s">
        <v>276</v>
      </c>
      <c r="K73" s="61" t="s">
        <v>277</v>
      </c>
      <c r="L73" s="130">
        <v>2000000</v>
      </c>
      <c r="M73" s="130">
        <v>1700000</v>
      </c>
      <c r="N73" s="157">
        <v>46113</v>
      </c>
      <c r="O73" s="157">
        <v>46204</v>
      </c>
      <c r="P73" s="61" t="s">
        <v>70</v>
      </c>
      <c r="Q73" s="61"/>
      <c r="R73" s="61" t="s">
        <v>278</v>
      </c>
      <c r="S73" s="272" t="s">
        <v>72</v>
      </c>
      <c r="T73" s="242" t="s">
        <v>141</v>
      </c>
      <c r="U73" s="128">
        <v>6</v>
      </c>
      <c r="V73" s="128" t="s">
        <v>758</v>
      </c>
      <c r="W73" s="162"/>
      <c r="X73" s="86"/>
    </row>
    <row r="74" spans="1:24" s="156" customFormat="1" ht="84" x14ac:dyDescent="0.25">
      <c r="A74" s="168">
        <v>71</v>
      </c>
      <c r="B74" s="61" t="s">
        <v>279</v>
      </c>
      <c r="C74" s="61" t="s">
        <v>280</v>
      </c>
      <c r="D74" s="67">
        <v>75016176</v>
      </c>
      <c r="E74" s="61">
        <v>7587422</v>
      </c>
      <c r="F74" s="67">
        <v>600100464</v>
      </c>
      <c r="G74" s="61" t="s">
        <v>281</v>
      </c>
      <c r="H74" s="61" t="s">
        <v>76</v>
      </c>
      <c r="I74" s="67" t="s">
        <v>77</v>
      </c>
      <c r="J74" s="67" t="s">
        <v>282</v>
      </c>
      <c r="K74" s="61" t="s">
        <v>283</v>
      </c>
      <c r="L74" s="136">
        <v>3500000</v>
      </c>
      <c r="M74" s="136">
        <f t="shared" ref="M74:M80" si="13">L74/100*85</f>
        <v>2975000</v>
      </c>
      <c r="N74" s="61">
        <v>2024</v>
      </c>
      <c r="O74" s="61">
        <v>2027</v>
      </c>
      <c r="P74" s="67"/>
      <c r="Q74" s="67"/>
      <c r="R74" s="61" t="s">
        <v>284</v>
      </c>
      <c r="S74" s="274" t="s">
        <v>72</v>
      </c>
      <c r="T74" s="242" t="s">
        <v>141</v>
      </c>
      <c r="U74" s="128">
        <v>6</v>
      </c>
      <c r="V74" s="128" t="s">
        <v>758</v>
      </c>
      <c r="W74" s="162"/>
      <c r="X74" s="86"/>
    </row>
    <row r="75" spans="1:24" s="156" customFormat="1" ht="96" x14ac:dyDescent="0.25">
      <c r="A75" s="169">
        <v>72</v>
      </c>
      <c r="B75" s="61" t="s">
        <v>279</v>
      </c>
      <c r="C75" s="61" t="s">
        <v>280</v>
      </c>
      <c r="D75" s="67">
        <v>75016176</v>
      </c>
      <c r="E75" s="61">
        <v>7587422</v>
      </c>
      <c r="F75" s="67">
        <v>600100464</v>
      </c>
      <c r="G75" s="61" t="s">
        <v>285</v>
      </c>
      <c r="H75" s="61" t="s">
        <v>76</v>
      </c>
      <c r="I75" s="67" t="s">
        <v>77</v>
      </c>
      <c r="J75" s="67" t="s">
        <v>282</v>
      </c>
      <c r="K75" s="61" t="s">
        <v>286</v>
      </c>
      <c r="L75" s="136">
        <v>1500000</v>
      </c>
      <c r="M75" s="136">
        <f t="shared" si="13"/>
        <v>1275000</v>
      </c>
      <c r="N75" s="61">
        <v>2024</v>
      </c>
      <c r="O75" s="61">
        <v>2027</v>
      </c>
      <c r="P75" s="67"/>
      <c r="Q75" s="67"/>
      <c r="R75" s="61" t="s">
        <v>284</v>
      </c>
      <c r="S75" s="274" t="s">
        <v>72</v>
      </c>
      <c r="T75" s="242" t="s">
        <v>141</v>
      </c>
      <c r="U75" s="128">
        <v>6</v>
      </c>
      <c r="V75" s="128" t="s">
        <v>758</v>
      </c>
      <c r="W75" s="162"/>
      <c r="X75" s="86"/>
    </row>
    <row r="76" spans="1:24" s="156" customFormat="1" ht="84.75" thickBot="1" x14ac:dyDescent="0.3">
      <c r="A76" s="167">
        <v>73</v>
      </c>
      <c r="B76" s="61" t="s">
        <v>279</v>
      </c>
      <c r="C76" s="61" t="s">
        <v>280</v>
      </c>
      <c r="D76" s="67">
        <v>75016176</v>
      </c>
      <c r="E76" s="61">
        <v>7587422</v>
      </c>
      <c r="F76" s="67">
        <v>600100464</v>
      </c>
      <c r="G76" s="61" t="s">
        <v>287</v>
      </c>
      <c r="H76" s="61" t="s">
        <v>76</v>
      </c>
      <c r="I76" s="67" t="s">
        <v>77</v>
      </c>
      <c r="J76" s="67" t="s">
        <v>282</v>
      </c>
      <c r="K76" s="61" t="s">
        <v>288</v>
      </c>
      <c r="L76" s="136">
        <v>5000000</v>
      </c>
      <c r="M76" s="136">
        <f t="shared" si="13"/>
        <v>4250000</v>
      </c>
      <c r="N76" s="61">
        <v>2024</v>
      </c>
      <c r="O76" s="61">
        <v>2027</v>
      </c>
      <c r="P76" s="67" t="s">
        <v>70</v>
      </c>
      <c r="Q76" s="67"/>
      <c r="R76" s="61" t="s">
        <v>284</v>
      </c>
      <c r="S76" s="274" t="s">
        <v>72</v>
      </c>
      <c r="T76" s="242" t="s">
        <v>141</v>
      </c>
      <c r="U76" s="128">
        <v>6</v>
      </c>
      <c r="V76" s="128" t="s">
        <v>758</v>
      </c>
      <c r="W76" s="162"/>
      <c r="X76" s="86"/>
    </row>
    <row r="77" spans="1:24" s="93" customFormat="1" ht="84" x14ac:dyDescent="0.25">
      <c r="A77" s="168">
        <v>74</v>
      </c>
      <c r="B77" s="61" t="s">
        <v>279</v>
      </c>
      <c r="C77" s="61" t="s">
        <v>280</v>
      </c>
      <c r="D77" s="67">
        <v>75016176</v>
      </c>
      <c r="E77" s="61">
        <v>7587422</v>
      </c>
      <c r="F77" s="67">
        <v>600100464</v>
      </c>
      <c r="G77" s="61" t="s">
        <v>289</v>
      </c>
      <c r="H77" s="61" t="s">
        <v>76</v>
      </c>
      <c r="I77" s="67" t="s">
        <v>77</v>
      </c>
      <c r="J77" s="67" t="s">
        <v>282</v>
      </c>
      <c r="K77" s="61" t="s">
        <v>290</v>
      </c>
      <c r="L77" s="136">
        <v>800000</v>
      </c>
      <c r="M77" s="136">
        <f t="shared" si="13"/>
        <v>680000</v>
      </c>
      <c r="N77" s="61">
        <v>2024</v>
      </c>
      <c r="O77" s="61">
        <v>2027</v>
      </c>
      <c r="P77" s="67" t="s">
        <v>70</v>
      </c>
      <c r="Q77" s="67"/>
      <c r="R77" s="61" t="s">
        <v>284</v>
      </c>
      <c r="S77" s="274" t="s">
        <v>72</v>
      </c>
      <c r="T77" s="242" t="s">
        <v>141</v>
      </c>
      <c r="U77" s="128">
        <v>6</v>
      </c>
      <c r="V77" s="128" t="s">
        <v>758</v>
      </c>
      <c r="W77" s="162"/>
      <c r="X77" s="85"/>
    </row>
    <row r="78" spans="1:24" s="93" customFormat="1" ht="84" x14ac:dyDescent="0.25">
      <c r="A78" s="169">
        <v>75</v>
      </c>
      <c r="B78" s="61" t="s">
        <v>279</v>
      </c>
      <c r="C78" s="61" t="s">
        <v>280</v>
      </c>
      <c r="D78" s="67">
        <v>75016176</v>
      </c>
      <c r="E78" s="61">
        <v>7587422</v>
      </c>
      <c r="F78" s="67">
        <v>600100464</v>
      </c>
      <c r="G78" s="61" t="s">
        <v>291</v>
      </c>
      <c r="H78" s="61" t="s">
        <v>76</v>
      </c>
      <c r="I78" s="67" t="s">
        <v>77</v>
      </c>
      <c r="J78" s="67" t="s">
        <v>282</v>
      </c>
      <c r="K78" s="61" t="s">
        <v>292</v>
      </c>
      <c r="L78" s="136">
        <v>3000000</v>
      </c>
      <c r="M78" s="136">
        <f t="shared" si="13"/>
        <v>2550000</v>
      </c>
      <c r="N78" s="61">
        <v>2024</v>
      </c>
      <c r="O78" s="61">
        <v>2027</v>
      </c>
      <c r="P78" s="67"/>
      <c r="Q78" s="67"/>
      <c r="R78" s="61" t="s">
        <v>240</v>
      </c>
      <c r="S78" s="274" t="s">
        <v>141</v>
      </c>
      <c r="T78" s="242" t="s">
        <v>141</v>
      </c>
      <c r="U78" s="128">
        <v>6</v>
      </c>
      <c r="V78" s="128" t="s">
        <v>758</v>
      </c>
      <c r="W78" s="162"/>
      <c r="X78" s="85"/>
    </row>
    <row r="79" spans="1:24" ht="84.75" thickBot="1" x14ac:dyDescent="0.3">
      <c r="A79" s="167">
        <v>76</v>
      </c>
      <c r="B79" s="61" t="s">
        <v>279</v>
      </c>
      <c r="C79" s="61" t="s">
        <v>280</v>
      </c>
      <c r="D79" s="67">
        <v>75016176</v>
      </c>
      <c r="E79" s="61">
        <v>7587422</v>
      </c>
      <c r="F79" s="67">
        <v>600100464</v>
      </c>
      <c r="G79" s="61" t="s">
        <v>293</v>
      </c>
      <c r="H79" s="61" t="s">
        <v>76</v>
      </c>
      <c r="I79" s="67" t="s">
        <v>77</v>
      </c>
      <c r="J79" s="67" t="s">
        <v>282</v>
      </c>
      <c r="K79" s="61" t="s">
        <v>294</v>
      </c>
      <c r="L79" s="136">
        <v>1000000</v>
      </c>
      <c r="M79" s="136">
        <f t="shared" si="13"/>
        <v>850000</v>
      </c>
      <c r="N79" s="61">
        <v>2024</v>
      </c>
      <c r="O79" s="61">
        <v>2026</v>
      </c>
      <c r="P79" s="67"/>
      <c r="Q79" s="67"/>
      <c r="R79" s="61" t="s">
        <v>284</v>
      </c>
      <c r="S79" s="274" t="s">
        <v>72</v>
      </c>
      <c r="T79" s="242" t="s">
        <v>141</v>
      </c>
      <c r="U79" s="128">
        <v>6</v>
      </c>
      <c r="V79" s="128" t="s">
        <v>758</v>
      </c>
      <c r="W79" s="162"/>
    </row>
    <row r="80" spans="1:24" ht="84.75" thickBot="1" x14ac:dyDescent="0.3">
      <c r="A80" s="295">
        <v>77</v>
      </c>
      <c r="B80" s="70" t="s">
        <v>279</v>
      </c>
      <c r="C80" s="70" t="s">
        <v>280</v>
      </c>
      <c r="D80" s="69">
        <v>75016176</v>
      </c>
      <c r="E80" s="70">
        <v>7587422</v>
      </c>
      <c r="F80" s="69">
        <v>600100464</v>
      </c>
      <c r="G80" s="70" t="s">
        <v>295</v>
      </c>
      <c r="H80" s="70" t="s">
        <v>76</v>
      </c>
      <c r="I80" s="69" t="s">
        <v>77</v>
      </c>
      <c r="J80" s="69" t="s">
        <v>282</v>
      </c>
      <c r="K80" s="70" t="s">
        <v>296</v>
      </c>
      <c r="L80" s="158">
        <v>300000</v>
      </c>
      <c r="M80" s="158">
        <f t="shared" si="13"/>
        <v>255000</v>
      </c>
      <c r="N80" s="70">
        <v>2024</v>
      </c>
      <c r="O80" s="70">
        <v>2026</v>
      </c>
      <c r="P80" s="69"/>
      <c r="Q80" s="69"/>
      <c r="R80" s="70" t="s">
        <v>284</v>
      </c>
      <c r="S80" s="293" t="s">
        <v>72</v>
      </c>
      <c r="T80" s="242" t="s">
        <v>141</v>
      </c>
      <c r="U80" s="128">
        <v>6</v>
      </c>
      <c r="V80" s="128" t="s">
        <v>758</v>
      </c>
      <c r="W80" s="162"/>
    </row>
    <row r="81" spans="1:24" s="23" customFormat="1" ht="12.6" customHeight="1" x14ac:dyDescent="0.25">
      <c r="A81" s="33"/>
      <c r="B81" s="34"/>
      <c r="C81" s="34"/>
      <c r="D81" s="33"/>
      <c r="E81" s="34"/>
      <c r="F81" s="33"/>
      <c r="G81" s="34"/>
      <c r="H81" s="34"/>
      <c r="I81" s="33"/>
      <c r="J81" s="33"/>
      <c r="K81" s="34"/>
      <c r="L81" s="35"/>
      <c r="M81" s="35"/>
      <c r="N81" s="36"/>
      <c r="O81" s="36"/>
      <c r="P81" s="33"/>
      <c r="Q81" s="33"/>
      <c r="R81" s="34"/>
      <c r="S81" s="33"/>
      <c r="V81" s="87"/>
      <c r="W81" s="87"/>
      <c r="X81" s="85"/>
    </row>
    <row r="82" spans="1:24" s="23" customFormat="1" ht="4.5" hidden="1" customHeight="1" x14ac:dyDescent="0.25">
      <c r="A82" s="33"/>
      <c r="B82" s="34"/>
      <c r="C82" s="34"/>
      <c r="D82" s="33"/>
      <c r="E82" s="34"/>
      <c r="F82" s="33"/>
      <c r="G82" s="34"/>
      <c r="H82" s="34"/>
      <c r="I82" s="33"/>
      <c r="J82" s="33"/>
      <c r="K82" s="34"/>
      <c r="L82" s="35"/>
      <c r="M82" s="35"/>
      <c r="N82" s="36"/>
      <c r="O82" s="36"/>
      <c r="P82" s="33"/>
      <c r="Q82" s="33"/>
      <c r="R82" s="34"/>
      <c r="S82" s="33"/>
      <c r="V82" s="87"/>
      <c r="W82" s="87"/>
      <c r="X82" s="85"/>
    </row>
    <row r="83" spans="1:24" s="23" customFormat="1" hidden="1" x14ac:dyDescent="0.25">
      <c r="A83" s="33"/>
      <c r="B83" s="34"/>
      <c r="C83" s="34"/>
      <c r="D83" s="33"/>
      <c r="E83" s="34"/>
      <c r="F83" s="33"/>
      <c r="G83" s="34"/>
      <c r="H83" s="34"/>
      <c r="I83" s="33"/>
      <c r="J83" s="33"/>
      <c r="K83" s="34"/>
      <c r="L83" s="35"/>
      <c r="M83" s="35"/>
      <c r="N83" s="36"/>
      <c r="O83" s="36"/>
      <c r="P83" s="33"/>
      <c r="Q83" s="33"/>
      <c r="R83" s="34"/>
      <c r="S83" s="33"/>
      <c r="V83" s="87"/>
      <c r="W83" s="87"/>
      <c r="X83" s="85"/>
    </row>
    <row r="84" spans="1:24" s="23" customFormat="1" hidden="1" x14ac:dyDescent="0.25">
      <c r="A84" s="33"/>
      <c r="B84" s="34"/>
      <c r="C84" s="34"/>
      <c r="D84" s="33"/>
      <c r="E84" s="34"/>
      <c r="F84" s="33"/>
      <c r="G84" s="34"/>
      <c r="H84" s="34"/>
      <c r="I84" s="33"/>
      <c r="J84" s="33"/>
      <c r="K84" s="34"/>
      <c r="L84" s="37"/>
      <c r="M84" s="37"/>
      <c r="N84" s="36"/>
      <c r="O84" s="36"/>
      <c r="P84" s="33"/>
      <c r="Q84" s="33"/>
      <c r="R84" s="34"/>
      <c r="S84" s="33"/>
      <c r="V84" s="87"/>
      <c r="W84" s="87"/>
      <c r="X84" s="85"/>
    </row>
    <row r="85" spans="1:24" s="23" customFormat="1" hidden="1" x14ac:dyDescent="0.25">
      <c r="A85" s="33"/>
      <c r="B85" s="34"/>
      <c r="C85" s="34"/>
      <c r="D85" s="33"/>
      <c r="E85" s="34"/>
      <c r="F85" s="33"/>
      <c r="G85" s="34"/>
      <c r="H85" s="34"/>
      <c r="I85" s="33"/>
      <c r="J85" s="33"/>
      <c r="K85" s="34"/>
      <c r="L85" s="37"/>
      <c r="M85" s="37"/>
      <c r="N85" s="36"/>
      <c r="O85" s="36"/>
      <c r="P85" s="33"/>
      <c r="Q85" s="33"/>
      <c r="R85" s="34"/>
      <c r="S85" s="33"/>
      <c r="V85" s="87"/>
      <c r="W85" s="87"/>
      <c r="X85" s="85"/>
    </row>
    <row r="86" spans="1:24" s="23" customFormat="1" hidden="1" x14ac:dyDescent="0.25">
      <c r="A86" s="33"/>
      <c r="B86" s="34"/>
      <c r="C86" s="34"/>
      <c r="D86" s="33"/>
      <c r="E86" s="34"/>
      <c r="F86" s="33"/>
      <c r="G86" s="34"/>
      <c r="H86" s="34"/>
      <c r="I86" s="33"/>
      <c r="J86" s="33"/>
      <c r="K86" s="34"/>
      <c r="L86" s="37"/>
      <c r="M86" s="37"/>
      <c r="N86" s="36"/>
      <c r="O86" s="36"/>
      <c r="P86" s="33"/>
      <c r="Q86" s="33"/>
      <c r="R86" s="34"/>
      <c r="S86" s="33"/>
      <c r="V86" s="87"/>
      <c r="W86" s="87"/>
      <c r="X86" s="85"/>
    </row>
    <row r="87" spans="1:24" s="23" customFormat="1" hidden="1" x14ac:dyDescent="0.25">
      <c r="A87" s="33"/>
      <c r="B87" s="34"/>
      <c r="C87" s="34"/>
      <c r="D87" s="33"/>
      <c r="E87" s="34"/>
      <c r="F87" s="33"/>
      <c r="G87" s="34"/>
      <c r="H87" s="34"/>
      <c r="I87" s="33"/>
      <c r="J87" s="33"/>
      <c r="K87" s="34"/>
      <c r="L87" s="35"/>
      <c r="M87" s="35"/>
      <c r="N87" s="33"/>
      <c r="O87" s="33"/>
      <c r="P87" s="33"/>
      <c r="Q87" s="33"/>
      <c r="R87" s="34"/>
      <c r="S87" s="33"/>
      <c r="V87" s="87"/>
      <c r="W87" s="87"/>
      <c r="X87" s="85"/>
    </row>
    <row r="88" spans="1:24" hidden="1" x14ac:dyDescent="0.25">
      <c r="A88" s="38"/>
      <c r="B88" s="39"/>
      <c r="C88" s="39"/>
      <c r="D88" s="38"/>
      <c r="E88" s="39"/>
      <c r="F88" s="38"/>
      <c r="G88" s="39"/>
      <c r="H88" s="39"/>
      <c r="I88" s="38"/>
      <c r="J88" s="38"/>
      <c r="K88" s="39"/>
      <c r="L88" s="40"/>
      <c r="M88" s="40"/>
      <c r="N88" s="38"/>
      <c r="O88" s="38"/>
      <c r="P88" s="38"/>
      <c r="Q88" s="38"/>
      <c r="R88" s="39"/>
      <c r="S88" s="38"/>
    </row>
    <row r="89" spans="1:24" x14ac:dyDescent="0.25">
      <c r="A89" s="39"/>
      <c r="B89" s="39"/>
      <c r="C89" s="39"/>
      <c r="D89" s="38"/>
      <c r="E89" s="39"/>
      <c r="F89" s="38"/>
      <c r="G89" s="39"/>
      <c r="H89" s="39"/>
      <c r="I89" s="38"/>
      <c r="J89" s="38"/>
      <c r="K89" s="39"/>
      <c r="L89" s="40"/>
      <c r="M89" s="40"/>
      <c r="N89" s="38"/>
      <c r="O89" s="38"/>
      <c r="P89" s="38"/>
      <c r="Q89" s="38"/>
      <c r="R89" s="39"/>
      <c r="S89" s="38"/>
    </row>
    <row r="91" spans="1:24" ht="15.75" thickBot="1" x14ac:dyDescent="0.3">
      <c r="A91" s="41" t="s">
        <v>814</v>
      </c>
    </row>
    <row r="92" spans="1:24" x14ac:dyDescent="0.25">
      <c r="E92" s="43"/>
      <c r="F92" s="44"/>
      <c r="G92" s="44"/>
      <c r="H92" s="44"/>
      <c r="I92" s="44"/>
      <c r="J92" s="45"/>
    </row>
    <row r="93" spans="1:24" x14ac:dyDescent="0.25">
      <c r="E93" s="172">
        <v>45656</v>
      </c>
      <c r="J93" s="47"/>
    </row>
    <row r="94" spans="1:24" x14ac:dyDescent="0.25">
      <c r="E94" s="46"/>
      <c r="J94" s="47"/>
    </row>
    <row r="95" spans="1:24" x14ac:dyDescent="0.25">
      <c r="E95" s="46"/>
      <c r="J95" s="47"/>
    </row>
    <row r="96" spans="1:24" ht="15.75" thickBot="1" x14ac:dyDescent="0.3">
      <c r="E96" s="48"/>
      <c r="F96" s="49"/>
      <c r="G96" s="49"/>
      <c r="H96" s="49"/>
      <c r="I96" s="49"/>
      <c r="J96" s="50"/>
    </row>
  </sheetData>
  <autoFilter ref="A3:X80" xr:uid="{D591AFEF-9994-4E68-9E37-4A7AC37B9FF5}">
    <filterColumn colId="21">
      <filters>
        <filter val="I."/>
      </filters>
    </filterColumn>
  </autoFilter>
  <mergeCells count="12">
    <mergeCell ref="P2:Q2"/>
    <mergeCell ref="R2:S2"/>
    <mergeCell ref="A1:S1"/>
    <mergeCell ref="A2:A3"/>
    <mergeCell ref="B2:F2"/>
    <mergeCell ref="G2:G3"/>
    <mergeCell ref="H2:H3"/>
    <mergeCell ref="I2:I3"/>
    <mergeCell ref="J2:J3"/>
    <mergeCell ref="K2:K3"/>
    <mergeCell ref="L2:M2"/>
    <mergeCell ref="N2:O2"/>
  </mergeCells>
  <pageMargins left="0.7" right="0.7" top="0.78740157499999996" bottom="0.78740157499999996" header="0.3" footer="0.3"/>
  <pageSetup paperSize="9" scale="5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04E871-57AA-4008-8FAC-2F73F55D76E8}">
  <sheetPr filterMode="1">
    <pageSetUpPr fitToPage="1"/>
  </sheetPr>
  <dimension ref="A1:BG217"/>
  <sheetViews>
    <sheetView tabSelected="1" topLeftCell="A157" zoomScale="60" zoomScaleNormal="60" workbookViewId="0">
      <selection activeCell="R166" sqref="R166"/>
    </sheetView>
  </sheetViews>
  <sheetFormatPr defaultColWidth="9.42578125" defaultRowHeight="15" x14ac:dyDescent="0.25"/>
  <cols>
    <col min="1" max="1" width="6.5703125" style="52" customWidth="1"/>
    <col min="2" max="3" width="9.42578125" style="52"/>
    <col min="4" max="4" width="9.5703125" style="52" bestFit="1" customWidth="1"/>
    <col min="5" max="6" width="10" style="52" bestFit="1" customWidth="1"/>
    <col min="7" max="7" width="16.42578125" style="52" customWidth="1"/>
    <col min="8" max="9" width="14.42578125" style="52" customWidth="1"/>
    <col min="10" max="10" width="14.5703125" style="52" customWidth="1"/>
    <col min="11" max="11" width="39.42578125" style="52" customWidth="1"/>
    <col min="12" max="12" width="13.85546875" style="239" customWidth="1"/>
    <col min="13" max="13" width="15.42578125" style="239" customWidth="1"/>
    <col min="14" max="15" width="9.5703125" style="52" bestFit="1" customWidth="1"/>
    <col min="16" max="16" width="8.42578125" style="52" customWidth="1"/>
    <col min="17" max="19" width="10.42578125" style="52" customWidth="1"/>
    <col min="20" max="21" width="13.42578125" style="52" customWidth="1"/>
    <col min="22" max="23" width="14" style="52" customWidth="1"/>
    <col min="24" max="24" width="12.42578125" style="52" customWidth="1"/>
    <col min="25" max="26" width="10.42578125" style="52" customWidth="1"/>
    <col min="27" max="29" width="0" style="51" hidden="1" customWidth="1"/>
    <col min="30" max="30" width="0" style="84" hidden="1" customWidth="1"/>
    <col min="31" max="59" width="0" style="52" hidden="1" customWidth="1"/>
    <col min="60" max="16384" width="9.42578125" style="52"/>
  </cols>
  <sheetData>
    <row r="1" spans="1:30" ht="59.1" customHeight="1" thickBot="1" x14ac:dyDescent="0.3">
      <c r="A1" s="525" t="s">
        <v>297</v>
      </c>
      <c r="B1" s="526"/>
      <c r="C1" s="526"/>
      <c r="D1" s="526"/>
      <c r="E1" s="526"/>
      <c r="F1" s="526"/>
      <c r="G1" s="526"/>
      <c r="H1" s="526"/>
      <c r="I1" s="526"/>
      <c r="J1" s="526"/>
      <c r="K1" s="526"/>
      <c r="L1" s="526"/>
      <c r="M1" s="526"/>
      <c r="N1" s="526"/>
      <c r="O1" s="526"/>
      <c r="P1" s="526"/>
      <c r="Q1" s="526"/>
      <c r="R1" s="526"/>
      <c r="S1" s="526"/>
      <c r="T1" s="526"/>
      <c r="U1" s="526"/>
      <c r="V1" s="526"/>
      <c r="W1" s="526"/>
      <c r="X1" s="526"/>
      <c r="Y1" s="526"/>
      <c r="Z1" s="527"/>
    </row>
    <row r="2" spans="1:30" ht="29.1" customHeight="1" thickBot="1" x14ac:dyDescent="0.3">
      <c r="A2" s="528" t="s">
        <v>40</v>
      </c>
      <c r="B2" s="531" t="s">
        <v>41</v>
      </c>
      <c r="C2" s="532"/>
      <c r="D2" s="532"/>
      <c r="E2" s="532"/>
      <c r="F2" s="533"/>
      <c r="G2" s="534" t="s">
        <v>42</v>
      </c>
      <c r="H2" s="528" t="s">
        <v>298</v>
      </c>
      <c r="I2" s="537" t="s">
        <v>44</v>
      </c>
      <c r="J2" s="528" t="s">
        <v>45</v>
      </c>
      <c r="K2" s="508" t="s">
        <v>46</v>
      </c>
      <c r="L2" s="542" t="s">
        <v>299</v>
      </c>
      <c r="M2" s="543"/>
      <c r="N2" s="544" t="s">
        <v>300</v>
      </c>
      <c r="O2" s="545"/>
      <c r="P2" s="531" t="s">
        <v>301</v>
      </c>
      <c r="Q2" s="532"/>
      <c r="R2" s="532"/>
      <c r="S2" s="532"/>
      <c r="T2" s="532"/>
      <c r="U2" s="532"/>
      <c r="V2" s="532"/>
      <c r="W2" s="546"/>
      <c r="X2" s="546"/>
      <c r="Y2" s="506" t="s">
        <v>50</v>
      </c>
      <c r="Z2" s="508"/>
      <c r="AA2" s="296" t="s">
        <v>302</v>
      </c>
      <c r="AB2" s="76" t="s">
        <v>303</v>
      </c>
      <c r="AC2" s="77" t="s">
        <v>304</v>
      </c>
      <c r="AD2" s="84" t="s">
        <v>762</v>
      </c>
    </row>
    <row r="3" spans="1:30" ht="14.85" customHeight="1" x14ac:dyDescent="0.25">
      <c r="A3" s="529"/>
      <c r="B3" s="534" t="s">
        <v>51</v>
      </c>
      <c r="C3" s="513" t="s">
        <v>52</v>
      </c>
      <c r="D3" s="513" t="s">
        <v>53</v>
      </c>
      <c r="E3" s="513" t="s">
        <v>54</v>
      </c>
      <c r="F3" s="515" t="s">
        <v>55</v>
      </c>
      <c r="G3" s="535"/>
      <c r="H3" s="529"/>
      <c r="I3" s="538"/>
      <c r="J3" s="529"/>
      <c r="K3" s="540"/>
      <c r="L3" s="517" t="s">
        <v>56</v>
      </c>
      <c r="M3" s="519" t="s">
        <v>57</v>
      </c>
      <c r="N3" s="496" t="s">
        <v>58</v>
      </c>
      <c r="O3" s="504" t="s">
        <v>59</v>
      </c>
      <c r="P3" s="506" t="s">
        <v>305</v>
      </c>
      <c r="Q3" s="507"/>
      <c r="R3" s="507"/>
      <c r="S3" s="508"/>
      <c r="T3" s="509" t="s">
        <v>306</v>
      </c>
      <c r="U3" s="511" t="s">
        <v>307</v>
      </c>
      <c r="V3" s="511" t="s">
        <v>308</v>
      </c>
      <c r="W3" s="509" t="s">
        <v>309</v>
      </c>
      <c r="X3" s="498" t="s">
        <v>310</v>
      </c>
      <c r="Y3" s="500" t="s">
        <v>62</v>
      </c>
      <c r="Z3" s="502" t="s">
        <v>63</v>
      </c>
      <c r="AA3" s="297"/>
      <c r="AB3" s="54"/>
      <c r="AC3" s="78"/>
    </row>
    <row r="4" spans="1:30" ht="102.6" customHeight="1" thickBot="1" x14ac:dyDescent="0.3">
      <c r="A4" s="530"/>
      <c r="B4" s="536"/>
      <c r="C4" s="514"/>
      <c r="D4" s="514"/>
      <c r="E4" s="514"/>
      <c r="F4" s="516"/>
      <c r="G4" s="536"/>
      <c r="H4" s="530"/>
      <c r="I4" s="539"/>
      <c r="J4" s="530"/>
      <c r="K4" s="541"/>
      <c r="L4" s="518"/>
      <c r="M4" s="520"/>
      <c r="N4" s="497"/>
      <c r="O4" s="505"/>
      <c r="P4" s="173" t="s">
        <v>311</v>
      </c>
      <c r="Q4" s="174" t="s">
        <v>312</v>
      </c>
      <c r="R4" s="174" t="s">
        <v>313</v>
      </c>
      <c r="S4" s="175" t="s">
        <v>314</v>
      </c>
      <c r="T4" s="510"/>
      <c r="U4" s="512"/>
      <c r="V4" s="512"/>
      <c r="W4" s="510"/>
      <c r="X4" s="499"/>
      <c r="Y4" s="501"/>
      <c r="Z4" s="503"/>
      <c r="AA4" s="298" t="s">
        <v>315</v>
      </c>
      <c r="AB4" s="79" t="s">
        <v>316</v>
      </c>
      <c r="AC4" s="80" t="s">
        <v>317</v>
      </c>
    </row>
    <row r="5" spans="1:30" ht="93.6" customHeight="1" x14ac:dyDescent="0.25">
      <c r="A5" s="176">
        <v>1</v>
      </c>
      <c r="B5" s="177" t="s">
        <v>73</v>
      </c>
      <c r="C5" s="177" t="s">
        <v>74</v>
      </c>
      <c r="D5" s="177">
        <v>75015200</v>
      </c>
      <c r="E5" s="177">
        <v>108040208</v>
      </c>
      <c r="F5" s="177">
        <v>600100758</v>
      </c>
      <c r="G5" s="178" t="s">
        <v>318</v>
      </c>
      <c r="H5" s="179" t="s">
        <v>76</v>
      </c>
      <c r="I5" s="179" t="s">
        <v>77</v>
      </c>
      <c r="J5" s="179" t="s">
        <v>78</v>
      </c>
      <c r="K5" s="179" t="s">
        <v>319</v>
      </c>
      <c r="L5" s="180">
        <v>500000</v>
      </c>
      <c r="M5" s="181">
        <f>L5/100*85</f>
        <v>425000</v>
      </c>
      <c r="N5" s="182" t="s">
        <v>320</v>
      </c>
      <c r="O5" s="182" t="s">
        <v>321</v>
      </c>
      <c r="P5" s="179"/>
      <c r="Q5" s="179"/>
      <c r="R5" s="179" t="s">
        <v>70</v>
      </c>
      <c r="S5" s="179" t="s">
        <v>70</v>
      </c>
      <c r="T5" s="179"/>
      <c r="U5" s="179" t="s">
        <v>70</v>
      </c>
      <c r="V5" s="179"/>
      <c r="W5" s="179"/>
      <c r="X5" s="179" t="s">
        <v>70</v>
      </c>
      <c r="Y5" s="183" t="s">
        <v>322</v>
      </c>
      <c r="Z5" s="367" t="s">
        <v>72</v>
      </c>
      <c r="AA5" s="299" t="s">
        <v>141</v>
      </c>
      <c r="AB5" s="122">
        <v>6</v>
      </c>
      <c r="AC5" s="102" t="s">
        <v>758</v>
      </c>
      <c r="AD5" s="93"/>
    </row>
    <row r="6" spans="1:30" ht="77.45" customHeight="1" x14ac:dyDescent="0.25">
      <c r="A6" s="184">
        <v>2</v>
      </c>
      <c r="B6" s="185" t="s">
        <v>73</v>
      </c>
      <c r="C6" s="185" t="s">
        <v>74</v>
      </c>
      <c r="D6" s="185">
        <v>75015200</v>
      </c>
      <c r="E6" s="185">
        <v>108040208</v>
      </c>
      <c r="F6" s="185">
        <v>600100758</v>
      </c>
      <c r="G6" s="116" t="s">
        <v>323</v>
      </c>
      <c r="H6" s="185" t="s">
        <v>76</v>
      </c>
      <c r="I6" s="185" t="s">
        <v>77</v>
      </c>
      <c r="J6" s="185" t="s">
        <v>78</v>
      </c>
      <c r="K6" s="185" t="s">
        <v>324</v>
      </c>
      <c r="L6" s="186">
        <v>300000</v>
      </c>
      <c r="M6" s="187">
        <f t="shared" ref="M6:M7" si="0">L6/100*85</f>
        <v>255000</v>
      </c>
      <c r="N6" s="188" t="s">
        <v>320</v>
      </c>
      <c r="O6" s="188" t="s">
        <v>321</v>
      </c>
      <c r="P6" s="185"/>
      <c r="Q6" s="185"/>
      <c r="R6" s="185"/>
      <c r="S6" s="185"/>
      <c r="T6" s="185"/>
      <c r="U6" s="185"/>
      <c r="V6" s="185"/>
      <c r="W6" s="185"/>
      <c r="X6" s="185"/>
      <c r="Y6" s="185" t="s">
        <v>79</v>
      </c>
      <c r="Z6" s="368" t="s">
        <v>72</v>
      </c>
      <c r="AA6" s="300" t="s">
        <v>141</v>
      </c>
      <c r="AB6" s="89">
        <v>6</v>
      </c>
      <c r="AC6" s="95" t="s">
        <v>758</v>
      </c>
      <c r="AD6" s="93"/>
    </row>
    <row r="7" spans="1:30" ht="73.7" customHeight="1" thickBot="1" x14ac:dyDescent="0.3">
      <c r="A7" s="184">
        <v>3</v>
      </c>
      <c r="B7" s="185" t="s">
        <v>73</v>
      </c>
      <c r="C7" s="185" t="s">
        <v>74</v>
      </c>
      <c r="D7" s="185">
        <v>75015200</v>
      </c>
      <c r="E7" s="185">
        <v>108040208</v>
      </c>
      <c r="F7" s="185">
        <v>600100758</v>
      </c>
      <c r="G7" s="116" t="s">
        <v>799</v>
      </c>
      <c r="H7" s="185" t="s">
        <v>76</v>
      </c>
      <c r="I7" s="185" t="s">
        <v>77</v>
      </c>
      <c r="J7" s="185" t="s">
        <v>78</v>
      </c>
      <c r="K7" s="185" t="s">
        <v>325</v>
      </c>
      <c r="L7" s="186">
        <v>200000</v>
      </c>
      <c r="M7" s="187">
        <f t="shared" si="0"/>
        <v>170000</v>
      </c>
      <c r="N7" s="189" t="s">
        <v>800</v>
      </c>
      <c r="O7" s="189" t="s">
        <v>321</v>
      </c>
      <c r="P7" s="185"/>
      <c r="Q7" s="185" t="s">
        <v>70</v>
      </c>
      <c r="R7" s="185" t="s">
        <v>70</v>
      </c>
      <c r="S7" s="185"/>
      <c r="T7" s="185" t="s">
        <v>70</v>
      </c>
      <c r="U7" s="185"/>
      <c r="V7" s="185" t="s">
        <v>70</v>
      </c>
      <c r="W7" s="185" t="s">
        <v>70</v>
      </c>
      <c r="X7" s="185"/>
      <c r="Y7" s="185" t="s">
        <v>79</v>
      </c>
      <c r="Z7" s="368" t="s">
        <v>72</v>
      </c>
      <c r="AA7" s="300" t="s">
        <v>141</v>
      </c>
      <c r="AB7" s="89">
        <v>6</v>
      </c>
      <c r="AC7" s="95" t="s">
        <v>758</v>
      </c>
      <c r="AD7" s="93"/>
    </row>
    <row r="8" spans="1:30" ht="84" x14ac:dyDescent="0.25">
      <c r="A8" s="190">
        <v>4</v>
      </c>
      <c r="B8" s="185" t="s">
        <v>91</v>
      </c>
      <c r="C8" s="185" t="s">
        <v>92</v>
      </c>
      <c r="D8" s="185">
        <v>70985642</v>
      </c>
      <c r="E8" s="185">
        <v>650052595</v>
      </c>
      <c r="F8" s="187">
        <v>70985642</v>
      </c>
      <c r="G8" s="185" t="s">
        <v>326</v>
      </c>
      <c r="H8" s="185" t="s">
        <v>25</v>
      </c>
      <c r="I8" s="185" t="s">
        <v>77</v>
      </c>
      <c r="J8" s="185" t="s">
        <v>94</v>
      </c>
      <c r="K8" s="185" t="s">
        <v>327</v>
      </c>
      <c r="L8" s="187">
        <v>30000000</v>
      </c>
      <c r="M8" s="187">
        <f>L8/100*85</f>
        <v>25500000</v>
      </c>
      <c r="N8" s="185">
        <v>2022</v>
      </c>
      <c r="O8" s="185">
        <v>2025</v>
      </c>
      <c r="P8" s="185" t="s">
        <v>70</v>
      </c>
      <c r="Q8" s="185" t="s">
        <v>70</v>
      </c>
      <c r="R8" s="185" t="s">
        <v>70</v>
      </c>
      <c r="S8" s="185"/>
      <c r="T8" s="185" t="s">
        <v>70</v>
      </c>
      <c r="U8" s="185"/>
      <c r="V8" s="185"/>
      <c r="W8" s="185"/>
      <c r="X8" s="185"/>
      <c r="Y8" s="185" t="s">
        <v>240</v>
      </c>
      <c r="Z8" s="368" t="s">
        <v>328</v>
      </c>
      <c r="AA8" s="300" t="s">
        <v>141</v>
      </c>
      <c r="AB8" s="89">
        <v>6</v>
      </c>
      <c r="AC8" s="90" t="s">
        <v>758</v>
      </c>
      <c r="AD8" s="93"/>
    </row>
    <row r="9" spans="1:30" ht="84" x14ac:dyDescent="0.25">
      <c r="A9" s="170">
        <v>5</v>
      </c>
      <c r="B9" s="185" t="s">
        <v>91</v>
      </c>
      <c r="C9" s="185" t="s">
        <v>92</v>
      </c>
      <c r="D9" s="185">
        <v>70985642</v>
      </c>
      <c r="E9" s="185">
        <v>650052595</v>
      </c>
      <c r="F9" s="187">
        <v>70985642</v>
      </c>
      <c r="G9" s="185" t="s">
        <v>329</v>
      </c>
      <c r="H9" s="185" t="s">
        <v>25</v>
      </c>
      <c r="I9" s="185" t="s">
        <v>77</v>
      </c>
      <c r="J9" s="185" t="s">
        <v>94</v>
      </c>
      <c r="K9" s="185" t="s">
        <v>330</v>
      </c>
      <c r="L9" s="187">
        <v>500000</v>
      </c>
      <c r="M9" s="187">
        <f>L9/100*85</f>
        <v>425000</v>
      </c>
      <c r="N9" s="185">
        <v>2022</v>
      </c>
      <c r="O9" s="185">
        <v>2025</v>
      </c>
      <c r="P9" s="185" t="s">
        <v>70</v>
      </c>
      <c r="Q9" s="185" t="s">
        <v>70</v>
      </c>
      <c r="R9" s="185"/>
      <c r="S9" s="185" t="s">
        <v>70</v>
      </c>
      <c r="T9" s="185" t="s">
        <v>70</v>
      </c>
      <c r="U9" s="185"/>
      <c r="V9" s="185"/>
      <c r="W9" s="185"/>
      <c r="X9" s="185" t="s">
        <v>70</v>
      </c>
      <c r="Y9" s="185" t="s">
        <v>79</v>
      </c>
      <c r="Z9" s="368" t="s">
        <v>72</v>
      </c>
      <c r="AA9" s="300" t="s">
        <v>141</v>
      </c>
      <c r="AB9" s="89">
        <v>6</v>
      </c>
      <c r="AC9" s="90" t="s">
        <v>758</v>
      </c>
      <c r="AD9" s="93"/>
    </row>
    <row r="10" spans="1:30" ht="84" x14ac:dyDescent="0.25">
      <c r="A10" s="170">
        <v>6</v>
      </c>
      <c r="B10" s="185" t="s">
        <v>91</v>
      </c>
      <c r="C10" s="185" t="s">
        <v>92</v>
      </c>
      <c r="D10" s="185">
        <v>70985642</v>
      </c>
      <c r="E10" s="185">
        <v>650052595</v>
      </c>
      <c r="F10" s="187">
        <v>70985642</v>
      </c>
      <c r="G10" s="185" t="s">
        <v>331</v>
      </c>
      <c r="H10" s="185" t="s">
        <v>25</v>
      </c>
      <c r="I10" s="185" t="s">
        <v>77</v>
      </c>
      <c r="J10" s="185" t="s">
        <v>94</v>
      </c>
      <c r="K10" s="185" t="s">
        <v>332</v>
      </c>
      <c r="L10" s="187">
        <v>3000000</v>
      </c>
      <c r="M10" s="187">
        <f>L10/100*85</f>
        <v>2550000</v>
      </c>
      <c r="N10" s="185">
        <v>2022</v>
      </c>
      <c r="O10" s="185">
        <v>2025</v>
      </c>
      <c r="P10" s="185"/>
      <c r="Q10" s="185"/>
      <c r="R10" s="185"/>
      <c r="S10" s="185"/>
      <c r="T10" s="185" t="s">
        <v>70</v>
      </c>
      <c r="U10" s="185"/>
      <c r="V10" s="185" t="s">
        <v>70</v>
      </c>
      <c r="W10" s="185" t="s">
        <v>70</v>
      </c>
      <c r="X10" s="185"/>
      <c r="Y10" s="185" t="s">
        <v>240</v>
      </c>
      <c r="Z10" s="368" t="s">
        <v>141</v>
      </c>
      <c r="AA10" s="300" t="s">
        <v>141</v>
      </c>
      <c r="AB10" s="89">
        <v>6</v>
      </c>
      <c r="AC10" s="90" t="s">
        <v>758</v>
      </c>
      <c r="AD10" s="93"/>
    </row>
    <row r="11" spans="1:30" ht="84.75" thickBot="1" x14ac:dyDescent="0.3">
      <c r="A11" s="170">
        <v>7</v>
      </c>
      <c r="B11" s="116" t="s">
        <v>113</v>
      </c>
      <c r="C11" s="116" t="s">
        <v>114</v>
      </c>
      <c r="D11" s="116" t="s">
        <v>115</v>
      </c>
      <c r="E11" s="116">
        <v>2506816</v>
      </c>
      <c r="F11" s="116">
        <v>600100529</v>
      </c>
      <c r="G11" s="116" t="s">
        <v>333</v>
      </c>
      <c r="H11" s="116" t="s">
        <v>25</v>
      </c>
      <c r="I11" s="116" t="s">
        <v>77</v>
      </c>
      <c r="J11" s="116" t="s">
        <v>117</v>
      </c>
      <c r="K11" s="116" t="s">
        <v>334</v>
      </c>
      <c r="L11" s="191">
        <v>20000000</v>
      </c>
      <c r="M11" s="191">
        <f>L11/100*85</f>
        <v>17000000</v>
      </c>
      <c r="N11" s="192" t="s">
        <v>335</v>
      </c>
      <c r="O11" s="192" t="s">
        <v>336</v>
      </c>
      <c r="P11" s="116" t="s">
        <v>70</v>
      </c>
      <c r="Q11" s="116" t="s">
        <v>70</v>
      </c>
      <c r="R11" s="116" t="s">
        <v>70</v>
      </c>
      <c r="S11" s="116" t="s">
        <v>70</v>
      </c>
      <c r="T11" s="116"/>
      <c r="U11" s="116"/>
      <c r="V11" s="116" t="s">
        <v>70</v>
      </c>
      <c r="W11" s="116"/>
      <c r="X11" s="116" t="s">
        <v>70</v>
      </c>
      <c r="Y11" s="116" t="s">
        <v>337</v>
      </c>
      <c r="Z11" s="369" t="s">
        <v>72</v>
      </c>
      <c r="AA11" s="300" t="s">
        <v>141</v>
      </c>
      <c r="AB11" s="89">
        <v>6</v>
      </c>
      <c r="AC11" s="90" t="s">
        <v>758</v>
      </c>
      <c r="AD11" s="93"/>
    </row>
    <row r="12" spans="1:30" s="41" customFormat="1" ht="72" x14ac:dyDescent="0.25">
      <c r="A12" s="190">
        <v>8</v>
      </c>
      <c r="B12" s="123" t="s">
        <v>113</v>
      </c>
      <c r="C12" s="123" t="s">
        <v>114</v>
      </c>
      <c r="D12" s="123" t="s">
        <v>115</v>
      </c>
      <c r="E12" s="123">
        <v>2506816</v>
      </c>
      <c r="F12" s="123">
        <v>600100529</v>
      </c>
      <c r="G12" s="123" t="s">
        <v>338</v>
      </c>
      <c r="H12" s="123" t="s">
        <v>25</v>
      </c>
      <c r="I12" s="123" t="s">
        <v>77</v>
      </c>
      <c r="J12" s="123" t="s">
        <v>117</v>
      </c>
      <c r="K12" s="123" t="s">
        <v>339</v>
      </c>
      <c r="L12" s="193">
        <v>500000</v>
      </c>
      <c r="M12" s="193">
        <f t="shared" ref="M12:M22" si="1">L12/100*85</f>
        <v>425000</v>
      </c>
      <c r="N12" s="123">
        <v>2024</v>
      </c>
      <c r="O12" s="123">
        <v>2027</v>
      </c>
      <c r="P12" s="194"/>
      <c r="Q12" s="194"/>
      <c r="R12" s="194"/>
      <c r="S12" s="194"/>
      <c r="T12" s="194"/>
      <c r="U12" s="194"/>
      <c r="V12" s="194"/>
      <c r="W12" s="194"/>
      <c r="X12" s="194"/>
      <c r="Y12" s="123" t="s">
        <v>340</v>
      </c>
      <c r="Z12" s="370" t="s">
        <v>72</v>
      </c>
      <c r="AA12" s="300" t="s">
        <v>141</v>
      </c>
      <c r="AB12" s="89">
        <v>6</v>
      </c>
      <c r="AC12" s="90" t="s">
        <v>758</v>
      </c>
      <c r="AD12" s="93"/>
    </row>
    <row r="13" spans="1:30" s="41" customFormat="1" ht="72" x14ac:dyDescent="0.25">
      <c r="A13" s="170">
        <v>9</v>
      </c>
      <c r="B13" s="123" t="s">
        <v>113</v>
      </c>
      <c r="C13" s="123" t="s">
        <v>114</v>
      </c>
      <c r="D13" s="123" t="s">
        <v>115</v>
      </c>
      <c r="E13" s="123">
        <v>2506816</v>
      </c>
      <c r="F13" s="123">
        <v>600100529</v>
      </c>
      <c r="G13" s="194" t="s">
        <v>341</v>
      </c>
      <c r="H13" s="123" t="s">
        <v>25</v>
      </c>
      <c r="I13" s="123" t="s">
        <v>77</v>
      </c>
      <c r="J13" s="123" t="s">
        <v>117</v>
      </c>
      <c r="K13" s="123" t="s">
        <v>342</v>
      </c>
      <c r="L13" s="193">
        <v>4000000</v>
      </c>
      <c r="M13" s="193">
        <f t="shared" si="1"/>
        <v>3400000</v>
      </c>
      <c r="N13" s="123">
        <v>2024</v>
      </c>
      <c r="O13" s="123">
        <v>2027</v>
      </c>
      <c r="P13" s="194"/>
      <c r="Q13" s="194" t="s">
        <v>70</v>
      </c>
      <c r="R13" s="194" t="s">
        <v>70</v>
      </c>
      <c r="S13" s="194" t="s">
        <v>70</v>
      </c>
      <c r="T13" s="194"/>
      <c r="U13" s="194"/>
      <c r="V13" s="194"/>
      <c r="W13" s="194"/>
      <c r="X13" s="194"/>
      <c r="Y13" s="123" t="s">
        <v>343</v>
      </c>
      <c r="Z13" s="370" t="s">
        <v>72</v>
      </c>
      <c r="AA13" s="300" t="s">
        <v>141</v>
      </c>
      <c r="AB13" s="89">
        <v>6</v>
      </c>
      <c r="AC13" s="90" t="s">
        <v>758</v>
      </c>
      <c r="AD13" s="93"/>
    </row>
    <row r="14" spans="1:30" s="41" customFormat="1" ht="72" x14ac:dyDescent="0.25">
      <c r="A14" s="170">
        <v>10</v>
      </c>
      <c r="B14" s="123" t="s">
        <v>113</v>
      </c>
      <c r="C14" s="123" t="s">
        <v>114</v>
      </c>
      <c r="D14" s="123" t="s">
        <v>115</v>
      </c>
      <c r="E14" s="123">
        <v>2506816</v>
      </c>
      <c r="F14" s="123">
        <v>600100529</v>
      </c>
      <c r="G14" s="194" t="s">
        <v>344</v>
      </c>
      <c r="H14" s="123" t="s">
        <v>25</v>
      </c>
      <c r="I14" s="123" t="s">
        <v>77</v>
      </c>
      <c r="J14" s="123" t="s">
        <v>117</v>
      </c>
      <c r="K14" s="123" t="s">
        <v>345</v>
      </c>
      <c r="L14" s="193">
        <v>1000000</v>
      </c>
      <c r="M14" s="193">
        <f t="shared" si="1"/>
        <v>850000</v>
      </c>
      <c r="N14" s="123">
        <v>2024</v>
      </c>
      <c r="O14" s="123">
        <v>2027</v>
      </c>
      <c r="P14" s="194"/>
      <c r="Q14" s="194"/>
      <c r="R14" s="194"/>
      <c r="S14" s="194"/>
      <c r="T14" s="194"/>
      <c r="U14" s="194"/>
      <c r="V14" s="194"/>
      <c r="W14" s="194"/>
      <c r="X14" s="194"/>
      <c r="Y14" s="123" t="s">
        <v>340</v>
      </c>
      <c r="Z14" s="370" t="s">
        <v>72</v>
      </c>
      <c r="AA14" s="300" t="s">
        <v>141</v>
      </c>
      <c r="AB14" s="89">
        <v>6</v>
      </c>
      <c r="AC14" s="90" t="s">
        <v>758</v>
      </c>
      <c r="AD14" s="93"/>
    </row>
    <row r="15" spans="1:30" s="41" customFormat="1" ht="72.75" thickBot="1" x14ac:dyDescent="0.3">
      <c r="A15" s="170">
        <v>11</v>
      </c>
      <c r="B15" s="123" t="s">
        <v>113</v>
      </c>
      <c r="C15" s="123" t="s">
        <v>114</v>
      </c>
      <c r="D15" s="123" t="s">
        <v>115</v>
      </c>
      <c r="E15" s="123">
        <v>2506816</v>
      </c>
      <c r="F15" s="123">
        <v>600100529</v>
      </c>
      <c r="G15" s="194" t="s">
        <v>346</v>
      </c>
      <c r="H15" s="123" t="s">
        <v>25</v>
      </c>
      <c r="I15" s="123" t="s">
        <v>77</v>
      </c>
      <c r="J15" s="123" t="s">
        <v>117</v>
      </c>
      <c r="K15" s="123" t="s">
        <v>347</v>
      </c>
      <c r="L15" s="193">
        <v>1500000</v>
      </c>
      <c r="M15" s="193">
        <f t="shared" si="1"/>
        <v>1275000</v>
      </c>
      <c r="N15" s="123">
        <v>2024</v>
      </c>
      <c r="O15" s="123">
        <v>2027</v>
      </c>
      <c r="P15" s="194"/>
      <c r="Q15" s="194"/>
      <c r="R15" s="194"/>
      <c r="S15" s="194"/>
      <c r="T15" s="194"/>
      <c r="U15" s="194"/>
      <c r="V15" s="194"/>
      <c r="W15" s="194"/>
      <c r="X15" s="194"/>
      <c r="Y15" s="123" t="s">
        <v>79</v>
      </c>
      <c r="Z15" s="370" t="s">
        <v>72</v>
      </c>
      <c r="AA15" s="300" t="s">
        <v>141</v>
      </c>
      <c r="AB15" s="89">
        <v>6</v>
      </c>
      <c r="AC15" s="90" t="s">
        <v>758</v>
      </c>
      <c r="AD15" s="93"/>
    </row>
    <row r="16" spans="1:30" s="41" customFormat="1" ht="72" x14ac:dyDescent="0.25">
      <c r="A16" s="190">
        <v>12</v>
      </c>
      <c r="B16" s="123" t="s">
        <v>113</v>
      </c>
      <c r="C16" s="123" t="s">
        <v>114</v>
      </c>
      <c r="D16" s="123" t="s">
        <v>115</v>
      </c>
      <c r="E16" s="123">
        <v>2506816</v>
      </c>
      <c r="F16" s="123">
        <v>600100529</v>
      </c>
      <c r="G16" s="194" t="s">
        <v>348</v>
      </c>
      <c r="H16" s="123" t="s">
        <v>25</v>
      </c>
      <c r="I16" s="123" t="s">
        <v>77</v>
      </c>
      <c r="J16" s="123" t="s">
        <v>117</v>
      </c>
      <c r="K16" s="123" t="s">
        <v>349</v>
      </c>
      <c r="L16" s="193">
        <v>1200000</v>
      </c>
      <c r="M16" s="193">
        <f t="shared" si="1"/>
        <v>1020000</v>
      </c>
      <c r="N16" s="123">
        <v>2024</v>
      </c>
      <c r="O16" s="123">
        <v>2027</v>
      </c>
      <c r="P16" s="194"/>
      <c r="Q16" s="194"/>
      <c r="R16" s="194"/>
      <c r="S16" s="194"/>
      <c r="T16" s="194"/>
      <c r="U16" s="194"/>
      <c r="V16" s="194"/>
      <c r="W16" s="194"/>
      <c r="X16" s="194"/>
      <c r="Y16" s="123" t="s">
        <v>79</v>
      </c>
      <c r="Z16" s="370" t="s">
        <v>72</v>
      </c>
      <c r="AA16" s="300" t="s">
        <v>141</v>
      </c>
      <c r="AB16" s="89">
        <v>6</v>
      </c>
      <c r="AC16" s="90" t="s">
        <v>758</v>
      </c>
      <c r="AD16" s="93"/>
    </row>
    <row r="17" spans="1:59" s="41" customFormat="1" ht="72" x14ac:dyDescent="0.25">
      <c r="A17" s="170">
        <v>13</v>
      </c>
      <c r="B17" s="123" t="s">
        <v>113</v>
      </c>
      <c r="C17" s="123" t="s">
        <v>114</v>
      </c>
      <c r="D17" s="123" t="s">
        <v>115</v>
      </c>
      <c r="E17" s="123">
        <v>2506816</v>
      </c>
      <c r="F17" s="123">
        <v>600100529</v>
      </c>
      <c r="G17" s="194" t="s">
        <v>350</v>
      </c>
      <c r="H17" s="123" t="s">
        <v>25</v>
      </c>
      <c r="I17" s="123" t="s">
        <v>77</v>
      </c>
      <c r="J17" s="123" t="s">
        <v>117</v>
      </c>
      <c r="K17" s="123" t="s">
        <v>351</v>
      </c>
      <c r="L17" s="193">
        <v>2000000</v>
      </c>
      <c r="M17" s="193">
        <f t="shared" si="1"/>
        <v>1700000</v>
      </c>
      <c r="N17" s="123">
        <v>2024</v>
      </c>
      <c r="O17" s="123">
        <v>2027</v>
      </c>
      <c r="P17" s="194"/>
      <c r="Q17" s="194"/>
      <c r="R17" s="194"/>
      <c r="S17" s="194"/>
      <c r="T17" s="194"/>
      <c r="U17" s="194"/>
      <c r="V17" s="194"/>
      <c r="W17" s="194"/>
      <c r="X17" s="194"/>
      <c r="Y17" s="123" t="s">
        <v>352</v>
      </c>
      <c r="Z17" s="370" t="s">
        <v>72</v>
      </c>
      <c r="AA17" s="300" t="s">
        <v>141</v>
      </c>
      <c r="AB17" s="89">
        <v>6</v>
      </c>
      <c r="AC17" s="90" t="s">
        <v>758</v>
      </c>
      <c r="AD17" s="93"/>
    </row>
    <row r="18" spans="1:59" s="41" customFormat="1" ht="72" x14ac:dyDescent="0.25">
      <c r="A18" s="170">
        <v>14</v>
      </c>
      <c r="B18" s="123" t="s">
        <v>113</v>
      </c>
      <c r="C18" s="123" t="s">
        <v>114</v>
      </c>
      <c r="D18" s="123" t="s">
        <v>115</v>
      </c>
      <c r="E18" s="123">
        <v>2506816</v>
      </c>
      <c r="F18" s="123">
        <v>600100529</v>
      </c>
      <c r="G18" s="194" t="s">
        <v>353</v>
      </c>
      <c r="H18" s="123" t="s">
        <v>25</v>
      </c>
      <c r="I18" s="123" t="s">
        <v>77</v>
      </c>
      <c r="J18" s="123" t="s">
        <v>117</v>
      </c>
      <c r="K18" s="123" t="s">
        <v>354</v>
      </c>
      <c r="L18" s="193">
        <v>6000000</v>
      </c>
      <c r="M18" s="193">
        <f t="shared" si="1"/>
        <v>5100000</v>
      </c>
      <c r="N18" s="123">
        <v>2024</v>
      </c>
      <c r="O18" s="123">
        <v>2027</v>
      </c>
      <c r="P18" s="194"/>
      <c r="Q18" s="194"/>
      <c r="R18" s="194"/>
      <c r="S18" s="194"/>
      <c r="T18" s="194"/>
      <c r="U18" s="194"/>
      <c r="V18" s="194"/>
      <c r="W18" s="194"/>
      <c r="X18" s="194"/>
      <c r="Y18" s="123" t="s">
        <v>79</v>
      </c>
      <c r="Z18" s="370" t="s">
        <v>72</v>
      </c>
      <c r="AA18" s="300" t="s">
        <v>141</v>
      </c>
      <c r="AB18" s="89">
        <v>6</v>
      </c>
      <c r="AC18" s="90" t="s">
        <v>758</v>
      </c>
      <c r="AD18" s="93"/>
    </row>
    <row r="19" spans="1:59" s="41" customFormat="1" ht="72.75" thickBot="1" x14ac:dyDescent="0.3">
      <c r="A19" s="170">
        <v>15</v>
      </c>
      <c r="B19" s="123" t="s">
        <v>113</v>
      </c>
      <c r="C19" s="123" t="s">
        <v>114</v>
      </c>
      <c r="D19" s="123" t="s">
        <v>115</v>
      </c>
      <c r="E19" s="123">
        <v>2506816</v>
      </c>
      <c r="F19" s="123">
        <v>600100529</v>
      </c>
      <c r="G19" s="194" t="s">
        <v>355</v>
      </c>
      <c r="H19" s="123" t="s">
        <v>25</v>
      </c>
      <c r="I19" s="123" t="s">
        <v>77</v>
      </c>
      <c r="J19" s="123" t="s">
        <v>117</v>
      </c>
      <c r="K19" s="123" t="s">
        <v>356</v>
      </c>
      <c r="L19" s="193">
        <v>2500000</v>
      </c>
      <c r="M19" s="193">
        <f t="shared" si="1"/>
        <v>2125000</v>
      </c>
      <c r="N19" s="123">
        <v>2024</v>
      </c>
      <c r="O19" s="123">
        <v>2027</v>
      </c>
      <c r="P19" s="194"/>
      <c r="Q19" s="194" t="s">
        <v>70</v>
      </c>
      <c r="R19" s="194" t="s">
        <v>70</v>
      </c>
      <c r="S19" s="194"/>
      <c r="T19" s="194"/>
      <c r="U19" s="194"/>
      <c r="V19" s="194" t="s">
        <v>70</v>
      </c>
      <c r="W19" s="194"/>
      <c r="X19" s="194"/>
      <c r="Y19" s="123" t="s">
        <v>143</v>
      </c>
      <c r="Z19" s="370" t="s">
        <v>72</v>
      </c>
      <c r="AA19" s="300" t="s">
        <v>141</v>
      </c>
      <c r="AB19" s="89">
        <v>6</v>
      </c>
      <c r="AC19" s="90" t="s">
        <v>758</v>
      </c>
      <c r="AD19" s="93"/>
    </row>
    <row r="20" spans="1:59" s="41" customFormat="1" ht="72" x14ac:dyDescent="0.25">
      <c r="A20" s="190">
        <v>16</v>
      </c>
      <c r="B20" s="123" t="s">
        <v>113</v>
      </c>
      <c r="C20" s="123" t="s">
        <v>114</v>
      </c>
      <c r="D20" s="123" t="s">
        <v>115</v>
      </c>
      <c r="E20" s="123">
        <v>2506816</v>
      </c>
      <c r="F20" s="123">
        <v>600100529</v>
      </c>
      <c r="G20" s="194" t="s">
        <v>357</v>
      </c>
      <c r="H20" s="123" t="s">
        <v>25</v>
      </c>
      <c r="I20" s="123" t="s">
        <v>77</v>
      </c>
      <c r="J20" s="123" t="s">
        <v>117</v>
      </c>
      <c r="K20" s="123" t="s">
        <v>358</v>
      </c>
      <c r="L20" s="193">
        <v>5000000</v>
      </c>
      <c r="M20" s="193">
        <f t="shared" si="1"/>
        <v>4250000</v>
      </c>
      <c r="N20" s="123">
        <v>2024</v>
      </c>
      <c r="O20" s="123">
        <v>2027</v>
      </c>
      <c r="P20" s="194"/>
      <c r="Q20" s="194"/>
      <c r="R20" s="194"/>
      <c r="S20" s="194"/>
      <c r="T20" s="194"/>
      <c r="U20" s="194"/>
      <c r="V20" s="194"/>
      <c r="W20" s="194"/>
      <c r="X20" s="194"/>
      <c r="Y20" s="123" t="s">
        <v>322</v>
      </c>
      <c r="Z20" s="370" t="s">
        <v>72</v>
      </c>
      <c r="AA20" s="300" t="s">
        <v>141</v>
      </c>
      <c r="AB20" s="89">
        <v>6</v>
      </c>
      <c r="AC20" s="90" t="s">
        <v>758</v>
      </c>
      <c r="AD20" s="93"/>
    </row>
    <row r="21" spans="1:59" s="41" customFormat="1" ht="72" x14ac:dyDescent="0.25">
      <c r="A21" s="170">
        <v>17</v>
      </c>
      <c r="B21" s="123" t="s">
        <v>113</v>
      </c>
      <c r="C21" s="123" t="s">
        <v>114</v>
      </c>
      <c r="D21" s="123" t="s">
        <v>115</v>
      </c>
      <c r="E21" s="123">
        <v>2506816</v>
      </c>
      <c r="F21" s="123">
        <v>600100529</v>
      </c>
      <c r="G21" s="194" t="s">
        <v>359</v>
      </c>
      <c r="H21" s="123" t="s">
        <v>25</v>
      </c>
      <c r="I21" s="123" t="s">
        <v>77</v>
      </c>
      <c r="J21" s="123" t="s">
        <v>117</v>
      </c>
      <c r="K21" s="123" t="s">
        <v>360</v>
      </c>
      <c r="L21" s="193">
        <v>35000000</v>
      </c>
      <c r="M21" s="193">
        <f t="shared" si="1"/>
        <v>29750000</v>
      </c>
      <c r="N21" s="123">
        <v>2024</v>
      </c>
      <c r="O21" s="123">
        <v>2027</v>
      </c>
      <c r="P21" s="194"/>
      <c r="Q21" s="194"/>
      <c r="R21" s="194"/>
      <c r="S21" s="194"/>
      <c r="T21" s="194"/>
      <c r="U21" s="194"/>
      <c r="V21" s="194"/>
      <c r="W21" s="194"/>
      <c r="X21" s="194"/>
      <c r="Y21" s="123" t="s">
        <v>79</v>
      </c>
      <c r="Z21" s="370" t="s">
        <v>72</v>
      </c>
      <c r="AA21" s="300" t="s">
        <v>141</v>
      </c>
      <c r="AB21" s="89">
        <v>6</v>
      </c>
      <c r="AC21" s="90" t="s">
        <v>758</v>
      </c>
      <c r="AD21" s="93"/>
    </row>
    <row r="22" spans="1:59" s="41" customFormat="1" ht="72" x14ac:dyDescent="0.25">
      <c r="A22" s="170">
        <v>18</v>
      </c>
      <c r="B22" s="123" t="s">
        <v>113</v>
      </c>
      <c r="C22" s="123" t="s">
        <v>114</v>
      </c>
      <c r="D22" s="123" t="s">
        <v>115</v>
      </c>
      <c r="E22" s="123">
        <v>2506816</v>
      </c>
      <c r="F22" s="123">
        <v>600100529</v>
      </c>
      <c r="G22" s="194" t="s">
        <v>120</v>
      </c>
      <c r="H22" s="123" t="s">
        <v>25</v>
      </c>
      <c r="I22" s="123" t="s">
        <v>77</v>
      </c>
      <c r="J22" s="123" t="s">
        <v>117</v>
      </c>
      <c r="K22" s="123" t="s">
        <v>361</v>
      </c>
      <c r="L22" s="193">
        <v>1000000</v>
      </c>
      <c r="M22" s="193">
        <f t="shared" si="1"/>
        <v>850000</v>
      </c>
      <c r="N22" s="123">
        <v>2024</v>
      </c>
      <c r="O22" s="123">
        <v>2027</v>
      </c>
      <c r="P22" s="194" t="s">
        <v>70</v>
      </c>
      <c r="Q22" s="194" t="s">
        <v>70</v>
      </c>
      <c r="R22" s="194" t="s">
        <v>70</v>
      </c>
      <c r="S22" s="194" t="s">
        <v>70</v>
      </c>
      <c r="T22" s="194"/>
      <c r="U22" s="194"/>
      <c r="V22" s="194"/>
      <c r="W22" s="194"/>
      <c r="X22" s="194"/>
      <c r="Y22" s="123" t="s">
        <v>362</v>
      </c>
      <c r="Z22" s="370" t="s">
        <v>72</v>
      </c>
      <c r="AA22" s="300" t="s">
        <v>141</v>
      </c>
      <c r="AB22" s="89">
        <v>6</v>
      </c>
      <c r="AC22" s="90" t="s">
        <v>758</v>
      </c>
      <c r="AD22" s="93"/>
    </row>
    <row r="23" spans="1:59" s="41" customFormat="1" ht="72.75" thickBot="1" x14ac:dyDescent="0.3">
      <c r="A23" s="170">
        <v>19</v>
      </c>
      <c r="B23" s="123" t="s">
        <v>113</v>
      </c>
      <c r="C23" s="123" t="s">
        <v>114</v>
      </c>
      <c r="D23" s="123" t="s">
        <v>122</v>
      </c>
      <c r="E23" s="123">
        <v>2506816</v>
      </c>
      <c r="F23" s="123">
        <v>600100529</v>
      </c>
      <c r="G23" s="194" t="s">
        <v>363</v>
      </c>
      <c r="H23" s="123" t="s">
        <v>25</v>
      </c>
      <c r="I23" s="123" t="s">
        <v>77</v>
      </c>
      <c r="J23" s="123" t="s">
        <v>117</v>
      </c>
      <c r="K23" s="195" t="s">
        <v>364</v>
      </c>
      <c r="L23" s="196">
        <v>2000000</v>
      </c>
      <c r="M23" s="196">
        <v>1700000</v>
      </c>
      <c r="N23" s="195">
        <v>2023</v>
      </c>
      <c r="O23" s="195">
        <v>2024</v>
      </c>
      <c r="P23" s="194"/>
      <c r="Q23" s="194" t="s">
        <v>70</v>
      </c>
      <c r="R23" s="194" t="s">
        <v>70</v>
      </c>
      <c r="S23" s="194" t="s">
        <v>70</v>
      </c>
      <c r="T23" s="194"/>
      <c r="U23" s="194"/>
      <c r="V23" s="194"/>
      <c r="W23" s="194"/>
      <c r="X23" s="194" t="s">
        <v>70</v>
      </c>
      <c r="Y23" s="123" t="s">
        <v>79</v>
      </c>
      <c r="Z23" s="370" t="s">
        <v>72</v>
      </c>
      <c r="AA23" s="300" t="s">
        <v>141</v>
      </c>
      <c r="AB23" s="89">
        <v>6</v>
      </c>
      <c r="AC23" s="90" t="s">
        <v>758</v>
      </c>
      <c r="AD23" s="93"/>
    </row>
    <row r="24" spans="1:59" s="93" customFormat="1" ht="72" x14ac:dyDescent="0.25">
      <c r="A24" s="190">
        <v>20</v>
      </c>
      <c r="B24" s="116" t="s">
        <v>113</v>
      </c>
      <c r="C24" s="116" t="s">
        <v>114</v>
      </c>
      <c r="D24" s="116" t="s">
        <v>115</v>
      </c>
      <c r="E24" s="116">
        <v>2506816</v>
      </c>
      <c r="F24" s="116">
        <v>600100529</v>
      </c>
      <c r="G24" s="197" t="s">
        <v>365</v>
      </c>
      <c r="H24" s="116" t="s">
        <v>25</v>
      </c>
      <c r="I24" s="116" t="s">
        <v>77</v>
      </c>
      <c r="J24" s="116" t="s">
        <v>117</v>
      </c>
      <c r="K24" s="117" t="s">
        <v>366</v>
      </c>
      <c r="L24" s="118">
        <v>3000000</v>
      </c>
      <c r="M24" s="118">
        <v>2550000</v>
      </c>
      <c r="N24" s="117">
        <v>2024</v>
      </c>
      <c r="O24" s="117">
        <v>2027</v>
      </c>
      <c r="P24" s="117"/>
      <c r="Q24" s="117"/>
      <c r="R24" s="117" t="s">
        <v>70</v>
      </c>
      <c r="S24" s="117" t="s">
        <v>70</v>
      </c>
      <c r="T24" s="117"/>
      <c r="U24" s="117"/>
      <c r="V24" s="117"/>
      <c r="W24" s="117"/>
      <c r="X24" s="117" t="s">
        <v>70</v>
      </c>
      <c r="Y24" s="117" t="s">
        <v>79</v>
      </c>
      <c r="Z24" s="371" t="s">
        <v>72</v>
      </c>
      <c r="AA24" s="300" t="s">
        <v>141</v>
      </c>
      <c r="AB24" s="89">
        <v>6</v>
      </c>
      <c r="AC24" s="90" t="s">
        <v>758</v>
      </c>
    </row>
    <row r="25" spans="1:59" s="93" customFormat="1" ht="72" x14ac:dyDescent="0.25">
      <c r="A25" s="170">
        <v>21</v>
      </c>
      <c r="B25" s="116" t="s">
        <v>113</v>
      </c>
      <c r="C25" s="116" t="s">
        <v>114</v>
      </c>
      <c r="D25" s="116" t="s">
        <v>115</v>
      </c>
      <c r="E25" s="116">
        <v>2506816</v>
      </c>
      <c r="F25" s="116">
        <v>600100529</v>
      </c>
      <c r="G25" s="197" t="s">
        <v>367</v>
      </c>
      <c r="H25" s="116" t="s">
        <v>25</v>
      </c>
      <c r="I25" s="116" t="s">
        <v>77</v>
      </c>
      <c r="J25" s="116" t="s">
        <v>117</v>
      </c>
      <c r="K25" s="117" t="s">
        <v>368</v>
      </c>
      <c r="L25" s="118">
        <v>2000000</v>
      </c>
      <c r="M25" s="118">
        <v>1700000</v>
      </c>
      <c r="N25" s="117">
        <v>2024</v>
      </c>
      <c r="O25" s="117">
        <v>2027</v>
      </c>
      <c r="P25" s="117" t="s">
        <v>70</v>
      </c>
      <c r="Q25" s="117"/>
      <c r="R25" s="117"/>
      <c r="S25" s="117" t="s">
        <v>70</v>
      </c>
      <c r="T25" s="117"/>
      <c r="U25" s="117"/>
      <c r="V25" s="117"/>
      <c r="W25" s="117"/>
      <c r="X25" s="117" t="s">
        <v>70</v>
      </c>
      <c r="Y25" s="117" t="s">
        <v>79</v>
      </c>
      <c r="Z25" s="371" t="s">
        <v>72</v>
      </c>
      <c r="AA25" s="300" t="s">
        <v>141</v>
      </c>
      <c r="AB25" s="89">
        <v>6</v>
      </c>
      <c r="AC25" s="90" t="s">
        <v>758</v>
      </c>
    </row>
    <row r="26" spans="1:59" s="93" customFormat="1" ht="72" x14ac:dyDescent="0.25">
      <c r="A26" s="170">
        <v>22</v>
      </c>
      <c r="B26" s="116" t="s">
        <v>113</v>
      </c>
      <c r="C26" s="116" t="s">
        <v>114</v>
      </c>
      <c r="D26" s="116" t="s">
        <v>115</v>
      </c>
      <c r="E26" s="116">
        <v>2506816</v>
      </c>
      <c r="F26" s="116">
        <v>600100529</v>
      </c>
      <c r="G26" s="197" t="s">
        <v>369</v>
      </c>
      <c r="H26" s="116" t="s">
        <v>25</v>
      </c>
      <c r="I26" s="116" t="s">
        <v>77</v>
      </c>
      <c r="J26" s="116" t="s">
        <v>117</v>
      </c>
      <c r="K26" s="117" t="s">
        <v>370</v>
      </c>
      <c r="L26" s="118">
        <v>2000000</v>
      </c>
      <c r="M26" s="118">
        <v>1700000</v>
      </c>
      <c r="N26" s="117">
        <v>2024</v>
      </c>
      <c r="O26" s="117">
        <v>2027</v>
      </c>
      <c r="P26" s="117"/>
      <c r="Q26" s="117"/>
      <c r="R26" s="117"/>
      <c r="S26" s="117" t="s">
        <v>70</v>
      </c>
      <c r="T26" s="117"/>
      <c r="U26" s="117"/>
      <c r="V26" s="117"/>
      <c r="W26" s="117"/>
      <c r="X26" s="117" t="s">
        <v>70</v>
      </c>
      <c r="Y26" s="117" t="s">
        <v>79</v>
      </c>
      <c r="Z26" s="371" t="s">
        <v>72</v>
      </c>
      <c r="AA26" s="300" t="s">
        <v>141</v>
      </c>
      <c r="AB26" s="89">
        <v>6</v>
      </c>
      <c r="AC26" s="90" t="s">
        <v>758</v>
      </c>
    </row>
    <row r="27" spans="1:59" s="93" customFormat="1" ht="72.75" thickBot="1" x14ac:dyDescent="0.3">
      <c r="A27" s="170">
        <v>23</v>
      </c>
      <c r="B27" s="116" t="s">
        <v>113</v>
      </c>
      <c r="C27" s="116" t="s">
        <v>114</v>
      </c>
      <c r="D27" s="116" t="s">
        <v>115</v>
      </c>
      <c r="E27" s="116">
        <v>2506816</v>
      </c>
      <c r="F27" s="116">
        <v>600100529</v>
      </c>
      <c r="G27" s="197" t="s">
        <v>371</v>
      </c>
      <c r="H27" s="116" t="s">
        <v>25</v>
      </c>
      <c r="I27" s="116" t="s">
        <v>77</v>
      </c>
      <c r="J27" s="116" t="s">
        <v>117</v>
      </c>
      <c r="K27" s="117" t="s">
        <v>372</v>
      </c>
      <c r="L27" s="118">
        <v>2000000</v>
      </c>
      <c r="M27" s="118">
        <v>1700000</v>
      </c>
      <c r="N27" s="117">
        <v>2024</v>
      </c>
      <c r="O27" s="117">
        <v>2027</v>
      </c>
      <c r="P27" s="117"/>
      <c r="Q27" s="117" t="s">
        <v>70</v>
      </c>
      <c r="R27" s="117" t="s">
        <v>70</v>
      </c>
      <c r="S27" s="117" t="s">
        <v>70</v>
      </c>
      <c r="T27" s="117"/>
      <c r="U27" s="117"/>
      <c r="V27" s="117"/>
      <c r="W27" s="117"/>
      <c r="X27" s="117" t="s">
        <v>70</v>
      </c>
      <c r="Y27" s="117" t="s">
        <v>79</v>
      </c>
      <c r="Z27" s="371" t="s">
        <v>72</v>
      </c>
      <c r="AA27" s="300" t="s">
        <v>141</v>
      </c>
      <c r="AB27" s="89">
        <v>6</v>
      </c>
      <c r="AC27" s="90" t="s">
        <v>758</v>
      </c>
    </row>
    <row r="28" spans="1:59" ht="81" customHeight="1" x14ac:dyDescent="0.25">
      <c r="A28" s="190">
        <v>24</v>
      </c>
      <c r="B28" s="185" t="s">
        <v>373</v>
      </c>
      <c r="C28" s="185" t="s">
        <v>374</v>
      </c>
      <c r="D28" s="185">
        <v>75015765</v>
      </c>
      <c r="E28" s="185" t="str">
        <f>"002506319"</f>
        <v>002506319</v>
      </c>
      <c r="F28" s="185">
        <v>600100332</v>
      </c>
      <c r="G28" s="185" t="s">
        <v>375</v>
      </c>
      <c r="H28" s="185" t="s">
        <v>25</v>
      </c>
      <c r="I28" s="185" t="s">
        <v>77</v>
      </c>
      <c r="J28" s="185" t="s">
        <v>140</v>
      </c>
      <c r="K28" s="198" t="s">
        <v>376</v>
      </c>
      <c r="L28" s="187">
        <v>8000000</v>
      </c>
      <c r="M28" s="187">
        <f>L28/100*85</f>
        <v>6800000</v>
      </c>
      <c r="N28" s="199" t="s">
        <v>335</v>
      </c>
      <c r="O28" s="199" t="s">
        <v>336</v>
      </c>
      <c r="P28" s="185"/>
      <c r="Q28" s="185" t="s">
        <v>70</v>
      </c>
      <c r="R28" s="185" t="s">
        <v>70</v>
      </c>
      <c r="S28" s="185" t="s">
        <v>70</v>
      </c>
      <c r="T28" s="185" t="s">
        <v>70</v>
      </c>
      <c r="U28" s="185"/>
      <c r="V28" s="185" t="s">
        <v>70</v>
      </c>
      <c r="W28" s="185" t="s">
        <v>70</v>
      </c>
      <c r="X28" s="185" t="s">
        <v>70</v>
      </c>
      <c r="Y28" s="185" t="s">
        <v>377</v>
      </c>
      <c r="Z28" s="368" t="s">
        <v>72</v>
      </c>
      <c r="AA28" s="300" t="s">
        <v>141</v>
      </c>
      <c r="AB28" s="89">
        <v>6</v>
      </c>
      <c r="AC28" s="91" t="s">
        <v>758</v>
      </c>
      <c r="AE28" s="56"/>
      <c r="AF28" s="56"/>
      <c r="AG28" s="56"/>
      <c r="AH28" s="56"/>
      <c r="AI28" s="56"/>
      <c r="AJ28" s="56"/>
      <c r="AK28" s="56"/>
      <c r="AL28" s="56"/>
      <c r="AM28" s="56"/>
      <c r="AN28" s="56"/>
      <c r="AO28" s="56"/>
      <c r="AP28" s="56"/>
      <c r="AQ28" s="56"/>
      <c r="AR28" s="56"/>
      <c r="AS28" s="56"/>
      <c r="AT28" s="56"/>
      <c r="AU28" s="56"/>
      <c r="AV28" s="56"/>
      <c r="AW28" s="56"/>
      <c r="AX28" s="56"/>
      <c r="AY28" s="56"/>
      <c r="AZ28" s="56"/>
      <c r="BA28" s="56"/>
      <c r="BB28" s="56"/>
      <c r="BC28" s="56"/>
      <c r="BD28" s="56"/>
      <c r="BE28" s="56"/>
      <c r="BF28" s="56"/>
      <c r="BG28" s="56"/>
    </row>
    <row r="29" spans="1:59" ht="66.599999999999994" customHeight="1" thickBot="1" x14ac:dyDescent="0.3">
      <c r="A29" s="372">
        <v>25</v>
      </c>
      <c r="B29" s="373" t="s">
        <v>373</v>
      </c>
      <c r="C29" s="373" t="s">
        <v>374</v>
      </c>
      <c r="D29" s="373">
        <v>75015765</v>
      </c>
      <c r="E29" s="373" t="str">
        <f t="shared" ref="E29:E32" si="2">"002506319"</f>
        <v>002506319</v>
      </c>
      <c r="F29" s="373">
        <v>600100332</v>
      </c>
      <c r="G29" s="373" t="s">
        <v>378</v>
      </c>
      <c r="H29" s="373" t="s">
        <v>25</v>
      </c>
      <c r="I29" s="373" t="s">
        <v>77</v>
      </c>
      <c r="J29" s="373" t="s">
        <v>140</v>
      </c>
      <c r="K29" s="373" t="s">
        <v>379</v>
      </c>
      <c r="L29" s="374">
        <v>2550000</v>
      </c>
      <c r="M29" s="374">
        <f t="shared" ref="M29:M31" si="3">L29/100*85</f>
        <v>2167500</v>
      </c>
      <c r="N29" s="375">
        <v>2022</v>
      </c>
      <c r="O29" s="375">
        <v>2023</v>
      </c>
      <c r="P29" s="373"/>
      <c r="Q29" s="373"/>
      <c r="R29" s="373"/>
      <c r="S29" s="373"/>
      <c r="T29" s="373"/>
      <c r="U29" s="373"/>
      <c r="V29" s="373"/>
      <c r="W29" s="373"/>
      <c r="X29" s="373"/>
      <c r="Y29" s="373" t="s">
        <v>104</v>
      </c>
      <c r="Z29" s="376" t="s">
        <v>72</v>
      </c>
      <c r="AA29" s="300" t="s">
        <v>141</v>
      </c>
      <c r="AB29" s="89">
        <v>6</v>
      </c>
      <c r="AC29" s="91" t="s">
        <v>758</v>
      </c>
      <c r="AE29" s="56"/>
      <c r="AF29" s="56"/>
      <c r="AG29" s="56"/>
      <c r="AH29" s="56"/>
      <c r="AI29" s="56"/>
      <c r="AJ29" s="56"/>
      <c r="AK29" s="56"/>
      <c r="AL29" s="56"/>
      <c r="AM29" s="56"/>
      <c r="AN29" s="56"/>
      <c r="AO29" s="56"/>
      <c r="AP29" s="56"/>
      <c r="AQ29" s="56"/>
      <c r="AR29" s="56"/>
      <c r="AS29" s="56"/>
      <c r="AT29" s="56"/>
      <c r="AU29" s="56"/>
      <c r="AV29" s="56"/>
      <c r="AW29" s="56"/>
      <c r="AX29" s="56"/>
      <c r="AY29" s="56"/>
      <c r="AZ29" s="56"/>
      <c r="BA29" s="56"/>
      <c r="BB29" s="56"/>
      <c r="BC29" s="56"/>
      <c r="BD29" s="56"/>
      <c r="BE29" s="56"/>
      <c r="BF29" s="56"/>
      <c r="BG29" s="56"/>
    </row>
    <row r="30" spans="1:59" s="56" customFormat="1" ht="69" hidden="1" customHeight="1" x14ac:dyDescent="0.25">
      <c r="A30" s="323">
        <v>26</v>
      </c>
      <c r="B30" s="324" t="s">
        <v>373</v>
      </c>
      <c r="C30" s="324" t="s">
        <v>374</v>
      </c>
      <c r="D30" s="324">
        <v>75015765</v>
      </c>
      <c r="E30" s="324" t="str">
        <f t="shared" si="2"/>
        <v>002506319</v>
      </c>
      <c r="F30" s="324">
        <v>600100332</v>
      </c>
      <c r="G30" s="324" t="s">
        <v>380</v>
      </c>
      <c r="H30" s="324" t="s">
        <v>25</v>
      </c>
      <c r="I30" s="324" t="s">
        <v>77</v>
      </c>
      <c r="J30" s="324" t="s">
        <v>140</v>
      </c>
      <c r="K30" s="324" t="s">
        <v>381</v>
      </c>
      <c r="L30" s="325">
        <v>400000</v>
      </c>
      <c r="M30" s="325">
        <f t="shared" si="3"/>
        <v>340000</v>
      </c>
      <c r="N30" s="326" t="s">
        <v>335</v>
      </c>
      <c r="O30" s="326" t="s">
        <v>382</v>
      </c>
      <c r="P30" s="324"/>
      <c r="Q30" s="324"/>
      <c r="R30" s="324"/>
      <c r="S30" s="324"/>
      <c r="T30" s="324"/>
      <c r="U30" s="324"/>
      <c r="V30" s="324"/>
      <c r="W30" s="324"/>
      <c r="X30" s="324"/>
      <c r="Y30" s="324" t="s">
        <v>201</v>
      </c>
      <c r="Z30" s="327" t="s">
        <v>72</v>
      </c>
      <c r="AA30" s="89" t="s">
        <v>141</v>
      </c>
      <c r="AB30" s="89">
        <v>6</v>
      </c>
      <c r="AC30" s="91" t="s">
        <v>759</v>
      </c>
      <c r="AD30" s="84"/>
    </row>
    <row r="31" spans="1:59" ht="60.75" thickBot="1" x14ac:dyDescent="0.3">
      <c r="A31" s="190">
        <v>27</v>
      </c>
      <c r="B31" s="177" t="s">
        <v>383</v>
      </c>
      <c r="C31" s="177" t="s">
        <v>374</v>
      </c>
      <c r="D31" s="177">
        <v>75015765</v>
      </c>
      <c r="E31" s="177" t="str">
        <f t="shared" si="2"/>
        <v>002506319</v>
      </c>
      <c r="F31" s="177">
        <v>600100332</v>
      </c>
      <c r="G31" s="177" t="s">
        <v>384</v>
      </c>
      <c r="H31" s="177" t="s">
        <v>25</v>
      </c>
      <c r="I31" s="177" t="s">
        <v>77</v>
      </c>
      <c r="J31" s="177" t="s">
        <v>140</v>
      </c>
      <c r="K31" s="177" t="s">
        <v>385</v>
      </c>
      <c r="L31" s="377">
        <v>2000000</v>
      </c>
      <c r="M31" s="377">
        <f t="shared" si="3"/>
        <v>1700000</v>
      </c>
      <c r="N31" s="378" t="s">
        <v>335</v>
      </c>
      <c r="O31" s="378" t="s">
        <v>386</v>
      </c>
      <c r="P31" s="177"/>
      <c r="Q31" s="177" t="s">
        <v>70</v>
      </c>
      <c r="R31" s="177"/>
      <c r="S31" s="177"/>
      <c r="T31" s="177"/>
      <c r="U31" s="177"/>
      <c r="V31" s="177" t="s">
        <v>70</v>
      </c>
      <c r="W31" s="177" t="s">
        <v>70</v>
      </c>
      <c r="X31" s="177"/>
      <c r="Y31" s="177" t="s">
        <v>377</v>
      </c>
      <c r="Z31" s="379" t="s">
        <v>72</v>
      </c>
      <c r="AA31" s="301" t="s">
        <v>141</v>
      </c>
      <c r="AB31" s="89">
        <v>6</v>
      </c>
      <c r="AC31" s="91" t="s">
        <v>758</v>
      </c>
      <c r="AE31" s="56"/>
      <c r="AF31" s="56"/>
      <c r="AG31" s="56"/>
      <c r="AH31" s="56"/>
      <c r="AI31" s="56"/>
      <c r="AJ31" s="56"/>
      <c r="AK31" s="56"/>
      <c r="AL31" s="56"/>
      <c r="AM31" s="56"/>
      <c r="AN31" s="56"/>
      <c r="AO31" s="56"/>
      <c r="AP31" s="56"/>
      <c r="AQ31" s="56"/>
      <c r="AR31" s="56"/>
      <c r="AS31" s="56"/>
      <c r="AT31" s="56"/>
      <c r="AU31" s="56"/>
      <c r="AV31" s="56"/>
      <c r="AW31" s="56"/>
      <c r="AX31" s="56"/>
      <c r="AY31" s="56"/>
      <c r="AZ31" s="56"/>
      <c r="BA31" s="56"/>
      <c r="BB31" s="56"/>
      <c r="BC31" s="56"/>
      <c r="BD31" s="56"/>
      <c r="BE31" s="56"/>
      <c r="BF31" s="56"/>
      <c r="BG31" s="56"/>
    </row>
    <row r="32" spans="1:59" ht="62.45" customHeight="1" x14ac:dyDescent="0.25">
      <c r="A32" s="190">
        <v>28</v>
      </c>
      <c r="B32" s="185" t="s">
        <v>373</v>
      </c>
      <c r="C32" s="185" t="s">
        <v>374</v>
      </c>
      <c r="D32" s="185">
        <v>75015765</v>
      </c>
      <c r="E32" s="185" t="str">
        <f t="shared" si="2"/>
        <v>002506319</v>
      </c>
      <c r="F32" s="185">
        <v>600100332</v>
      </c>
      <c r="G32" s="185" t="s">
        <v>387</v>
      </c>
      <c r="H32" s="185" t="s">
        <v>25</v>
      </c>
      <c r="I32" s="185" t="s">
        <v>77</v>
      </c>
      <c r="J32" s="185" t="s">
        <v>140</v>
      </c>
      <c r="K32" s="185" t="s">
        <v>388</v>
      </c>
      <c r="L32" s="187">
        <v>800000</v>
      </c>
      <c r="M32" s="187">
        <v>680000</v>
      </c>
      <c r="N32" s="199" t="s">
        <v>389</v>
      </c>
      <c r="O32" s="199" t="s">
        <v>382</v>
      </c>
      <c r="P32" s="185"/>
      <c r="Q32" s="185"/>
      <c r="R32" s="185"/>
      <c r="S32" s="185" t="s">
        <v>70</v>
      </c>
      <c r="T32" s="185"/>
      <c r="U32" s="185"/>
      <c r="V32" s="185"/>
      <c r="W32" s="185"/>
      <c r="X32" s="185" t="s">
        <v>70</v>
      </c>
      <c r="Y32" s="185" t="s">
        <v>377</v>
      </c>
      <c r="Z32" s="368" t="s">
        <v>72</v>
      </c>
      <c r="AA32" s="301" t="s">
        <v>141</v>
      </c>
      <c r="AB32" s="89">
        <v>6</v>
      </c>
      <c r="AC32" s="91" t="s">
        <v>758</v>
      </c>
      <c r="AE32" s="56"/>
      <c r="AF32" s="56"/>
      <c r="AG32" s="56"/>
      <c r="AH32" s="56"/>
      <c r="AI32" s="56"/>
      <c r="AJ32" s="56"/>
      <c r="AK32" s="56"/>
      <c r="AL32" s="56"/>
      <c r="AM32" s="56"/>
      <c r="AN32" s="56"/>
      <c r="AO32" s="56"/>
      <c r="AP32" s="56"/>
      <c r="AQ32" s="56"/>
      <c r="AR32" s="56"/>
      <c r="AS32" s="56"/>
      <c r="AT32" s="56"/>
      <c r="AU32" s="56"/>
      <c r="AV32" s="56"/>
      <c r="AW32" s="56"/>
      <c r="AX32" s="56"/>
      <c r="AY32" s="56"/>
      <c r="AZ32" s="56"/>
      <c r="BA32" s="56"/>
      <c r="BB32" s="56"/>
      <c r="BC32" s="56"/>
      <c r="BD32" s="56"/>
      <c r="BE32" s="56"/>
      <c r="BF32" s="56"/>
      <c r="BG32" s="56"/>
    </row>
    <row r="33" spans="1:59" ht="57.6" customHeight="1" x14ac:dyDescent="0.25">
      <c r="A33" s="170">
        <v>29</v>
      </c>
      <c r="B33" s="185" t="s">
        <v>390</v>
      </c>
      <c r="C33" s="185" t="s">
        <v>160</v>
      </c>
      <c r="D33" s="185">
        <v>47487275</v>
      </c>
      <c r="E33" s="185">
        <v>47487275</v>
      </c>
      <c r="F33" s="185">
        <v>600100791</v>
      </c>
      <c r="G33" s="185" t="s">
        <v>391</v>
      </c>
      <c r="H33" s="185" t="s">
        <v>25</v>
      </c>
      <c r="I33" s="185" t="s">
        <v>77</v>
      </c>
      <c r="J33" s="185" t="s">
        <v>77</v>
      </c>
      <c r="K33" s="185" t="s">
        <v>392</v>
      </c>
      <c r="L33" s="187">
        <v>1750000</v>
      </c>
      <c r="M33" s="187">
        <f>L33/100*85</f>
        <v>1487500</v>
      </c>
      <c r="N33" s="200" t="s">
        <v>393</v>
      </c>
      <c r="O33" s="200" t="s">
        <v>394</v>
      </c>
      <c r="P33" s="185"/>
      <c r="Q33" s="185"/>
      <c r="R33" s="185"/>
      <c r="S33" s="185"/>
      <c r="T33" s="185"/>
      <c r="U33" s="185"/>
      <c r="V33" s="185"/>
      <c r="W33" s="185" t="s">
        <v>70</v>
      </c>
      <c r="X33" s="185"/>
      <c r="Y33" s="194" t="s">
        <v>104</v>
      </c>
      <c r="Z33" s="368" t="s">
        <v>395</v>
      </c>
      <c r="AA33" s="300" t="s">
        <v>141</v>
      </c>
      <c r="AB33" s="89">
        <v>6</v>
      </c>
      <c r="AC33" s="91" t="s">
        <v>758</v>
      </c>
      <c r="AE33" s="56"/>
      <c r="AF33" s="56"/>
      <c r="AG33" s="56"/>
      <c r="AH33" s="56"/>
      <c r="AI33" s="56"/>
      <c r="AJ33" s="56"/>
      <c r="AK33" s="56"/>
      <c r="AL33" s="56"/>
      <c r="AM33" s="56"/>
      <c r="AN33" s="56"/>
      <c r="AO33" s="56"/>
      <c r="AP33" s="56"/>
      <c r="AQ33" s="56"/>
      <c r="AR33" s="56"/>
      <c r="AS33" s="56"/>
      <c r="AT33" s="56"/>
      <c r="AU33" s="56"/>
      <c r="AV33" s="56"/>
      <c r="AW33" s="56"/>
      <c r="AX33" s="56"/>
      <c r="AY33" s="56"/>
      <c r="AZ33" s="56"/>
      <c r="BA33" s="56"/>
      <c r="BB33" s="56"/>
      <c r="BC33" s="56"/>
      <c r="BD33" s="56"/>
      <c r="BE33" s="56"/>
      <c r="BF33" s="56"/>
      <c r="BG33" s="56"/>
    </row>
    <row r="34" spans="1:59" ht="79.349999999999994" customHeight="1" thickBot="1" x14ac:dyDescent="0.3">
      <c r="A34" s="372">
        <v>30</v>
      </c>
      <c r="B34" s="373" t="s">
        <v>390</v>
      </c>
      <c r="C34" s="373" t="s">
        <v>160</v>
      </c>
      <c r="D34" s="373">
        <v>47487275</v>
      </c>
      <c r="E34" s="373">
        <v>47487275</v>
      </c>
      <c r="F34" s="373">
        <v>600100791</v>
      </c>
      <c r="G34" s="373" t="s">
        <v>396</v>
      </c>
      <c r="H34" s="373" t="s">
        <v>25</v>
      </c>
      <c r="I34" s="373" t="s">
        <v>77</v>
      </c>
      <c r="J34" s="373" t="s">
        <v>77</v>
      </c>
      <c r="K34" s="373" t="s">
        <v>397</v>
      </c>
      <c r="L34" s="374">
        <v>300000</v>
      </c>
      <c r="M34" s="374">
        <f t="shared" ref="M34:M50" si="4">L34/100*85</f>
        <v>255000</v>
      </c>
      <c r="N34" s="380" t="s">
        <v>398</v>
      </c>
      <c r="O34" s="380" t="s">
        <v>399</v>
      </c>
      <c r="P34" s="373" t="s">
        <v>70</v>
      </c>
      <c r="Q34" s="373" t="s">
        <v>70</v>
      </c>
      <c r="R34" s="373" t="s">
        <v>70</v>
      </c>
      <c r="S34" s="373" t="s">
        <v>70</v>
      </c>
      <c r="T34" s="373"/>
      <c r="U34" s="373"/>
      <c r="V34" s="373"/>
      <c r="W34" s="373"/>
      <c r="X34" s="373"/>
      <c r="Y34" s="373" t="s">
        <v>400</v>
      </c>
      <c r="Z34" s="376" t="s">
        <v>72</v>
      </c>
      <c r="AA34" s="300" t="s">
        <v>141</v>
      </c>
      <c r="AB34" s="89">
        <v>6</v>
      </c>
      <c r="AC34" s="91" t="s">
        <v>758</v>
      </c>
      <c r="AE34" s="56"/>
      <c r="AF34" s="56"/>
      <c r="AG34" s="56"/>
      <c r="AH34" s="56"/>
      <c r="AI34" s="56"/>
      <c r="AJ34" s="56"/>
      <c r="AK34" s="56"/>
      <c r="AL34" s="56"/>
      <c r="AM34" s="56"/>
      <c r="AN34" s="56"/>
      <c r="AO34" s="56"/>
      <c r="AP34" s="56"/>
      <c r="AQ34" s="56"/>
      <c r="AR34" s="56"/>
      <c r="AS34" s="56"/>
      <c r="AT34" s="56"/>
      <c r="AU34" s="56"/>
      <c r="AV34" s="56"/>
      <c r="AW34" s="56"/>
      <c r="AX34" s="56"/>
      <c r="AY34" s="56"/>
      <c r="AZ34" s="56"/>
      <c r="BA34" s="56"/>
      <c r="BB34" s="56"/>
      <c r="BC34" s="56"/>
      <c r="BD34" s="56"/>
      <c r="BE34" s="56"/>
      <c r="BF34" s="56"/>
      <c r="BG34" s="56"/>
    </row>
    <row r="35" spans="1:59" s="56" customFormat="1" ht="85.35" hidden="1" customHeight="1" thickBot="1" x14ac:dyDescent="0.3">
      <c r="A35" s="323">
        <v>31</v>
      </c>
      <c r="B35" s="324" t="s">
        <v>390</v>
      </c>
      <c r="C35" s="324" t="s">
        <v>160</v>
      </c>
      <c r="D35" s="324">
        <v>47487275</v>
      </c>
      <c r="E35" s="324">
        <v>47487275</v>
      </c>
      <c r="F35" s="324">
        <v>600100791</v>
      </c>
      <c r="G35" s="324" t="s">
        <v>401</v>
      </c>
      <c r="H35" s="324" t="s">
        <v>25</v>
      </c>
      <c r="I35" s="324" t="s">
        <v>77</v>
      </c>
      <c r="J35" s="324" t="s">
        <v>77</v>
      </c>
      <c r="K35" s="324" t="s">
        <v>402</v>
      </c>
      <c r="L35" s="325">
        <v>500000</v>
      </c>
      <c r="M35" s="325">
        <f t="shared" si="4"/>
        <v>425000</v>
      </c>
      <c r="N35" s="328" t="s">
        <v>805</v>
      </c>
      <c r="O35" s="328" t="s">
        <v>804</v>
      </c>
      <c r="P35" s="324"/>
      <c r="Q35" s="324"/>
      <c r="R35" s="324"/>
      <c r="S35" s="324"/>
      <c r="T35" s="324"/>
      <c r="U35" s="324"/>
      <c r="V35" s="324"/>
      <c r="W35" s="324" t="s">
        <v>70</v>
      </c>
      <c r="X35" s="324"/>
      <c r="Y35" s="324" t="s">
        <v>404</v>
      </c>
      <c r="Z35" s="327" t="s">
        <v>72</v>
      </c>
      <c r="AA35" s="89" t="s">
        <v>141</v>
      </c>
      <c r="AB35" s="89">
        <v>6</v>
      </c>
      <c r="AC35" s="90" t="s">
        <v>759</v>
      </c>
      <c r="AD35" s="84"/>
    </row>
    <row r="36" spans="1:59" ht="60" x14ac:dyDescent="0.25">
      <c r="A36" s="190">
        <v>32</v>
      </c>
      <c r="B36" s="177" t="s">
        <v>390</v>
      </c>
      <c r="C36" s="177" t="s">
        <v>160</v>
      </c>
      <c r="D36" s="177">
        <v>47487275</v>
      </c>
      <c r="E36" s="177">
        <v>47487275</v>
      </c>
      <c r="F36" s="177">
        <v>600100791</v>
      </c>
      <c r="G36" s="177" t="s">
        <v>405</v>
      </c>
      <c r="H36" s="177" t="s">
        <v>25</v>
      </c>
      <c r="I36" s="177" t="s">
        <v>77</v>
      </c>
      <c r="J36" s="177" t="s">
        <v>77</v>
      </c>
      <c r="K36" s="177" t="s">
        <v>406</v>
      </c>
      <c r="L36" s="377">
        <v>2000000</v>
      </c>
      <c r="M36" s="377">
        <f t="shared" si="4"/>
        <v>1700000</v>
      </c>
      <c r="N36" s="381" t="s">
        <v>407</v>
      </c>
      <c r="O36" s="381" t="s">
        <v>408</v>
      </c>
      <c r="P36" s="177"/>
      <c r="Q36" s="177" t="s">
        <v>70</v>
      </c>
      <c r="R36" s="177"/>
      <c r="S36" s="177" t="s">
        <v>70</v>
      </c>
      <c r="T36" s="177"/>
      <c r="U36" s="177"/>
      <c r="V36" s="177"/>
      <c r="W36" s="177"/>
      <c r="X36" s="177"/>
      <c r="Y36" s="382" t="s">
        <v>104</v>
      </c>
      <c r="Z36" s="379" t="s">
        <v>72</v>
      </c>
      <c r="AA36" s="300" t="s">
        <v>141</v>
      </c>
      <c r="AB36" s="89">
        <v>6</v>
      </c>
      <c r="AC36" s="91" t="s">
        <v>758</v>
      </c>
      <c r="AE36" s="56"/>
      <c r="AF36" s="56"/>
      <c r="AG36" s="56"/>
      <c r="AH36" s="56"/>
      <c r="AI36" s="56"/>
      <c r="AJ36" s="56"/>
      <c r="AK36" s="56"/>
      <c r="AL36" s="56"/>
      <c r="AM36" s="56"/>
      <c r="AN36" s="56"/>
      <c r="AO36" s="56"/>
      <c r="AP36" s="56"/>
      <c r="AQ36" s="56"/>
      <c r="AR36" s="56"/>
      <c r="AS36" s="56"/>
      <c r="AT36" s="56"/>
      <c r="AU36" s="56"/>
      <c r="AV36" s="56"/>
      <c r="AW36" s="56"/>
      <c r="AX36" s="56"/>
      <c r="AY36" s="56"/>
      <c r="AZ36" s="56"/>
      <c r="BA36" s="56"/>
      <c r="BB36" s="56"/>
      <c r="BC36" s="56"/>
      <c r="BD36" s="56"/>
      <c r="BE36" s="56"/>
      <c r="BF36" s="56"/>
      <c r="BG36" s="56"/>
    </row>
    <row r="37" spans="1:59" ht="55.7" customHeight="1" thickBot="1" x14ac:dyDescent="0.3">
      <c r="A37" s="372">
        <v>33</v>
      </c>
      <c r="B37" s="373" t="s">
        <v>390</v>
      </c>
      <c r="C37" s="373" t="s">
        <v>160</v>
      </c>
      <c r="D37" s="373">
        <v>47487275</v>
      </c>
      <c r="E37" s="373">
        <v>47487275</v>
      </c>
      <c r="F37" s="373">
        <v>600100791</v>
      </c>
      <c r="G37" s="373" t="s">
        <v>409</v>
      </c>
      <c r="H37" s="373" t="s">
        <v>25</v>
      </c>
      <c r="I37" s="373" t="s">
        <v>77</v>
      </c>
      <c r="J37" s="373" t="s">
        <v>77</v>
      </c>
      <c r="K37" s="373" t="s">
        <v>410</v>
      </c>
      <c r="L37" s="374">
        <v>3500000</v>
      </c>
      <c r="M37" s="374">
        <f t="shared" si="4"/>
        <v>2975000</v>
      </c>
      <c r="N37" s="380" t="s">
        <v>411</v>
      </c>
      <c r="O37" s="380" t="s">
        <v>408</v>
      </c>
      <c r="P37" s="373"/>
      <c r="Q37" s="373"/>
      <c r="R37" s="373"/>
      <c r="S37" s="373"/>
      <c r="T37" s="373"/>
      <c r="U37" s="373"/>
      <c r="V37" s="373"/>
      <c r="W37" s="373" t="s">
        <v>70</v>
      </c>
      <c r="X37" s="373"/>
      <c r="Y37" s="373" t="s">
        <v>412</v>
      </c>
      <c r="Z37" s="376" t="s">
        <v>72</v>
      </c>
      <c r="AA37" s="300" t="s">
        <v>141</v>
      </c>
      <c r="AB37" s="89">
        <v>6</v>
      </c>
      <c r="AC37" s="91" t="s">
        <v>758</v>
      </c>
      <c r="AE37" s="56"/>
      <c r="AF37" s="56"/>
      <c r="AG37" s="56"/>
      <c r="AH37" s="56"/>
      <c r="AI37" s="56"/>
      <c r="AJ37" s="56"/>
      <c r="AK37" s="56"/>
      <c r="AL37" s="56"/>
      <c r="AM37" s="56"/>
      <c r="AN37" s="56"/>
      <c r="AO37" s="56"/>
      <c r="AP37" s="56"/>
      <c r="AQ37" s="56"/>
      <c r="AR37" s="56"/>
      <c r="AS37" s="56"/>
      <c r="AT37" s="56"/>
      <c r="AU37" s="56"/>
      <c r="AV37" s="56"/>
      <c r="AW37" s="56"/>
      <c r="AX37" s="56"/>
      <c r="AY37" s="56"/>
      <c r="AZ37" s="56"/>
      <c r="BA37" s="56"/>
      <c r="BB37" s="56"/>
      <c r="BC37" s="56"/>
      <c r="BD37" s="56"/>
      <c r="BE37" s="56"/>
      <c r="BF37" s="56"/>
      <c r="BG37" s="56"/>
    </row>
    <row r="38" spans="1:59" s="56" customFormat="1" ht="78" hidden="1" customHeight="1" x14ac:dyDescent="0.25">
      <c r="A38" s="323">
        <v>34</v>
      </c>
      <c r="B38" s="324" t="s">
        <v>390</v>
      </c>
      <c r="C38" s="324" t="s">
        <v>160</v>
      </c>
      <c r="D38" s="324">
        <v>47487275</v>
      </c>
      <c r="E38" s="324">
        <v>47487275</v>
      </c>
      <c r="F38" s="324">
        <v>600100791</v>
      </c>
      <c r="G38" s="329" t="s">
        <v>413</v>
      </c>
      <c r="H38" s="324" t="s">
        <v>25</v>
      </c>
      <c r="I38" s="324" t="s">
        <v>77</v>
      </c>
      <c r="J38" s="324" t="s">
        <v>77</v>
      </c>
      <c r="K38" s="325" t="s">
        <v>414</v>
      </c>
      <c r="L38" s="325">
        <v>600000</v>
      </c>
      <c r="M38" s="325">
        <f t="shared" si="4"/>
        <v>510000</v>
      </c>
      <c r="N38" s="328">
        <v>46113</v>
      </c>
      <c r="O38" s="330" t="s">
        <v>403</v>
      </c>
      <c r="P38" s="324"/>
      <c r="Q38" s="324"/>
      <c r="R38" s="324"/>
      <c r="S38" s="324"/>
      <c r="T38" s="324"/>
      <c r="U38" s="324"/>
      <c r="V38" s="324"/>
      <c r="W38" s="324"/>
      <c r="X38" s="324"/>
      <c r="Y38" s="324" t="s">
        <v>415</v>
      </c>
      <c r="Z38" s="327" t="s">
        <v>395</v>
      </c>
      <c r="AA38" s="89" t="s">
        <v>141</v>
      </c>
      <c r="AB38" s="89">
        <v>6</v>
      </c>
      <c r="AC38" s="90" t="s">
        <v>760</v>
      </c>
      <c r="AD38" s="84"/>
    </row>
    <row r="39" spans="1:59" ht="62.45" customHeight="1" thickBot="1" x14ac:dyDescent="0.3">
      <c r="A39" s="383">
        <v>35</v>
      </c>
      <c r="B39" s="384" t="s">
        <v>390</v>
      </c>
      <c r="C39" s="384" t="s">
        <v>160</v>
      </c>
      <c r="D39" s="384">
        <v>47487275</v>
      </c>
      <c r="E39" s="384">
        <v>47487275</v>
      </c>
      <c r="F39" s="384">
        <v>600100791</v>
      </c>
      <c r="G39" s="384" t="s">
        <v>416</v>
      </c>
      <c r="H39" s="384" t="s">
        <v>25</v>
      </c>
      <c r="I39" s="384" t="s">
        <v>77</v>
      </c>
      <c r="J39" s="384" t="s">
        <v>77</v>
      </c>
      <c r="K39" s="385" t="s">
        <v>778</v>
      </c>
      <c r="L39" s="386">
        <v>1200000</v>
      </c>
      <c r="M39" s="386">
        <f t="shared" si="4"/>
        <v>1020000</v>
      </c>
      <c r="N39" s="387">
        <v>45689</v>
      </c>
      <c r="O39" s="387">
        <v>45870</v>
      </c>
      <c r="P39" s="384"/>
      <c r="Q39" s="384"/>
      <c r="R39" s="384" t="s">
        <v>417</v>
      </c>
      <c r="S39" s="384"/>
      <c r="T39" s="384"/>
      <c r="U39" s="384"/>
      <c r="V39" s="384"/>
      <c r="W39" s="384" t="s">
        <v>417</v>
      </c>
      <c r="X39" s="384"/>
      <c r="Y39" s="384" t="s">
        <v>418</v>
      </c>
      <c r="Z39" s="388" t="s">
        <v>395</v>
      </c>
      <c r="AA39" s="300" t="s">
        <v>141</v>
      </c>
      <c r="AB39" s="89">
        <v>6</v>
      </c>
      <c r="AC39" s="90" t="s">
        <v>758</v>
      </c>
      <c r="AE39" s="56"/>
      <c r="AF39" s="56"/>
      <c r="AG39" s="56"/>
      <c r="AH39" s="56"/>
      <c r="AI39" s="56"/>
      <c r="AJ39" s="56"/>
      <c r="AK39" s="56"/>
      <c r="AL39" s="56"/>
      <c r="AM39" s="56"/>
      <c r="AN39" s="56"/>
      <c r="AO39" s="56"/>
      <c r="AP39" s="56"/>
      <c r="AQ39" s="56"/>
      <c r="AR39" s="56"/>
      <c r="AS39" s="56"/>
      <c r="AT39" s="56"/>
      <c r="AU39" s="56"/>
      <c r="AV39" s="56"/>
      <c r="AW39" s="56"/>
      <c r="AX39" s="56"/>
      <c r="AY39" s="56"/>
      <c r="AZ39" s="56"/>
      <c r="BA39" s="56"/>
      <c r="BB39" s="56"/>
      <c r="BC39" s="56"/>
      <c r="BD39" s="56"/>
      <c r="BE39" s="56"/>
      <c r="BF39" s="56"/>
      <c r="BG39" s="56"/>
    </row>
    <row r="40" spans="1:59" s="56" customFormat="1" ht="54" hidden="1" customHeight="1" x14ac:dyDescent="0.25">
      <c r="A40" s="323">
        <v>36</v>
      </c>
      <c r="B40" s="331" t="s">
        <v>390</v>
      </c>
      <c r="C40" s="331" t="s">
        <v>160</v>
      </c>
      <c r="D40" s="331">
        <v>47487275</v>
      </c>
      <c r="E40" s="331">
        <v>47487275</v>
      </c>
      <c r="F40" s="331">
        <v>600100791</v>
      </c>
      <c r="G40" s="329" t="s">
        <v>419</v>
      </c>
      <c r="H40" s="329" t="s">
        <v>25</v>
      </c>
      <c r="I40" s="329" t="s">
        <v>77</v>
      </c>
      <c r="J40" s="329" t="s">
        <v>77</v>
      </c>
      <c r="K40" s="329" t="s">
        <v>420</v>
      </c>
      <c r="L40" s="332">
        <v>3000000</v>
      </c>
      <c r="M40" s="325">
        <f t="shared" si="4"/>
        <v>2550000</v>
      </c>
      <c r="N40" s="333">
        <v>46204</v>
      </c>
      <c r="O40" s="333">
        <v>46235</v>
      </c>
      <c r="P40" s="334"/>
      <c r="Q40" s="334"/>
      <c r="R40" s="334"/>
      <c r="S40" s="334"/>
      <c r="T40" s="334"/>
      <c r="U40" s="334"/>
      <c r="V40" s="334"/>
      <c r="W40" s="334"/>
      <c r="X40" s="334"/>
      <c r="Y40" s="329" t="s">
        <v>412</v>
      </c>
      <c r="Z40" s="335" t="s">
        <v>395</v>
      </c>
      <c r="AA40" s="89" t="s">
        <v>141</v>
      </c>
      <c r="AB40" s="89">
        <v>6</v>
      </c>
      <c r="AC40" s="90" t="s">
        <v>760</v>
      </c>
      <c r="AD40" s="84"/>
    </row>
    <row r="41" spans="1:59" ht="54" customHeight="1" x14ac:dyDescent="0.25">
      <c r="A41" s="190">
        <v>37</v>
      </c>
      <c r="B41" s="389" t="s">
        <v>390</v>
      </c>
      <c r="C41" s="389" t="s">
        <v>160</v>
      </c>
      <c r="D41" s="389">
        <v>47487275</v>
      </c>
      <c r="E41" s="389">
        <v>47487275</v>
      </c>
      <c r="F41" s="389">
        <v>600100791</v>
      </c>
      <c r="G41" s="178" t="s">
        <v>421</v>
      </c>
      <c r="H41" s="178" t="s">
        <v>25</v>
      </c>
      <c r="I41" s="178" t="s">
        <v>77</v>
      </c>
      <c r="J41" s="178" t="s">
        <v>77</v>
      </c>
      <c r="K41" s="178" t="s">
        <v>422</v>
      </c>
      <c r="L41" s="390">
        <v>200000</v>
      </c>
      <c r="M41" s="377">
        <f t="shared" si="4"/>
        <v>170000</v>
      </c>
      <c r="N41" s="391">
        <v>45474</v>
      </c>
      <c r="O41" s="391">
        <v>45505</v>
      </c>
      <c r="P41" s="392"/>
      <c r="Q41" s="392"/>
      <c r="R41" s="392"/>
      <c r="S41" s="392"/>
      <c r="T41" s="392"/>
      <c r="U41" s="392"/>
      <c r="V41" s="392"/>
      <c r="W41" s="392"/>
      <c r="X41" s="392"/>
      <c r="Y41" s="178" t="s">
        <v>104</v>
      </c>
      <c r="Z41" s="393" t="s">
        <v>395</v>
      </c>
      <c r="AA41" s="300" t="s">
        <v>141</v>
      </c>
      <c r="AB41" s="89">
        <v>6</v>
      </c>
      <c r="AC41" s="91" t="s">
        <v>758</v>
      </c>
      <c r="AE41" s="56"/>
      <c r="AF41" s="56"/>
      <c r="AG41" s="56"/>
      <c r="AH41" s="56"/>
      <c r="AI41" s="56"/>
      <c r="AJ41" s="56"/>
      <c r="AK41" s="56"/>
      <c r="AL41" s="56"/>
      <c r="AM41" s="56"/>
      <c r="AN41" s="56"/>
      <c r="AO41" s="56"/>
      <c r="AP41" s="56"/>
      <c r="AQ41" s="56"/>
      <c r="AR41" s="56"/>
      <c r="AS41" s="56"/>
      <c r="AT41" s="56"/>
      <c r="AU41" s="56"/>
      <c r="AV41" s="56"/>
      <c r="AW41" s="56"/>
      <c r="AX41" s="56"/>
      <c r="AY41" s="56"/>
      <c r="AZ41" s="56"/>
      <c r="BA41" s="56"/>
      <c r="BB41" s="56"/>
      <c r="BC41" s="56"/>
      <c r="BD41" s="56"/>
      <c r="BE41" s="56"/>
      <c r="BF41" s="56"/>
      <c r="BG41" s="56"/>
    </row>
    <row r="42" spans="1:59" s="41" customFormat="1" ht="111.75" customHeight="1" x14ac:dyDescent="0.25">
      <c r="A42" s="170">
        <v>38</v>
      </c>
      <c r="B42" s="203" t="s">
        <v>390</v>
      </c>
      <c r="C42" s="203" t="s">
        <v>160</v>
      </c>
      <c r="D42" s="203">
        <v>47487275</v>
      </c>
      <c r="E42" s="203">
        <v>47487275</v>
      </c>
      <c r="F42" s="203">
        <v>600100791</v>
      </c>
      <c r="G42" s="123" t="s">
        <v>423</v>
      </c>
      <c r="H42" s="116" t="s">
        <v>25</v>
      </c>
      <c r="I42" s="116" t="s">
        <v>77</v>
      </c>
      <c r="J42" s="116" t="s">
        <v>77</v>
      </c>
      <c r="K42" s="116" t="s">
        <v>424</v>
      </c>
      <c r="L42" s="204">
        <v>2400000</v>
      </c>
      <c r="M42" s="187">
        <f t="shared" si="4"/>
        <v>2040000</v>
      </c>
      <c r="N42" s="205">
        <v>45383</v>
      </c>
      <c r="O42" s="205">
        <v>45900</v>
      </c>
      <c r="P42" s="89"/>
      <c r="Q42" s="89" t="s">
        <v>70</v>
      </c>
      <c r="R42" s="89" t="s">
        <v>70</v>
      </c>
      <c r="S42" s="89"/>
      <c r="T42" s="89"/>
      <c r="U42" s="89"/>
      <c r="V42" s="89" t="s">
        <v>70</v>
      </c>
      <c r="W42" s="89" t="s">
        <v>70</v>
      </c>
      <c r="X42" s="89"/>
      <c r="Y42" s="202" t="s">
        <v>425</v>
      </c>
      <c r="Z42" s="369" t="s">
        <v>395</v>
      </c>
      <c r="AA42" s="300" t="s">
        <v>141</v>
      </c>
      <c r="AB42" s="89">
        <v>6</v>
      </c>
      <c r="AC42" s="91" t="s">
        <v>758</v>
      </c>
      <c r="AD42" s="84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23"/>
      <c r="AS42" s="23"/>
      <c r="AT42" s="23"/>
      <c r="AU42" s="23"/>
      <c r="AV42" s="23"/>
      <c r="AW42" s="23"/>
      <c r="AX42" s="23"/>
      <c r="AY42" s="23"/>
      <c r="AZ42" s="23"/>
      <c r="BA42" s="23"/>
      <c r="BB42" s="23"/>
      <c r="BC42" s="23"/>
      <c r="BD42" s="23"/>
      <c r="BE42" s="23"/>
      <c r="BF42" s="23"/>
      <c r="BG42" s="23"/>
    </row>
    <row r="43" spans="1:59" s="41" customFormat="1" ht="93.6" customHeight="1" thickBot="1" x14ac:dyDescent="0.3">
      <c r="A43" s="170">
        <v>39</v>
      </c>
      <c r="B43" s="202" t="s">
        <v>390</v>
      </c>
      <c r="C43" s="202" t="s">
        <v>160</v>
      </c>
      <c r="D43" s="202">
        <v>47487275</v>
      </c>
      <c r="E43" s="202">
        <v>47487275</v>
      </c>
      <c r="F43" s="202">
        <v>600100791</v>
      </c>
      <c r="G43" s="116" t="s">
        <v>426</v>
      </c>
      <c r="H43" s="116" t="s">
        <v>25</v>
      </c>
      <c r="I43" s="116" t="s">
        <v>77</v>
      </c>
      <c r="J43" s="116" t="s">
        <v>77</v>
      </c>
      <c r="K43" s="116" t="s">
        <v>427</v>
      </c>
      <c r="L43" s="204">
        <v>600000</v>
      </c>
      <c r="M43" s="187">
        <f t="shared" si="4"/>
        <v>510000</v>
      </c>
      <c r="N43" s="205">
        <v>45474</v>
      </c>
      <c r="O43" s="205">
        <v>45657</v>
      </c>
      <c r="P43" s="206" t="s">
        <v>70</v>
      </c>
      <c r="Q43" s="206" t="s">
        <v>70</v>
      </c>
      <c r="R43" s="206" t="s">
        <v>70</v>
      </c>
      <c r="S43" s="206" t="s">
        <v>70</v>
      </c>
      <c r="T43" s="206" t="s">
        <v>70</v>
      </c>
      <c r="U43" s="206" t="s">
        <v>70</v>
      </c>
      <c r="V43" s="206" t="s">
        <v>70</v>
      </c>
      <c r="W43" s="206" t="s">
        <v>70</v>
      </c>
      <c r="X43" s="206" t="s">
        <v>70</v>
      </c>
      <c r="Y43" s="116" t="s">
        <v>428</v>
      </c>
      <c r="Z43" s="369" t="s">
        <v>395</v>
      </c>
      <c r="AA43" s="300" t="s">
        <v>141</v>
      </c>
      <c r="AB43" s="89">
        <v>6</v>
      </c>
      <c r="AC43" s="91" t="s">
        <v>758</v>
      </c>
      <c r="AD43" s="84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  <c r="AQ43" s="23"/>
      <c r="AR43" s="23"/>
      <c r="AS43" s="23"/>
      <c r="AT43" s="23"/>
      <c r="AU43" s="23"/>
      <c r="AV43" s="23"/>
      <c r="AW43" s="23"/>
      <c r="AX43" s="23"/>
      <c r="AY43" s="23"/>
      <c r="AZ43" s="23"/>
      <c r="BA43" s="23"/>
      <c r="BB43" s="23"/>
      <c r="BC43" s="23"/>
      <c r="BD43" s="23"/>
      <c r="BE43" s="23"/>
      <c r="BF43" s="23"/>
      <c r="BG43" s="23"/>
    </row>
    <row r="44" spans="1:59" s="41" customFormat="1" ht="54" customHeight="1" thickBot="1" x14ac:dyDescent="0.3">
      <c r="A44" s="383">
        <v>40</v>
      </c>
      <c r="B44" s="394" t="s">
        <v>390</v>
      </c>
      <c r="C44" s="394" t="s">
        <v>160</v>
      </c>
      <c r="D44" s="394">
        <v>47487275</v>
      </c>
      <c r="E44" s="394">
        <v>47487275</v>
      </c>
      <c r="F44" s="394">
        <v>600100791</v>
      </c>
      <c r="G44" s="395" t="s">
        <v>429</v>
      </c>
      <c r="H44" s="232" t="s">
        <v>25</v>
      </c>
      <c r="I44" s="232" t="s">
        <v>77</v>
      </c>
      <c r="J44" s="232" t="s">
        <v>77</v>
      </c>
      <c r="K44" s="232" t="s">
        <v>430</v>
      </c>
      <c r="L44" s="396">
        <v>800000</v>
      </c>
      <c r="M44" s="374">
        <f t="shared" si="4"/>
        <v>680000</v>
      </c>
      <c r="N44" s="397">
        <v>45474</v>
      </c>
      <c r="O44" s="397">
        <v>45900</v>
      </c>
      <c r="P44" s="398" t="s">
        <v>70</v>
      </c>
      <c r="Q44" s="398" t="s">
        <v>70</v>
      </c>
      <c r="R44" s="398" t="s">
        <v>70</v>
      </c>
      <c r="S44" s="398" t="s">
        <v>70</v>
      </c>
      <c r="T44" s="398"/>
      <c r="U44" s="398" t="s">
        <v>70</v>
      </c>
      <c r="V44" s="398"/>
      <c r="W44" s="398"/>
      <c r="X44" s="398"/>
      <c r="Y44" s="399" t="s">
        <v>431</v>
      </c>
      <c r="Z44" s="400" t="s">
        <v>395</v>
      </c>
      <c r="AA44" s="300" t="s">
        <v>141</v>
      </c>
      <c r="AB44" s="89">
        <v>6</v>
      </c>
      <c r="AC44" s="91" t="s">
        <v>758</v>
      </c>
      <c r="AD44" s="84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  <c r="AQ44" s="23"/>
      <c r="AR44" s="23"/>
      <c r="AS44" s="23"/>
      <c r="AT44" s="23"/>
      <c r="AU44" s="23"/>
      <c r="AV44" s="23"/>
      <c r="AW44" s="23"/>
      <c r="AX44" s="23"/>
      <c r="AY44" s="23"/>
      <c r="AZ44" s="23"/>
      <c r="BA44" s="23"/>
      <c r="BB44" s="23"/>
      <c r="BC44" s="23"/>
      <c r="BD44" s="23"/>
      <c r="BE44" s="23"/>
      <c r="BF44" s="23"/>
      <c r="BG44" s="23"/>
    </row>
    <row r="45" spans="1:59" s="56" customFormat="1" ht="54" hidden="1" customHeight="1" x14ac:dyDescent="0.25">
      <c r="A45" s="323">
        <v>41</v>
      </c>
      <c r="B45" s="331" t="s">
        <v>390</v>
      </c>
      <c r="C45" s="331" t="s">
        <v>160</v>
      </c>
      <c r="D45" s="331">
        <v>47487275</v>
      </c>
      <c r="E45" s="331">
        <v>47487275</v>
      </c>
      <c r="F45" s="331">
        <v>600100791</v>
      </c>
      <c r="G45" s="329" t="s">
        <v>432</v>
      </c>
      <c r="H45" s="329" t="s">
        <v>25</v>
      </c>
      <c r="I45" s="329" t="s">
        <v>77</v>
      </c>
      <c r="J45" s="329" t="s">
        <v>77</v>
      </c>
      <c r="K45" s="329" t="s">
        <v>433</v>
      </c>
      <c r="L45" s="332">
        <v>450000</v>
      </c>
      <c r="M45" s="325">
        <f t="shared" si="4"/>
        <v>382500</v>
      </c>
      <c r="N45" s="333">
        <v>46143</v>
      </c>
      <c r="O45" s="333">
        <v>46235</v>
      </c>
      <c r="P45" s="334"/>
      <c r="Q45" s="334"/>
      <c r="R45" s="334"/>
      <c r="S45" s="334"/>
      <c r="T45" s="334"/>
      <c r="U45" s="334"/>
      <c r="V45" s="334"/>
      <c r="W45" s="334"/>
      <c r="X45" s="334"/>
      <c r="Y45" s="329" t="s">
        <v>434</v>
      </c>
      <c r="Z45" s="335" t="s">
        <v>395</v>
      </c>
      <c r="AA45" s="89" t="s">
        <v>141</v>
      </c>
      <c r="AB45" s="89">
        <v>6</v>
      </c>
      <c r="AC45" s="90" t="s">
        <v>760</v>
      </c>
      <c r="AD45" s="84"/>
    </row>
    <row r="46" spans="1:59" ht="67.5" customHeight="1" x14ac:dyDescent="0.25">
      <c r="A46" s="190">
        <v>42</v>
      </c>
      <c r="B46" s="401" t="s">
        <v>390</v>
      </c>
      <c r="C46" s="401" t="s">
        <v>160</v>
      </c>
      <c r="D46" s="401">
        <v>47487275</v>
      </c>
      <c r="E46" s="401">
        <v>47487275</v>
      </c>
      <c r="F46" s="401">
        <v>600100791</v>
      </c>
      <c r="G46" s="402" t="s">
        <v>779</v>
      </c>
      <c r="H46" s="402" t="s">
        <v>25</v>
      </c>
      <c r="I46" s="402" t="s">
        <v>77</v>
      </c>
      <c r="J46" s="402" t="s">
        <v>77</v>
      </c>
      <c r="K46" s="402" t="s">
        <v>780</v>
      </c>
      <c r="L46" s="403">
        <v>53000</v>
      </c>
      <c r="M46" s="404">
        <f t="shared" si="4"/>
        <v>45050</v>
      </c>
      <c r="N46" s="405" t="s">
        <v>806</v>
      </c>
      <c r="O46" s="406" t="s">
        <v>807</v>
      </c>
      <c r="P46" s="407"/>
      <c r="Q46" s="407" t="s">
        <v>70</v>
      </c>
      <c r="R46" s="408"/>
      <c r="S46" s="407"/>
      <c r="T46" s="408" t="s">
        <v>70</v>
      </c>
      <c r="U46" s="407"/>
      <c r="V46" s="408"/>
      <c r="W46" s="407"/>
      <c r="X46" s="408"/>
      <c r="Y46" s="402" t="s">
        <v>808</v>
      </c>
      <c r="Z46" s="409" t="s">
        <v>72</v>
      </c>
      <c r="AA46" s="300" t="s">
        <v>141</v>
      </c>
      <c r="AB46" s="89">
        <v>6</v>
      </c>
      <c r="AC46" s="164" t="s">
        <v>758</v>
      </c>
      <c r="AE46" s="56"/>
      <c r="AF46" s="56"/>
      <c r="AG46" s="56"/>
      <c r="AH46" s="56"/>
      <c r="AI46" s="56"/>
      <c r="AJ46" s="56"/>
      <c r="AK46" s="56"/>
      <c r="AL46" s="56"/>
      <c r="AM46" s="56"/>
      <c r="AN46" s="56"/>
      <c r="AO46" s="56"/>
      <c r="AP46" s="56"/>
      <c r="AQ46" s="56"/>
      <c r="AR46" s="56"/>
      <c r="AS46" s="56"/>
      <c r="AT46" s="56"/>
      <c r="AU46" s="56"/>
      <c r="AV46" s="56"/>
      <c r="AW46" s="56"/>
      <c r="AX46" s="56"/>
      <c r="AY46" s="56"/>
      <c r="AZ46" s="56"/>
      <c r="BA46" s="56"/>
      <c r="BB46" s="56"/>
      <c r="BC46" s="56"/>
      <c r="BD46" s="56"/>
      <c r="BE46" s="56"/>
      <c r="BF46" s="56"/>
      <c r="BG46" s="56"/>
    </row>
    <row r="47" spans="1:59" ht="74.25" customHeight="1" thickBot="1" x14ac:dyDescent="0.3">
      <c r="A47" s="372">
        <v>43</v>
      </c>
      <c r="B47" s="410" t="s">
        <v>390</v>
      </c>
      <c r="C47" s="410" t="s">
        <v>160</v>
      </c>
      <c r="D47" s="410">
        <v>47487275</v>
      </c>
      <c r="E47" s="410">
        <v>47487275</v>
      </c>
      <c r="F47" s="410">
        <v>600100791</v>
      </c>
      <c r="G47" s="112" t="s">
        <v>781</v>
      </c>
      <c r="H47" s="112" t="s">
        <v>25</v>
      </c>
      <c r="I47" s="112" t="s">
        <v>77</v>
      </c>
      <c r="J47" s="112" t="s">
        <v>77</v>
      </c>
      <c r="K47" s="112" t="s">
        <v>809</v>
      </c>
      <c r="L47" s="411">
        <v>120000</v>
      </c>
      <c r="M47" s="412">
        <f t="shared" si="4"/>
        <v>102000</v>
      </c>
      <c r="N47" s="413" t="s">
        <v>806</v>
      </c>
      <c r="O47" s="414" t="s">
        <v>807</v>
      </c>
      <c r="P47" s="415"/>
      <c r="Q47" s="415" t="s">
        <v>70</v>
      </c>
      <c r="R47" s="416"/>
      <c r="S47" s="415"/>
      <c r="T47" s="416" t="s">
        <v>70</v>
      </c>
      <c r="U47" s="415"/>
      <c r="V47" s="416"/>
      <c r="W47" s="415"/>
      <c r="X47" s="416"/>
      <c r="Y47" s="112" t="s">
        <v>810</v>
      </c>
      <c r="Z47" s="417" t="s">
        <v>72</v>
      </c>
      <c r="AA47" s="300" t="s">
        <v>141</v>
      </c>
      <c r="AB47" s="89">
        <v>6</v>
      </c>
      <c r="AC47" s="164" t="s">
        <v>758</v>
      </c>
      <c r="AE47" s="56"/>
      <c r="AF47" s="56"/>
      <c r="AG47" s="56"/>
      <c r="AH47" s="56"/>
      <c r="AI47" s="56"/>
      <c r="AJ47" s="56"/>
      <c r="AK47" s="56"/>
      <c r="AL47" s="56"/>
      <c r="AM47" s="56"/>
      <c r="AN47" s="56"/>
      <c r="AO47" s="56"/>
      <c r="AP47" s="56"/>
      <c r="AQ47" s="56"/>
      <c r="AR47" s="56"/>
      <c r="AS47" s="56"/>
      <c r="AT47" s="56"/>
      <c r="AU47" s="56"/>
      <c r="AV47" s="56"/>
      <c r="AW47" s="56"/>
      <c r="AX47" s="56"/>
      <c r="AY47" s="56"/>
      <c r="AZ47" s="56"/>
      <c r="BA47" s="56"/>
      <c r="BB47" s="56"/>
      <c r="BC47" s="56"/>
      <c r="BD47" s="56"/>
      <c r="BE47" s="56"/>
      <c r="BF47" s="56"/>
      <c r="BG47" s="56"/>
    </row>
    <row r="48" spans="1:59" s="56" customFormat="1" ht="54" hidden="1" customHeight="1" x14ac:dyDescent="0.25">
      <c r="A48" s="336">
        <v>44</v>
      </c>
      <c r="B48" s="104" t="s">
        <v>390</v>
      </c>
      <c r="C48" s="104" t="s">
        <v>160</v>
      </c>
      <c r="D48" s="104">
        <v>47487275</v>
      </c>
      <c r="E48" s="104">
        <v>47487275</v>
      </c>
      <c r="F48" s="104">
        <v>600100791</v>
      </c>
      <c r="G48" s="105" t="s">
        <v>782</v>
      </c>
      <c r="H48" s="106" t="s">
        <v>25</v>
      </c>
      <c r="I48" s="106" t="s">
        <v>77</v>
      </c>
      <c r="J48" s="106" t="s">
        <v>77</v>
      </c>
      <c r="K48" s="337" t="s">
        <v>783</v>
      </c>
      <c r="L48" s="338">
        <v>5000000</v>
      </c>
      <c r="M48" s="339">
        <f t="shared" si="4"/>
        <v>4250000</v>
      </c>
      <c r="N48" s="102" t="s">
        <v>784</v>
      </c>
      <c r="O48" s="109" t="s">
        <v>785</v>
      </c>
      <c r="P48" s="340"/>
      <c r="Q48" s="340"/>
      <c r="R48" s="110"/>
      <c r="S48" s="340"/>
      <c r="T48" s="110"/>
      <c r="U48" s="340"/>
      <c r="V48" s="110"/>
      <c r="W48" s="340"/>
      <c r="X48" s="110"/>
      <c r="Y48" s="106" t="s">
        <v>412</v>
      </c>
      <c r="Z48" s="114" t="s">
        <v>72</v>
      </c>
      <c r="AA48" s="89" t="s">
        <v>141</v>
      </c>
      <c r="AB48" s="89">
        <v>6</v>
      </c>
      <c r="AC48" s="164" t="s">
        <v>760</v>
      </c>
      <c r="AD48" s="84"/>
    </row>
    <row r="49" spans="1:59" s="56" customFormat="1" ht="54" hidden="1" customHeight="1" x14ac:dyDescent="0.25">
      <c r="A49" s="170">
        <v>45</v>
      </c>
      <c r="B49" s="103" t="s">
        <v>390</v>
      </c>
      <c r="C49" s="103" t="s">
        <v>160</v>
      </c>
      <c r="D49" s="103">
        <v>47487275</v>
      </c>
      <c r="E49" s="103">
        <v>47487275</v>
      </c>
      <c r="F49" s="103">
        <v>600100791</v>
      </c>
      <c r="G49" s="107" t="s">
        <v>786</v>
      </c>
      <c r="H49" s="99" t="s">
        <v>25</v>
      </c>
      <c r="I49" s="99" t="s">
        <v>77</v>
      </c>
      <c r="J49" s="99" t="s">
        <v>77</v>
      </c>
      <c r="K49" s="107" t="s">
        <v>787</v>
      </c>
      <c r="L49" s="108">
        <v>3000000</v>
      </c>
      <c r="M49" s="113">
        <f t="shared" si="4"/>
        <v>2550000</v>
      </c>
      <c r="N49" s="102" t="s">
        <v>784</v>
      </c>
      <c r="O49" s="109" t="s">
        <v>785</v>
      </c>
      <c r="P49" s="100"/>
      <c r="Q49" s="100"/>
      <c r="R49" s="111"/>
      <c r="S49" s="100"/>
      <c r="T49" s="111"/>
      <c r="U49" s="100"/>
      <c r="V49" s="111"/>
      <c r="W49" s="100"/>
      <c r="X49" s="111"/>
      <c r="Y49" s="99" t="s">
        <v>811</v>
      </c>
      <c r="Z49" s="115" t="s">
        <v>72</v>
      </c>
      <c r="AA49" s="89" t="s">
        <v>141</v>
      </c>
      <c r="AB49" s="89">
        <v>6</v>
      </c>
      <c r="AC49" s="164" t="s">
        <v>760</v>
      </c>
      <c r="AD49" s="84"/>
    </row>
    <row r="50" spans="1:59" s="56" customFormat="1" ht="54" hidden="1" customHeight="1" thickBot="1" x14ac:dyDescent="0.3">
      <c r="A50" s="303">
        <v>46</v>
      </c>
      <c r="B50" s="306" t="s">
        <v>390</v>
      </c>
      <c r="C50" s="306" t="s">
        <v>160</v>
      </c>
      <c r="D50" s="306">
        <v>47487275</v>
      </c>
      <c r="E50" s="306">
        <v>47487275</v>
      </c>
      <c r="F50" s="306">
        <v>600100791</v>
      </c>
      <c r="G50" s="307" t="s">
        <v>788</v>
      </c>
      <c r="H50" s="308" t="s">
        <v>25</v>
      </c>
      <c r="I50" s="308" t="s">
        <v>77</v>
      </c>
      <c r="J50" s="308" t="s">
        <v>77</v>
      </c>
      <c r="K50" s="307" t="s">
        <v>789</v>
      </c>
      <c r="L50" s="309">
        <v>3000000</v>
      </c>
      <c r="M50" s="310">
        <f t="shared" si="4"/>
        <v>2550000</v>
      </c>
      <c r="N50" s="311" t="s">
        <v>784</v>
      </c>
      <c r="O50" s="163" t="s">
        <v>785</v>
      </c>
      <c r="P50" s="312"/>
      <c r="Q50" s="312"/>
      <c r="R50" s="313"/>
      <c r="S50" s="312"/>
      <c r="T50" s="313"/>
      <c r="U50" s="312"/>
      <c r="V50" s="313"/>
      <c r="W50" s="312"/>
      <c r="X50" s="313"/>
      <c r="Y50" s="308" t="s">
        <v>412</v>
      </c>
      <c r="Z50" s="314" t="s">
        <v>72</v>
      </c>
      <c r="AA50" s="89" t="s">
        <v>141</v>
      </c>
      <c r="AB50" s="89">
        <v>6</v>
      </c>
      <c r="AC50" s="164" t="s">
        <v>760</v>
      </c>
      <c r="AD50" s="84"/>
    </row>
    <row r="51" spans="1:59" ht="83.45" customHeight="1" thickBot="1" x14ac:dyDescent="0.3">
      <c r="A51" s="190">
        <v>47</v>
      </c>
      <c r="B51" s="177" t="s">
        <v>435</v>
      </c>
      <c r="C51" s="177" t="s">
        <v>160</v>
      </c>
      <c r="D51" s="418">
        <v>47487267</v>
      </c>
      <c r="E51" s="418" t="str">
        <f>"047487267"</f>
        <v>047487267</v>
      </c>
      <c r="F51" s="418">
        <v>600100782</v>
      </c>
      <c r="G51" s="177" t="s">
        <v>436</v>
      </c>
      <c r="H51" s="418" t="s">
        <v>25</v>
      </c>
      <c r="I51" s="418" t="s">
        <v>77</v>
      </c>
      <c r="J51" s="418" t="s">
        <v>77</v>
      </c>
      <c r="K51" s="177" t="s">
        <v>437</v>
      </c>
      <c r="L51" s="419">
        <v>5000000</v>
      </c>
      <c r="M51" s="419">
        <f>L51/100*85</f>
        <v>4250000</v>
      </c>
      <c r="N51" s="418">
        <v>2024</v>
      </c>
      <c r="O51" s="418">
        <v>2024</v>
      </c>
      <c r="P51" s="418"/>
      <c r="Q51" s="418"/>
      <c r="R51" s="418"/>
      <c r="S51" s="418"/>
      <c r="T51" s="418"/>
      <c r="U51" s="418"/>
      <c r="V51" s="418" t="s">
        <v>70</v>
      </c>
      <c r="W51" s="418" t="s">
        <v>70</v>
      </c>
      <c r="X51" s="418"/>
      <c r="Y51" s="382" t="s">
        <v>104</v>
      </c>
      <c r="Z51" s="420" t="s">
        <v>104</v>
      </c>
      <c r="AA51" s="300" t="s">
        <v>141</v>
      </c>
      <c r="AB51" s="89">
        <v>6</v>
      </c>
      <c r="AC51" s="91" t="s">
        <v>758</v>
      </c>
    </row>
    <row r="52" spans="1:59" ht="75" customHeight="1" x14ac:dyDescent="0.25">
      <c r="A52" s="190">
        <v>48</v>
      </c>
      <c r="B52" s="185" t="s">
        <v>435</v>
      </c>
      <c r="C52" s="185" t="s">
        <v>160</v>
      </c>
      <c r="D52" s="207">
        <v>47487267</v>
      </c>
      <c r="E52" s="207" t="str">
        <f>"047487267"</f>
        <v>047487267</v>
      </c>
      <c r="F52" s="207">
        <v>600100782</v>
      </c>
      <c r="G52" s="185" t="s">
        <v>438</v>
      </c>
      <c r="H52" s="207" t="s">
        <v>25</v>
      </c>
      <c r="I52" s="207" t="s">
        <v>77</v>
      </c>
      <c r="J52" s="207" t="s">
        <v>77</v>
      </c>
      <c r="K52" s="209" t="s">
        <v>439</v>
      </c>
      <c r="L52" s="210">
        <v>750000</v>
      </c>
      <c r="M52" s="210">
        <f t="shared" ref="M52:M59" si="5">L52/100*85</f>
        <v>637500</v>
      </c>
      <c r="N52" s="211">
        <v>2025</v>
      </c>
      <c r="O52" s="211">
        <v>2026</v>
      </c>
      <c r="P52" s="211"/>
      <c r="Q52" s="211" t="s">
        <v>70</v>
      </c>
      <c r="R52" s="211" t="s">
        <v>70</v>
      </c>
      <c r="S52" s="211"/>
      <c r="T52" s="211"/>
      <c r="U52" s="211"/>
      <c r="V52" s="211" t="s">
        <v>70</v>
      </c>
      <c r="W52" s="211" t="s">
        <v>70</v>
      </c>
      <c r="X52" s="211"/>
      <c r="Y52" s="202" t="s">
        <v>440</v>
      </c>
      <c r="Z52" s="421" t="s">
        <v>72</v>
      </c>
      <c r="AA52" s="300" t="s">
        <v>141</v>
      </c>
      <c r="AB52" s="89">
        <v>6</v>
      </c>
      <c r="AC52" s="90" t="s">
        <v>758</v>
      </c>
    </row>
    <row r="53" spans="1:59" ht="76.7" customHeight="1" x14ac:dyDescent="0.25">
      <c r="A53" s="170">
        <v>49</v>
      </c>
      <c r="B53" s="185" t="s">
        <v>435</v>
      </c>
      <c r="C53" s="185" t="s">
        <v>160</v>
      </c>
      <c r="D53" s="207">
        <v>47487267</v>
      </c>
      <c r="E53" s="207" t="str">
        <f t="shared" ref="E53:E61" si="6">"047487267"</f>
        <v>047487267</v>
      </c>
      <c r="F53" s="207">
        <v>600100782</v>
      </c>
      <c r="G53" s="185" t="s">
        <v>441</v>
      </c>
      <c r="H53" s="207" t="s">
        <v>25</v>
      </c>
      <c r="I53" s="207" t="s">
        <v>77</v>
      </c>
      <c r="J53" s="207" t="s">
        <v>77</v>
      </c>
      <c r="K53" s="185" t="s">
        <v>442</v>
      </c>
      <c r="L53" s="208">
        <v>3000000</v>
      </c>
      <c r="M53" s="208">
        <f t="shared" si="5"/>
        <v>2550000</v>
      </c>
      <c r="N53" s="207">
        <v>2025</v>
      </c>
      <c r="O53" s="207">
        <v>2026</v>
      </c>
      <c r="P53" s="207"/>
      <c r="Q53" s="207" t="s">
        <v>70</v>
      </c>
      <c r="R53" s="207" t="s">
        <v>70</v>
      </c>
      <c r="S53" s="207"/>
      <c r="T53" s="207"/>
      <c r="U53" s="207"/>
      <c r="V53" s="207"/>
      <c r="W53" s="207" t="s">
        <v>70</v>
      </c>
      <c r="X53" s="207"/>
      <c r="Y53" s="202" t="s">
        <v>443</v>
      </c>
      <c r="Z53" s="422" t="s">
        <v>72</v>
      </c>
      <c r="AA53" s="300" t="s">
        <v>141</v>
      </c>
      <c r="AB53" s="89">
        <v>6</v>
      </c>
      <c r="AC53" s="90" t="s">
        <v>758</v>
      </c>
    </row>
    <row r="54" spans="1:59" ht="118.7" customHeight="1" x14ac:dyDescent="0.25">
      <c r="A54" s="170">
        <v>50</v>
      </c>
      <c r="B54" s="185" t="s">
        <v>435</v>
      </c>
      <c r="C54" s="185" t="s">
        <v>160</v>
      </c>
      <c r="D54" s="207">
        <v>47487267</v>
      </c>
      <c r="E54" s="207" t="str">
        <f t="shared" si="6"/>
        <v>047487267</v>
      </c>
      <c r="F54" s="207">
        <v>600100782</v>
      </c>
      <c r="G54" s="185" t="s">
        <v>444</v>
      </c>
      <c r="H54" s="207" t="s">
        <v>25</v>
      </c>
      <c r="I54" s="207" t="s">
        <v>77</v>
      </c>
      <c r="J54" s="207" t="s">
        <v>77</v>
      </c>
      <c r="K54" s="185" t="s">
        <v>445</v>
      </c>
      <c r="L54" s="208">
        <v>2000000</v>
      </c>
      <c r="M54" s="208">
        <f t="shared" si="5"/>
        <v>1700000</v>
      </c>
      <c r="N54" s="207">
        <v>2024</v>
      </c>
      <c r="O54" s="207">
        <v>2027</v>
      </c>
      <c r="P54" s="207"/>
      <c r="Q54" s="207" t="s">
        <v>70</v>
      </c>
      <c r="R54" s="207"/>
      <c r="S54" s="207"/>
      <c r="T54" s="207"/>
      <c r="U54" s="207"/>
      <c r="V54" s="207"/>
      <c r="W54" s="207"/>
      <c r="X54" s="207"/>
      <c r="Y54" s="202" t="s">
        <v>446</v>
      </c>
      <c r="Z54" s="422" t="s">
        <v>72</v>
      </c>
      <c r="AA54" s="300" t="s">
        <v>141</v>
      </c>
      <c r="AB54" s="89">
        <v>6</v>
      </c>
      <c r="AC54" s="91" t="s">
        <v>758</v>
      </c>
    </row>
    <row r="55" spans="1:59" ht="117.6" customHeight="1" thickBot="1" x14ac:dyDescent="0.3">
      <c r="A55" s="170">
        <v>51</v>
      </c>
      <c r="B55" s="185" t="s">
        <v>435</v>
      </c>
      <c r="C55" s="185" t="s">
        <v>160</v>
      </c>
      <c r="D55" s="207">
        <v>47487267</v>
      </c>
      <c r="E55" s="207" t="str">
        <f t="shared" si="6"/>
        <v>047487267</v>
      </c>
      <c r="F55" s="207">
        <v>600100782</v>
      </c>
      <c r="G55" s="202" t="s">
        <v>447</v>
      </c>
      <c r="H55" s="211" t="s">
        <v>25</v>
      </c>
      <c r="I55" s="211" t="s">
        <v>77</v>
      </c>
      <c r="J55" s="211" t="s">
        <v>77</v>
      </c>
      <c r="K55" s="202" t="s">
        <v>448</v>
      </c>
      <c r="L55" s="210">
        <v>600000</v>
      </c>
      <c r="M55" s="210">
        <f t="shared" si="5"/>
        <v>510000</v>
      </c>
      <c r="N55" s="211">
        <v>2024</v>
      </c>
      <c r="O55" s="211">
        <v>2027</v>
      </c>
      <c r="P55" s="211"/>
      <c r="Q55" s="211" t="s">
        <v>70</v>
      </c>
      <c r="R55" s="211"/>
      <c r="S55" s="211"/>
      <c r="T55" s="211"/>
      <c r="U55" s="211"/>
      <c r="V55" s="211"/>
      <c r="W55" s="211"/>
      <c r="X55" s="211"/>
      <c r="Y55" s="202" t="s">
        <v>449</v>
      </c>
      <c r="Z55" s="421" t="s">
        <v>72</v>
      </c>
      <c r="AA55" s="300" t="s">
        <v>141</v>
      </c>
      <c r="AB55" s="89">
        <v>6</v>
      </c>
      <c r="AC55" s="91" t="s">
        <v>758</v>
      </c>
    </row>
    <row r="56" spans="1:59" ht="120.6" customHeight="1" thickBot="1" x14ac:dyDescent="0.3">
      <c r="A56" s="383">
        <v>52</v>
      </c>
      <c r="B56" s="373" t="s">
        <v>435</v>
      </c>
      <c r="C56" s="373" t="s">
        <v>160</v>
      </c>
      <c r="D56" s="423">
        <v>47487267</v>
      </c>
      <c r="E56" s="423" t="str">
        <f t="shared" si="6"/>
        <v>047487267</v>
      </c>
      <c r="F56" s="423">
        <v>600100782</v>
      </c>
      <c r="G56" s="373" t="s">
        <v>450</v>
      </c>
      <c r="H56" s="423" t="s">
        <v>25</v>
      </c>
      <c r="I56" s="423" t="s">
        <v>77</v>
      </c>
      <c r="J56" s="423" t="s">
        <v>77</v>
      </c>
      <c r="K56" s="373" t="s">
        <v>451</v>
      </c>
      <c r="L56" s="424">
        <v>550000</v>
      </c>
      <c r="M56" s="424">
        <f t="shared" si="5"/>
        <v>467500</v>
      </c>
      <c r="N56" s="425">
        <v>2024</v>
      </c>
      <c r="O56" s="425">
        <v>2026</v>
      </c>
      <c r="P56" s="423" t="s">
        <v>70</v>
      </c>
      <c r="Q56" s="423" t="s">
        <v>70</v>
      </c>
      <c r="R56" s="423" t="s">
        <v>70</v>
      </c>
      <c r="S56" s="423" t="s">
        <v>70</v>
      </c>
      <c r="T56" s="423"/>
      <c r="U56" s="423"/>
      <c r="V56" s="423"/>
      <c r="W56" s="423"/>
      <c r="X56" s="423"/>
      <c r="Y56" s="373" t="s">
        <v>104</v>
      </c>
      <c r="Z56" s="426" t="s">
        <v>72</v>
      </c>
      <c r="AA56" s="300" t="s">
        <v>141</v>
      </c>
      <c r="AB56" s="89">
        <v>6</v>
      </c>
      <c r="AC56" s="91" t="s">
        <v>758</v>
      </c>
    </row>
    <row r="57" spans="1:59" ht="141" hidden="1" customHeight="1" x14ac:dyDescent="0.25">
      <c r="A57" s="323">
        <v>53</v>
      </c>
      <c r="B57" s="341" t="s">
        <v>435</v>
      </c>
      <c r="C57" s="341" t="s">
        <v>160</v>
      </c>
      <c r="D57" s="342">
        <v>47487267</v>
      </c>
      <c r="E57" s="342" t="str">
        <f t="shared" si="6"/>
        <v>047487267</v>
      </c>
      <c r="F57" s="342">
        <v>600100782</v>
      </c>
      <c r="G57" s="343" t="s">
        <v>452</v>
      </c>
      <c r="H57" s="344" t="s">
        <v>25</v>
      </c>
      <c r="I57" s="344" t="s">
        <v>77</v>
      </c>
      <c r="J57" s="344" t="s">
        <v>77</v>
      </c>
      <c r="K57" s="343" t="s">
        <v>453</v>
      </c>
      <c r="L57" s="345">
        <v>35000000</v>
      </c>
      <c r="M57" s="345">
        <f t="shared" si="5"/>
        <v>29750000</v>
      </c>
      <c r="N57" s="344">
        <v>2027</v>
      </c>
      <c r="O57" s="344">
        <v>2030</v>
      </c>
      <c r="P57" s="344"/>
      <c r="Q57" s="344"/>
      <c r="R57" s="344"/>
      <c r="S57" s="344"/>
      <c r="T57" s="344"/>
      <c r="U57" s="344"/>
      <c r="V57" s="344"/>
      <c r="W57" s="344" t="s">
        <v>70</v>
      </c>
      <c r="X57" s="344"/>
      <c r="Y57" s="343" t="s">
        <v>79</v>
      </c>
      <c r="Z57" s="346" t="s">
        <v>72</v>
      </c>
      <c r="AA57" s="89" t="s">
        <v>141</v>
      </c>
      <c r="AB57" s="89">
        <v>6</v>
      </c>
      <c r="AC57" s="90" t="s">
        <v>760</v>
      </c>
    </row>
    <row r="58" spans="1:59" ht="118.7" customHeight="1" x14ac:dyDescent="0.25">
      <c r="A58" s="190">
        <v>54</v>
      </c>
      <c r="B58" s="177" t="s">
        <v>435</v>
      </c>
      <c r="C58" s="177" t="s">
        <v>160</v>
      </c>
      <c r="D58" s="418">
        <v>47487267</v>
      </c>
      <c r="E58" s="418" t="str">
        <f t="shared" si="6"/>
        <v>047487267</v>
      </c>
      <c r="F58" s="418">
        <v>600100782</v>
      </c>
      <c r="G58" s="177" t="s">
        <v>454</v>
      </c>
      <c r="H58" s="418" t="s">
        <v>25</v>
      </c>
      <c r="I58" s="418" t="s">
        <v>77</v>
      </c>
      <c r="J58" s="418" t="s">
        <v>77</v>
      </c>
      <c r="K58" s="177" t="s">
        <v>455</v>
      </c>
      <c r="L58" s="419">
        <v>1000000</v>
      </c>
      <c r="M58" s="419">
        <f t="shared" si="5"/>
        <v>850000</v>
      </c>
      <c r="N58" s="418">
        <v>2025</v>
      </c>
      <c r="O58" s="418">
        <v>2025</v>
      </c>
      <c r="P58" s="418"/>
      <c r="Q58" s="418"/>
      <c r="R58" s="418"/>
      <c r="S58" s="418"/>
      <c r="T58" s="418"/>
      <c r="U58" s="418"/>
      <c r="V58" s="418" t="s">
        <v>70</v>
      </c>
      <c r="W58" s="418" t="s">
        <v>70</v>
      </c>
      <c r="X58" s="418"/>
      <c r="Y58" s="177" t="s">
        <v>79</v>
      </c>
      <c r="Z58" s="427" t="s">
        <v>72</v>
      </c>
      <c r="AA58" s="300" t="s">
        <v>141</v>
      </c>
      <c r="AB58" s="89">
        <v>6</v>
      </c>
      <c r="AC58" s="90" t="s">
        <v>758</v>
      </c>
    </row>
    <row r="59" spans="1:59" ht="118.7" customHeight="1" thickBot="1" x14ac:dyDescent="0.3">
      <c r="A59" s="170">
        <v>55</v>
      </c>
      <c r="B59" s="202" t="s">
        <v>435</v>
      </c>
      <c r="C59" s="202" t="s">
        <v>160</v>
      </c>
      <c r="D59" s="211">
        <v>47487267</v>
      </c>
      <c r="E59" s="211" t="str">
        <f t="shared" si="6"/>
        <v>047487267</v>
      </c>
      <c r="F59" s="211">
        <v>600100782</v>
      </c>
      <c r="G59" s="202" t="s">
        <v>456</v>
      </c>
      <c r="H59" s="211" t="s">
        <v>25</v>
      </c>
      <c r="I59" s="211" t="s">
        <v>77</v>
      </c>
      <c r="J59" s="211" t="s">
        <v>77</v>
      </c>
      <c r="K59" s="202" t="s">
        <v>457</v>
      </c>
      <c r="L59" s="210">
        <v>500000</v>
      </c>
      <c r="M59" s="210">
        <f t="shared" si="5"/>
        <v>425000</v>
      </c>
      <c r="N59" s="211">
        <v>2022</v>
      </c>
      <c r="O59" s="211">
        <v>2023</v>
      </c>
      <c r="P59" s="211"/>
      <c r="Q59" s="211"/>
      <c r="R59" s="211"/>
      <c r="S59" s="211"/>
      <c r="T59" s="211"/>
      <c r="U59" s="211"/>
      <c r="V59" s="211"/>
      <c r="W59" s="211"/>
      <c r="X59" s="211"/>
      <c r="Y59" s="212" t="s">
        <v>104</v>
      </c>
      <c r="Z59" s="421" t="s">
        <v>104</v>
      </c>
      <c r="AA59" s="300" t="s">
        <v>141</v>
      </c>
      <c r="AB59" s="89">
        <v>6</v>
      </c>
      <c r="AC59" s="91" t="s">
        <v>758</v>
      </c>
    </row>
    <row r="60" spans="1:59" ht="85.35" customHeight="1" x14ac:dyDescent="0.25">
      <c r="A60" s="190">
        <v>56</v>
      </c>
      <c r="B60" s="185" t="s">
        <v>435</v>
      </c>
      <c r="C60" s="185" t="s">
        <v>160</v>
      </c>
      <c r="D60" s="207">
        <v>47487267</v>
      </c>
      <c r="E60" s="207" t="str">
        <f t="shared" si="6"/>
        <v>047487267</v>
      </c>
      <c r="F60" s="207">
        <v>600100782</v>
      </c>
      <c r="G60" s="185" t="s">
        <v>458</v>
      </c>
      <c r="H60" s="207" t="s">
        <v>25</v>
      </c>
      <c r="I60" s="207" t="s">
        <v>77</v>
      </c>
      <c r="J60" s="207" t="s">
        <v>77</v>
      </c>
      <c r="K60" s="185" t="s">
        <v>459</v>
      </c>
      <c r="L60" s="208">
        <v>3000000</v>
      </c>
      <c r="M60" s="208">
        <f>L60/100*85</f>
        <v>2550000</v>
      </c>
      <c r="N60" s="207">
        <v>2025</v>
      </c>
      <c r="O60" s="207">
        <v>2025</v>
      </c>
      <c r="P60" s="207"/>
      <c r="Q60" s="207"/>
      <c r="R60" s="207"/>
      <c r="S60" s="207"/>
      <c r="T60" s="207"/>
      <c r="U60" s="207"/>
      <c r="V60" s="207"/>
      <c r="W60" s="207"/>
      <c r="X60" s="207"/>
      <c r="Y60" s="185" t="s">
        <v>79</v>
      </c>
      <c r="Z60" s="422" t="s">
        <v>72</v>
      </c>
      <c r="AA60" s="300" t="s">
        <v>141</v>
      </c>
      <c r="AB60" s="89">
        <v>6</v>
      </c>
      <c r="AC60" s="90" t="s">
        <v>758</v>
      </c>
    </row>
    <row r="61" spans="1:59" ht="192" customHeight="1" x14ac:dyDescent="0.25">
      <c r="A61" s="170">
        <v>57</v>
      </c>
      <c r="B61" s="185" t="s">
        <v>435</v>
      </c>
      <c r="C61" s="185" t="s">
        <v>160</v>
      </c>
      <c r="D61" s="207">
        <v>47487267</v>
      </c>
      <c r="E61" s="207" t="str">
        <f t="shared" si="6"/>
        <v>047487267</v>
      </c>
      <c r="F61" s="207">
        <v>600100782</v>
      </c>
      <c r="G61" s="202" t="s">
        <v>460</v>
      </c>
      <c r="H61" s="211" t="s">
        <v>25</v>
      </c>
      <c r="I61" s="211" t="s">
        <v>77</v>
      </c>
      <c r="J61" s="211" t="s">
        <v>77</v>
      </c>
      <c r="K61" s="202" t="s">
        <v>461</v>
      </c>
      <c r="L61" s="210">
        <v>15000000</v>
      </c>
      <c r="M61" s="208">
        <f>L61/100*85</f>
        <v>12750000</v>
      </c>
      <c r="N61" s="211">
        <v>2023</v>
      </c>
      <c r="O61" s="211">
        <v>2027</v>
      </c>
      <c r="P61" s="211" t="s">
        <v>70</v>
      </c>
      <c r="Q61" s="211" t="s">
        <v>70</v>
      </c>
      <c r="R61" s="211" t="s">
        <v>70</v>
      </c>
      <c r="S61" s="211" t="s">
        <v>70</v>
      </c>
      <c r="T61" s="211"/>
      <c r="U61" s="211" t="s">
        <v>70</v>
      </c>
      <c r="V61" s="211" t="s">
        <v>70</v>
      </c>
      <c r="W61" s="211" t="s">
        <v>70</v>
      </c>
      <c r="X61" s="211" t="s">
        <v>70</v>
      </c>
      <c r="Y61" s="202" t="s">
        <v>240</v>
      </c>
      <c r="Z61" s="421" t="s">
        <v>72</v>
      </c>
      <c r="AA61" s="300" t="s">
        <v>141</v>
      </c>
      <c r="AB61" s="89">
        <v>6</v>
      </c>
      <c r="AC61" s="91" t="s">
        <v>758</v>
      </c>
      <c r="AE61" s="57"/>
      <c r="AF61" s="57"/>
      <c r="AG61" s="57"/>
      <c r="AH61" s="57"/>
      <c r="AI61" s="57"/>
      <c r="AJ61" s="57"/>
      <c r="AK61" s="57"/>
      <c r="AL61" s="57"/>
      <c r="AM61" s="57"/>
      <c r="AN61" s="57"/>
      <c r="AO61" s="57"/>
      <c r="AP61" s="57"/>
      <c r="AQ61" s="57"/>
      <c r="AR61" s="57"/>
      <c r="AS61" s="57"/>
      <c r="AT61" s="57"/>
      <c r="AU61" s="57"/>
      <c r="AV61" s="57"/>
      <c r="AW61" s="57"/>
      <c r="AX61" s="57"/>
      <c r="AY61" s="57"/>
      <c r="AZ61" s="57"/>
      <c r="BA61" s="57"/>
      <c r="BB61" s="57"/>
      <c r="BC61" s="57"/>
      <c r="BD61" s="57"/>
      <c r="BE61" s="57"/>
      <c r="BF61" s="57"/>
      <c r="BG61" s="57"/>
    </row>
    <row r="62" spans="1:59" ht="192" customHeight="1" x14ac:dyDescent="0.25">
      <c r="A62" s="170">
        <v>58</v>
      </c>
      <c r="B62" s="212" t="s">
        <v>435</v>
      </c>
      <c r="C62" s="212" t="s">
        <v>160</v>
      </c>
      <c r="D62" s="213">
        <v>47487267</v>
      </c>
      <c r="E62" s="213">
        <v>47487267</v>
      </c>
      <c r="F62" s="213">
        <v>600100782</v>
      </c>
      <c r="G62" s="212" t="s">
        <v>768</v>
      </c>
      <c r="H62" s="213" t="s">
        <v>25</v>
      </c>
      <c r="I62" s="213" t="s">
        <v>77</v>
      </c>
      <c r="J62" s="213" t="s">
        <v>77</v>
      </c>
      <c r="K62" s="212" t="s">
        <v>769</v>
      </c>
      <c r="L62" s="214">
        <v>620000</v>
      </c>
      <c r="M62" s="215">
        <f t="shared" ref="M62" si="7">L62/100*85</f>
        <v>527000</v>
      </c>
      <c r="N62" s="213">
        <v>2025</v>
      </c>
      <c r="O62" s="213">
        <v>2026</v>
      </c>
      <c r="P62" s="213" t="s">
        <v>70</v>
      </c>
      <c r="Q62" s="213" t="s">
        <v>70</v>
      </c>
      <c r="R62" s="213" t="s">
        <v>70</v>
      </c>
      <c r="S62" s="213"/>
      <c r="T62" s="213"/>
      <c r="U62" s="213"/>
      <c r="V62" s="213" t="s">
        <v>70</v>
      </c>
      <c r="W62" s="213" t="s">
        <v>70</v>
      </c>
      <c r="X62" s="213"/>
      <c r="Y62" s="212" t="s">
        <v>79</v>
      </c>
      <c r="Z62" s="216" t="s">
        <v>72</v>
      </c>
      <c r="AA62" s="302" t="s">
        <v>141</v>
      </c>
      <c r="AB62" s="94">
        <v>6</v>
      </c>
      <c r="AC62" s="95" t="s">
        <v>758</v>
      </c>
      <c r="AD62" s="93"/>
    </row>
    <row r="63" spans="1:59" ht="231" customHeight="1" thickBot="1" x14ac:dyDescent="0.3">
      <c r="A63" s="170">
        <v>59</v>
      </c>
      <c r="B63" s="185" t="s">
        <v>462</v>
      </c>
      <c r="C63" s="185" t="s">
        <v>463</v>
      </c>
      <c r="D63" s="185">
        <v>47487283</v>
      </c>
      <c r="E63" s="185">
        <v>47487283</v>
      </c>
      <c r="F63" s="185">
        <v>600100804</v>
      </c>
      <c r="G63" s="185" t="s">
        <v>464</v>
      </c>
      <c r="H63" s="185" t="s">
        <v>25</v>
      </c>
      <c r="I63" s="185" t="s">
        <v>77</v>
      </c>
      <c r="J63" s="185" t="s">
        <v>77</v>
      </c>
      <c r="K63" s="185" t="s">
        <v>465</v>
      </c>
      <c r="L63" s="187">
        <v>2000000</v>
      </c>
      <c r="M63" s="187">
        <v>1700000</v>
      </c>
      <c r="N63" s="185">
        <v>2022</v>
      </c>
      <c r="O63" s="185">
        <v>2025</v>
      </c>
      <c r="P63" s="185"/>
      <c r="Q63" s="185"/>
      <c r="R63" s="185"/>
      <c r="S63" s="185"/>
      <c r="T63" s="185"/>
      <c r="U63" s="185"/>
      <c r="V63" s="185" t="s">
        <v>70</v>
      </c>
      <c r="W63" s="185" t="s">
        <v>417</v>
      </c>
      <c r="X63" s="185"/>
      <c r="Y63" s="185" t="s">
        <v>104</v>
      </c>
      <c r="Z63" s="368" t="s">
        <v>72</v>
      </c>
      <c r="AA63" s="300" t="s">
        <v>141</v>
      </c>
      <c r="AB63" s="89">
        <v>6</v>
      </c>
      <c r="AC63" s="91" t="s">
        <v>758</v>
      </c>
      <c r="AE63" s="56"/>
      <c r="AF63" s="56"/>
      <c r="AG63" s="56"/>
      <c r="AH63" s="56"/>
      <c r="AI63" s="56"/>
      <c r="AJ63" s="56"/>
      <c r="AK63" s="56"/>
      <c r="AL63" s="56"/>
      <c r="AM63" s="56"/>
      <c r="AN63" s="56"/>
      <c r="AO63" s="56"/>
      <c r="AP63" s="56"/>
      <c r="AQ63" s="56"/>
      <c r="AR63" s="56"/>
      <c r="AS63" s="56"/>
      <c r="AT63" s="56"/>
      <c r="AU63" s="56"/>
      <c r="AV63" s="56"/>
      <c r="AW63" s="56"/>
      <c r="AX63" s="56"/>
      <c r="AY63" s="56"/>
      <c r="AZ63" s="56"/>
      <c r="BA63" s="56"/>
      <c r="BB63" s="56"/>
      <c r="BC63" s="56"/>
      <c r="BD63" s="56"/>
      <c r="BE63" s="56"/>
      <c r="BF63" s="56"/>
      <c r="BG63" s="56"/>
    </row>
    <row r="64" spans="1:59" ht="100.7" customHeight="1" x14ac:dyDescent="0.25">
      <c r="A64" s="190">
        <v>60</v>
      </c>
      <c r="B64" s="185" t="s">
        <v>462</v>
      </c>
      <c r="C64" s="185" t="s">
        <v>463</v>
      </c>
      <c r="D64" s="185">
        <v>47487283</v>
      </c>
      <c r="E64" s="185">
        <v>47487283</v>
      </c>
      <c r="F64" s="185">
        <v>600100804</v>
      </c>
      <c r="G64" s="185" t="s">
        <v>466</v>
      </c>
      <c r="H64" s="185" t="s">
        <v>25</v>
      </c>
      <c r="I64" s="185" t="s">
        <v>77</v>
      </c>
      <c r="J64" s="185" t="s">
        <v>77</v>
      </c>
      <c r="K64" s="185" t="s">
        <v>467</v>
      </c>
      <c r="L64" s="187">
        <v>2000000</v>
      </c>
      <c r="M64" s="187">
        <v>1700000</v>
      </c>
      <c r="N64" s="185">
        <v>2025</v>
      </c>
      <c r="O64" s="185">
        <v>2027</v>
      </c>
      <c r="P64" s="185" t="s">
        <v>417</v>
      </c>
      <c r="Q64" s="185" t="s">
        <v>417</v>
      </c>
      <c r="R64" s="185"/>
      <c r="S64" s="185"/>
      <c r="T64" s="185"/>
      <c r="U64" s="185"/>
      <c r="V64" s="185"/>
      <c r="W64" s="185"/>
      <c r="X64" s="185"/>
      <c r="Y64" s="185" t="s">
        <v>79</v>
      </c>
      <c r="Z64" s="368" t="s">
        <v>72</v>
      </c>
      <c r="AA64" s="300" t="s">
        <v>141</v>
      </c>
      <c r="AB64" s="89">
        <v>6</v>
      </c>
      <c r="AC64" s="90" t="s">
        <v>758</v>
      </c>
      <c r="AE64" s="56"/>
      <c r="AF64" s="56"/>
      <c r="AG64" s="56"/>
      <c r="AH64" s="56"/>
      <c r="AI64" s="56"/>
      <c r="AJ64" s="56"/>
      <c r="AK64" s="56"/>
      <c r="AL64" s="56"/>
      <c r="AM64" s="56"/>
      <c r="AN64" s="56"/>
      <c r="AO64" s="56"/>
      <c r="AP64" s="56"/>
      <c r="AQ64" s="56"/>
      <c r="AR64" s="56"/>
      <c r="AS64" s="56"/>
      <c r="AT64" s="56"/>
      <c r="AU64" s="56"/>
      <c r="AV64" s="56"/>
      <c r="AW64" s="56"/>
      <c r="AX64" s="56"/>
      <c r="AY64" s="56"/>
      <c r="AZ64" s="56"/>
      <c r="BA64" s="56"/>
      <c r="BB64" s="56"/>
      <c r="BC64" s="56"/>
      <c r="BD64" s="56"/>
      <c r="BE64" s="56"/>
      <c r="BF64" s="56"/>
      <c r="BG64" s="56"/>
    </row>
    <row r="65" spans="1:59" ht="84.6" customHeight="1" x14ac:dyDescent="0.25">
      <c r="A65" s="170">
        <v>61</v>
      </c>
      <c r="B65" s="185" t="s">
        <v>462</v>
      </c>
      <c r="C65" s="185" t="s">
        <v>463</v>
      </c>
      <c r="D65" s="185">
        <v>47487283</v>
      </c>
      <c r="E65" s="185">
        <v>47487283</v>
      </c>
      <c r="F65" s="185">
        <v>600100804</v>
      </c>
      <c r="G65" s="185" t="s">
        <v>468</v>
      </c>
      <c r="H65" s="185" t="s">
        <v>25</v>
      </c>
      <c r="I65" s="185" t="s">
        <v>77</v>
      </c>
      <c r="J65" s="185" t="s">
        <v>77</v>
      </c>
      <c r="K65" s="185" t="s">
        <v>469</v>
      </c>
      <c r="L65" s="187">
        <v>1000000</v>
      </c>
      <c r="M65" s="187">
        <v>850000</v>
      </c>
      <c r="N65" s="185">
        <v>2024</v>
      </c>
      <c r="O65" s="185">
        <v>2024</v>
      </c>
      <c r="P65" s="185"/>
      <c r="Q65" s="185"/>
      <c r="R65" s="185"/>
      <c r="S65" s="185"/>
      <c r="T65" s="185"/>
      <c r="U65" s="185"/>
      <c r="V65" s="185" t="s">
        <v>70</v>
      </c>
      <c r="W65" s="185" t="s">
        <v>417</v>
      </c>
      <c r="X65" s="185"/>
      <c r="Y65" s="185" t="s">
        <v>79</v>
      </c>
      <c r="Z65" s="368" t="s">
        <v>72</v>
      </c>
      <c r="AA65" s="301" t="s">
        <v>141</v>
      </c>
      <c r="AB65" s="89">
        <v>6</v>
      </c>
      <c r="AC65" s="91" t="s">
        <v>758</v>
      </c>
      <c r="AE65" s="56"/>
      <c r="AF65" s="56"/>
      <c r="AG65" s="56"/>
      <c r="AH65" s="56"/>
      <c r="AI65" s="56"/>
      <c r="AJ65" s="56"/>
      <c r="AK65" s="56"/>
      <c r="AL65" s="56"/>
      <c r="AM65" s="56"/>
      <c r="AN65" s="56"/>
      <c r="AO65" s="56"/>
      <c r="AP65" s="56"/>
      <c r="AQ65" s="56"/>
      <c r="AR65" s="56"/>
      <c r="AS65" s="56"/>
      <c r="AT65" s="56"/>
      <c r="AU65" s="56"/>
      <c r="AV65" s="56"/>
      <c r="AW65" s="56"/>
      <c r="AX65" s="56"/>
      <c r="AY65" s="56"/>
      <c r="AZ65" s="56"/>
      <c r="BA65" s="56"/>
      <c r="BB65" s="56"/>
      <c r="BC65" s="56"/>
      <c r="BD65" s="56"/>
      <c r="BE65" s="56"/>
      <c r="BF65" s="56"/>
      <c r="BG65" s="56"/>
    </row>
    <row r="66" spans="1:59" ht="101.45" customHeight="1" x14ac:dyDescent="0.25">
      <c r="A66" s="170">
        <v>62</v>
      </c>
      <c r="B66" s="185" t="s">
        <v>462</v>
      </c>
      <c r="C66" s="185" t="s">
        <v>463</v>
      </c>
      <c r="D66" s="185">
        <v>47487283</v>
      </c>
      <c r="E66" s="185">
        <v>47487283</v>
      </c>
      <c r="F66" s="185">
        <v>600100804</v>
      </c>
      <c r="G66" s="185" t="s">
        <v>470</v>
      </c>
      <c r="H66" s="185" t="s">
        <v>25</v>
      </c>
      <c r="I66" s="185" t="s">
        <v>77</v>
      </c>
      <c r="J66" s="185" t="s">
        <v>77</v>
      </c>
      <c r="K66" s="185" t="s">
        <v>471</v>
      </c>
      <c r="L66" s="187">
        <v>5000000</v>
      </c>
      <c r="M66" s="187">
        <v>4250000</v>
      </c>
      <c r="N66" s="185">
        <v>2024</v>
      </c>
      <c r="O66" s="185">
        <v>2026</v>
      </c>
      <c r="P66" s="185" t="s">
        <v>417</v>
      </c>
      <c r="Q66" s="185"/>
      <c r="R66" s="185"/>
      <c r="S66" s="185"/>
      <c r="T66" s="185"/>
      <c r="U66" s="185"/>
      <c r="V66" s="185"/>
      <c r="W66" s="185"/>
      <c r="X66" s="185"/>
      <c r="Y66" s="185" t="s">
        <v>79</v>
      </c>
      <c r="Z66" s="368" t="s">
        <v>72</v>
      </c>
      <c r="AA66" s="301" t="s">
        <v>141</v>
      </c>
      <c r="AB66" s="89">
        <v>6</v>
      </c>
      <c r="AC66" s="91" t="s">
        <v>758</v>
      </c>
      <c r="AE66" s="56"/>
      <c r="AF66" s="56"/>
      <c r="AG66" s="56"/>
      <c r="AH66" s="56"/>
      <c r="AI66" s="56"/>
      <c r="AJ66" s="56"/>
      <c r="AK66" s="56"/>
      <c r="AL66" s="56"/>
      <c r="AM66" s="56"/>
      <c r="AN66" s="56"/>
      <c r="AO66" s="56"/>
      <c r="AP66" s="56"/>
      <c r="AQ66" s="56"/>
      <c r="AR66" s="56"/>
      <c r="AS66" s="56"/>
      <c r="AT66" s="56"/>
      <c r="AU66" s="56"/>
      <c r="AV66" s="56"/>
      <c r="AW66" s="56"/>
      <c r="AX66" s="56"/>
      <c r="AY66" s="56"/>
      <c r="AZ66" s="56"/>
      <c r="BA66" s="56"/>
      <c r="BB66" s="56"/>
      <c r="BC66" s="56"/>
      <c r="BD66" s="56"/>
      <c r="BE66" s="56"/>
      <c r="BF66" s="56"/>
      <c r="BG66" s="56"/>
    </row>
    <row r="67" spans="1:59" ht="84.75" thickBot="1" x14ac:dyDescent="0.3">
      <c r="A67" s="170">
        <v>63</v>
      </c>
      <c r="B67" s="185" t="s">
        <v>462</v>
      </c>
      <c r="C67" s="185" t="s">
        <v>463</v>
      </c>
      <c r="D67" s="185">
        <v>47487283</v>
      </c>
      <c r="E67" s="185">
        <v>47487283</v>
      </c>
      <c r="F67" s="185">
        <v>600100804</v>
      </c>
      <c r="G67" s="185" t="s">
        <v>472</v>
      </c>
      <c r="H67" s="185" t="s">
        <v>25</v>
      </c>
      <c r="I67" s="185" t="s">
        <v>77</v>
      </c>
      <c r="J67" s="185" t="s">
        <v>77</v>
      </c>
      <c r="K67" s="185" t="s">
        <v>473</v>
      </c>
      <c r="L67" s="187">
        <v>200000</v>
      </c>
      <c r="M67" s="187">
        <v>170000</v>
      </c>
      <c r="N67" s="185">
        <v>2023</v>
      </c>
      <c r="O67" s="185">
        <v>2025</v>
      </c>
      <c r="P67" s="185"/>
      <c r="Q67" s="185"/>
      <c r="R67" s="185"/>
      <c r="S67" s="185"/>
      <c r="T67" s="185"/>
      <c r="U67" s="185"/>
      <c r="V67" s="185"/>
      <c r="W67" s="185"/>
      <c r="X67" s="185"/>
      <c r="Y67" s="201" t="s">
        <v>104</v>
      </c>
      <c r="Z67" s="368" t="s">
        <v>72</v>
      </c>
      <c r="AA67" s="301" t="s">
        <v>141</v>
      </c>
      <c r="AB67" s="89">
        <v>6</v>
      </c>
      <c r="AC67" s="91" t="s">
        <v>758</v>
      </c>
      <c r="AE67" s="56"/>
      <c r="AF67" s="56"/>
      <c r="AG67" s="56"/>
      <c r="AH67" s="56"/>
      <c r="AI67" s="56"/>
      <c r="AJ67" s="56"/>
      <c r="AK67" s="56"/>
      <c r="AL67" s="56"/>
      <c r="AM67" s="56"/>
      <c r="AN67" s="56"/>
      <c r="AO67" s="56"/>
      <c r="AP67" s="56"/>
      <c r="AQ67" s="56"/>
      <c r="AR67" s="56"/>
      <c r="AS67" s="56"/>
      <c r="AT67" s="56"/>
      <c r="AU67" s="56"/>
      <c r="AV67" s="56"/>
      <c r="AW67" s="56"/>
      <c r="AX67" s="56"/>
      <c r="AY67" s="56"/>
      <c r="AZ67" s="56"/>
      <c r="BA67" s="56"/>
      <c r="BB67" s="56"/>
      <c r="BC67" s="56"/>
      <c r="BD67" s="56"/>
      <c r="BE67" s="56"/>
      <c r="BF67" s="56"/>
      <c r="BG67" s="56"/>
    </row>
    <row r="68" spans="1:59" ht="231" customHeight="1" x14ac:dyDescent="0.25">
      <c r="A68" s="190">
        <v>64</v>
      </c>
      <c r="B68" s="185" t="s">
        <v>462</v>
      </c>
      <c r="C68" s="185" t="s">
        <v>463</v>
      </c>
      <c r="D68" s="185">
        <v>47487283</v>
      </c>
      <c r="E68" s="185">
        <v>47487283</v>
      </c>
      <c r="F68" s="185">
        <v>600100804</v>
      </c>
      <c r="G68" s="185" t="s">
        <v>474</v>
      </c>
      <c r="H68" s="185" t="s">
        <v>25</v>
      </c>
      <c r="I68" s="185" t="s">
        <v>77</v>
      </c>
      <c r="J68" s="185" t="s">
        <v>77</v>
      </c>
      <c r="K68" s="185" t="s">
        <v>475</v>
      </c>
      <c r="L68" s="187">
        <v>3000000</v>
      </c>
      <c r="M68" s="187">
        <v>2550000</v>
      </c>
      <c r="N68" s="185">
        <v>2022</v>
      </c>
      <c r="O68" s="185">
        <v>2025</v>
      </c>
      <c r="P68" s="185" t="s">
        <v>417</v>
      </c>
      <c r="Q68" s="185" t="s">
        <v>417</v>
      </c>
      <c r="R68" s="185" t="s">
        <v>417</v>
      </c>
      <c r="S68" s="185" t="s">
        <v>417</v>
      </c>
      <c r="T68" s="185"/>
      <c r="U68" s="185"/>
      <c r="V68" s="185"/>
      <c r="W68" s="185"/>
      <c r="X68" s="185"/>
      <c r="Y68" s="185" t="s">
        <v>79</v>
      </c>
      <c r="Z68" s="368" t="s">
        <v>72</v>
      </c>
      <c r="AA68" s="301" t="s">
        <v>141</v>
      </c>
      <c r="AB68" s="89">
        <v>6</v>
      </c>
      <c r="AC68" s="91" t="s">
        <v>758</v>
      </c>
      <c r="AE68" s="56"/>
      <c r="AF68" s="56"/>
      <c r="AG68" s="56"/>
      <c r="AH68" s="56"/>
      <c r="AI68" s="56"/>
      <c r="AJ68" s="56"/>
      <c r="AK68" s="56"/>
      <c r="AL68" s="56"/>
      <c r="AM68" s="56"/>
      <c r="AN68" s="56"/>
      <c r="AO68" s="56"/>
      <c r="AP68" s="56"/>
      <c r="AQ68" s="56"/>
      <c r="AR68" s="56"/>
      <c r="AS68" s="56"/>
      <c r="AT68" s="56"/>
      <c r="AU68" s="56"/>
      <c r="AV68" s="56"/>
      <c r="AW68" s="56"/>
      <c r="AX68" s="56"/>
      <c r="AY68" s="56"/>
      <c r="AZ68" s="56"/>
      <c r="BA68" s="56"/>
      <c r="BB68" s="56"/>
      <c r="BC68" s="56"/>
      <c r="BD68" s="56"/>
      <c r="BE68" s="56"/>
      <c r="BF68" s="56"/>
      <c r="BG68" s="56"/>
    </row>
    <row r="69" spans="1:59" ht="84" x14ac:dyDescent="0.25">
      <c r="A69" s="170">
        <v>65</v>
      </c>
      <c r="B69" s="185" t="s">
        <v>462</v>
      </c>
      <c r="C69" s="185" t="s">
        <v>463</v>
      </c>
      <c r="D69" s="185">
        <v>47487283</v>
      </c>
      <c r="E69" s="185">
        <v>47487283</v>
      </c>
      <c r="F69" s="185">
        <v>600100804</v>
      </c>
      <c r="G69" s="185" t="s">
        <v>476</v>
      </c>
      <c r="H69" s="185" t="s">
        <v>25</v>
      </c>
      <c r="I69" s="185" t="s">
        <v>77</v>
      </c>
      <c r="J69" s="185" t="s">
        <v>77</v>
      </c>
      <c r="K69" s="185" t="s">
        <v>477</v>
      </c>
      <c r="L69" s="187">
        <v>750000</v>
      </c>
      <c r="M69" s="187">
        <v>637500</v>
      </c>
      <c r="N69" s="185">
        <v>2023</v>
      </c>
      <c r="O69" s="185">
        <v>2025</v>
      </c>
      <c r="P69" s="185" t="s">
        <v>417</v>
      </c>
      <c r="Q69" s="185" t="s">
        <v>417</v>
      </c>
      <c r="R69" s="185"/>
      <c r="S69" s="185"/>
      <c r="T69" s="185"/>
      <c r="U69" s="185"/>
      <c r="V69" s="185"/>
      <c r="W69" s="185"/>
      <c r="X69" s="185"/>
      <c r="Y69" s="185" t="s">
        <v>79</v>
      </c>
      <c r="Z69" s="368" t="s">
        <v>72</v>
      </c>
      <c r="AA69" s="301" t="s">
        <v>141</v>
      </c>
      <c r="AB69" s="89">
        <v>6</v>
      </c>
      <c r="AC69" s="91" t="s">
        <v>758</v>
      </c>
      <c r="AE69" s="56"/>
      <c r="AF69" s="56"/>
      <c r="AG69" s="56"/>
      <c r="AH69" s="56"/>
      <c r="AI69" s="56"/>
      <c r="AJ69" s="56"/>
      <c r="AK69" s="56"/>
      <c r="AL69" s="56"/>
      <c r="AM69" s="56"/>
      <c r="AN69" s="56"/>
      <c r="AO69" s="56"/>
      <c r="AP69" s="56"/>
      <c r="AQ69" s="56"/>
      <c r="AR69" s="56"/>
      <c r="AS69" s="56"/>
      <c r="AT69" s="56"/>
      <c r="AU69" s="56"/>
      <c r="AV69" s="56"/>
      <c r="AW69" s="56"/>
      <c r="AX69" s="56"/>
      <c r="AY69" s="56"/>
      <c r="AZ69" s="56"/>
      <c r="BA69" s="56"/>
      <c r="BB69" s="56"/>
      <c r="BC69" s="56"/>
      <c r="BD69" s="56"/>
      <c r="BE69" s="56"/>
      <c r="BF69" s="56"/>
      <c r="BG69" s="56"/>
    </row>
    <row r="70" spans="1:59" ht="84" x14ac:dyDescent="0.25">
      <c r="A70" s="170">
        <v>66</v>
      </c>
      <c r="B70" s="185" t="s">
        <v>462</v>
      </c>
      <c r="C70" s="185" t="s">
        <v>463</v>
      </c>
      <c r="D70" s="185">
        <v>47487283</v>
      </c>
      <c r="E70" s="185">
        <v>47487283</v>
      </c>
      <c r="F70" s="185">
        <v>600100804</v>
      </c>
      <c r="G70" s="185" t="s">
        <v>478</v>
      </c>
      <c r="H70" s="185" t="s">
        <v>25</v>
      </c>
      <c r="I70" s="185" t="s">
        <v>77</v>
      </c>
      <c r="J70" s="185" t="s">
        <v>77</v>
      </c>
      <c r="K70" s="185" t="s">
        <v>479</v>
      </c>
      <c r="L70" s="187">
        <v>600000</v>
      </c>
      <c r="M70" s="187">
        <v>510000</v>
      </c>
      <c r="N70" s="185">
        <v>2022</v>
      </c>
      <c r="O70" s="185">
        <v>2025</v>
      </c>
      <c r="P70" s="185"/>
      <c r="Q70" s="185"/>
      <c r="R70" s="185" t="s">
        <v>417</v>
      </c>
      <c r="S70" s="185"/>
      <c r="T70" s="185"/>
      <c r="U70" s="185"/>
      <c r="V70" s="185"/>
      <c r="W70" s="185"/>
      <c r="X70" s="185"/>
      <c r="Y70" s="201" t="s">
        <v>104</v>
      </c>
      <c r="Z70" s="368" t="s">
        <v>72</v>
      </c>
      <c r="AA70" s="301" t="s">
        <v>141</v>
      </c>
      <c r="AB70" s="89">
        <v>6</v>
      </c>
      <c r="AC70" s="91" t="s">
        <v>758</v>
      </c>
      <c r="AE70" s="56"/>
      <c r="AF70" s="56"/>
      <c r="AG70" s="56"/>
      <c r="AH70" s="56"/>
      <c r="AI70" s="56"/>
      <c r="AJ70" s="56"/>
      <c r="AK70" s="56"/>
      <c r="AL70" s="56"/>
      <c r="AM70" s="56"/>
      <c r="AN70" s="56"/>
      <c r="AO70" s="56"/>
      <c r="AP70" s="56"/>
      <c r="AQ70" s="56"/>
      <c r="AR70" s="56"/>
      <c r="AS70" s="56"/>
      <c r="AT70" s="56"/>
      <c r="AU70" s="56"/>
      <c r="AV70" s="56"/>
      <c r="AW70" s="56"/>
      <c r="AX70" s="56"/>
      <c r="AY70" s="56"/>
      <c r="AZ70" s="56"/>
      <c r="BA70" s="56"/>
      <c r="BB70" s="56"/>
      <c r="BC70" s="56"/>
      <c r="BD70" s="56"/>
      <c r="BE70" s="56"/>
      <c r="BF70" s="56"/>
      <c r="BG70" s="56"/>
    </row>
    <row r="71" spans="1:59" s="161" customFormat="1" ht="343.35" customHeight="1" thickBot="1" x14ac:dyDescent="0.3">
      <c r="A71" s="170">
        <v>67</v>
      </c>
      <c r="B71" s="185" t="s">
        <v>462</v>
      </c>
      <c r="C71" s="185" t="s">
        <v>463</v>
      </c>
      <c r="D71" s="185">
        <v>47487283</v>
      </c>
      <c r="E71" s="185">
        <v>47487283</v>
      </c>
      <c r="F71" s="185">
        <v>600100804</v>
      </c>
      <c r="G71" s="185" t="s">
        <v>480</v>
      </c>
      <c r="H71" s="185" t="s">
        <v>25</v>
      </c>
      <c r="I71" s="185" t="s">
        <v>77</v>
      </c>
      <c r="J71" s="185" t="s">
        <v>77</v>
      </c>
      <c r="K71" s="185" t="s">
        <v>481</v>
      </c>
      <c r="L71" s="187">
        <v>1500000</v>
      </c>
      <c r="M71" s="187">
        <v>1275000</v>
      </c>
      <c r="N71" s="185">
        <v>2022</v>
      </c>
      <c r="O71" s="185">
        <v>2024</v>
      </c>
      <c r="P71" s="185"/>
      <c r="Q71" s="185"/>
      <c r="R71" s="185"/>
      <c r="S71" s="185" t="s">
        <v>417</v>
      </c>
      <c r="T71" s="185"/>
      <c r="U71" s="185"/>
      <c r="V71" s="185"/>
      <c r="W71" s="185"/>
      <c r="X71" s="185" t="s">
        <v>417</v>
      </c>
      <c r="Y71" s="201" t="s">
        <v>104</v>
      </c>
      <c r="Z71" s="368" t="s">
        <v>72</v>
      </c>
      <c r="AA71" s="301" t="s">
        <v>141</v>
      </c>
      <c r="AB71" s="89">
        <v>6</v>
      </c>
      <c r="AC71" s="91" t="s">
        <v>758</v>
      </c>
      <c r="AD71" s="85"/>
      <c r="AE71" s="58"/>
      <c r="AF71" s="58"/>
      <c r="AG71" s="58"/>
      <c r="AH71" s="58"/>
      <c r="AI71" s="58"/>
      <c r="AJ71" s="58"/>
      <c r="AK71" s="58"/>
      <c r="AL71" s="58"/>
      <c r="AM71" s="58"/>
      <c r="AN71" s="58"/>
      <c r="AO71" s="58"/>
      <c r="AP71" s="58"/>
      <c r="AQ71" s="58"/>
      <c r="AR71" s="58"/>
      <c r="AS71" s="58"/>
      <c r="AT71" s="58"/>
      <c r="AU71" s="58"/>
      <c r="AV71" s="58"/>
      <c r="AW71" s="58"/>
      <c r="AX71" s="58"/>
      <c r="AY71" s="58"/>
      <c r="AZ71" s="58"/>
      <c r="BA71" s="58"/>
      <c r="BB71" s="58"/>
      <c r="BC71" s="58"/>
      <c r="BD71" s="58"/>
      <c r="BE71" s="58"/>
      <c r="BF71" s="58"/>
      <c r="BG71" s="58"/>
    </row>
    <row r="72" spans="1:59" ht="84" x14ac:dyDescent="0.25">
      <c r="A72" s="190">
        <v>68</v>
      </c>
      <c r="B72" s="185" t="s">
        <v>462</v>
      </c>
      <c r="C72" s="185" t="s">
        <v>463</v>
      </c>
      <c r="D72" s="185">
        <v>47487283</v>
      </c>
      <c r="E72" s="185">
        <v>47487283</v>
      </c>
      <c r="F72" s="185">
        <v>600100804</v>
      </c>
      <c r="G72" s="185" t="s">
        <v>482</v>
      </c>
      <c r="H72" s="185" t="s">
        <v>25</v>
      </c>
      <c r="I72" s="185" t="s">
        <v>77</v>
      </c>
      <c r="J72" s="185" t="s">
        <v>77</v>
      </c>
      <c r="K72" s="185" t="s">
        <v>483</v>
      </c>
      <c r="L72" s="187">
        <v>2035000</v>
      </c>
      <c r="M72" s="187">
        <v>1729750</v>
      </c>
      <c r="N72" s="185">
        <v>2022</v>
      </c>
      <c r="O72" s="185">
        <v>2024</v>
      </c>
      <c r="P72" s="185" t="s">
        <v>417</v>
      </c>
      <c r="Q72" s="185"/>
      <c r="R72" s="185"/>
      <c r="S72" s="185"/>
      <c r="T72" s="185"/>
      <c r="U72" s="185"/>
      <c r="V72" s="185"/>
      <c r="W72" s="185"/>
      <c r="X72" s="185"/>
      <c r="Y72" s="185" t="s">
        <v>79</v>
      </c>
      <c r="Z72" s="368" t="s">
        <v>72</v>
      </c>
      <c r="AA72" s="301" t="s">
        <v>141</v>
      </c>
      <c r="AB72" s="89">
        <v>6</v>
      </c>
      <c r="AC72" s="91" t="s">
        <v>758</v>
      </c>
      <c r="AE72" s="56"/>
      <c r="AF72" s="56"/>
      <c r="AG72" s="56"/>
      <c r="AH72" s="56"/>
      <c r="AI72" s="56"/>
      <c r="AJ72" s="56"/>
      <c r="AK72" s="56"/>
      <c r="AL72" s="56"/>
      <c r="AM72" s="56"/>
      <c r="AN72" s="56"/>
      <c r="AO72" s="56"/>
      <c r="AP72" s="56"/>
      <c r="AQ72" s="56"/>
      <c r="AR72" s="56"/>
      <c r="AS72" s="56"/>
      <c r="AT72" s="56"/>
      <c r="AU72" s="56"/>
      <c r="AV72" s="56"/>
      <c r="AW72" s="56"/>
      <c r="AX72" s="56"/>
      <c r="AY72" s="56"/>
      <c r="AZ72" s="56"/>
      <c r="BA72" s="56"/>
      <c r="BB72" s="56"/>
      <c r="BC72" s="56"/>
      <c r="BD72" s="56"/>
      <c r="BE72" s="56"/>
      <c r="BF72" s="56"/>
      <c r="BG72" s="56"/>
    </row>
    <row r="73" spans="1:59" ht="84" x14ac:dyDescent="0.25">
      <c r="A73" s="170">
        <v>69</v>
      </c>
      <c r="B73" s="185" t="s">
        <v>462</v>
      </c>
      <c r="C73" s="185" t="s">
        <v>463</v>
      </c>
      <c r="D73" s="185">
        <v>47487283</v>
      </c>
      <c r="E73" s="185">
        <v>47487283</v>
      </c>
      <c r="F73" s="185">
        <v>600100804</v>
      </c>
      <c r="G73" s="185" t="s">
        <v>484</v>
      </c>
      <c r="H73" s="185" t="s">
        <v>25</v>
      </c>
      <c r="I73" s="185" t="s">
        <v>77</v>
      </c>
      <c r="J73" s="185" t="s">
        <v>77</v>
      </c>
      <c r="K73" s="185" t="s">
        <v>485</v>
      </c>
      <c r="L73" s="187">
        <v>170000</v>
      </c>
      <c r="M73" s="187">
        <f>L73*0.85</f>
        <v>144500</v>
      </c>
      <c r="N73" s="185">
        <v>2022</v>
      </c>
      <c r="O73" s="185">
        <v>2024</v>
      </c>
      <c r="P73" s="185"/>
      <c r="Q73" s="185"/>
      <c r="R73" s="185"/>
      <c r="S73" s="185"/>
      <c r="T73" s="185"/>
      <c r="U73" s="185"/>
      <c r="V73" s="185"/>
      <c r="W73" s="185"/>
      <c r="X73" s="185"/>
      <c r="Y73" s="185" t="s">
        <v>104</v>
      </c>
      <c r="Z73" s="368" t="s">
        <v>72</v>
      </c>
      <c r="AA73" s="300" t="s">
        <v>141</v>
      </c>
      <c r="AB73" s="89">
        <v>6</v>
      </c>
      <c r="AC73" s="91" t="s">
        <v>758</v>
      </c>
      <c r="AE73" s="56"/>
      <c r="AF73" s="56"/>
      <c r="AG73" s="56"/>
      <c r="AH73" s="56"/>
      <c r="AI73" s="56"/>
      <c r="AJ73" s="56"/>
      <c r="AK73" s="56"/>
      <c r="AL73" s="56"/>
      <c r="AM73" s="56"/>
      <c r="AN73" s="56"/>
      <c r="AO73" s="56"/>
      <c r="AP73" s="56"/>
      <c r="AQ73" s="56"/>
      <c r="AR73" s="56"/>
      <c r="AS73" s="56"/>
      <c r="AT73" s="56"/>
      <c r="AU73" s="56"/>
      <c r="AV73" s="56"/>
      <c r="AW73" s="56"/>
      <c r="AX73" s="56"/>
      <c r="AY73" s="56"/>
      <c r="AZ73" s="56"/>
      <c r="BA73" s="56"/>
      <c r="BB73" s="56"/>
      <c r="BC73" s="56"/>
      <c r="BD73" s="56"/>
      <c r="BE73" s="56"/>
      <c r="BF73" s="56"/>
      <c r="BG73" s="56"/>
    </row>
    <row r="74" spans="1:59" ht="84" x14ac:dyDescent="0.25">
      <c r="A74" s="170">
        <v>70</v>
      </c>
      <c r="B74" s="185" t="s">
        <v>462</v>
      </c>
      <c r="C74" s="185" t="s">
        <v>463</v>
      </c>
      <c r="D74" s="185">
        <v>47487283</v>
      </c>
      <c r="E74" s="185">
        <v>47487283</v>
      </c>
      <c r="F74" s="185">
        <v>600100804</v>
      </c>
      <c r="G74" s="185" t="s">
        <v>486</v>
      </c>
      <c r="H74" s="185" t="s">
        <v>25</v>
      </c>
      <c r="I74" s="185" t="s">
        <v>77</v>
      </c>
      <c r="J74" s="185" t="s">
        <v>77</v>
      </c>
      <c r="K74" s="185" t="s">
        <v>487</v>
      </c>
      <c r="L74" s="187">
        <v>220000</v>
      </c>
      <c r="M74" s="187">
        <v>187000</v>
      </c>
      <c r="N74" s="185">
        <v>2022</v>
      </c>
      <c r="O74" s="185">
        <v>2024</v>
      </c>
      <c r="P74" s="185"/>
      <c r="Q74" s="185"/>
      <c r="R74" s="185"/>
      <c r="S74" s="185"/>
      <c r="T74" s="185"/>
      <c r="U74" s="185"/>
      <c r="V74" s="185"/>
      <c r="W74" s="185"/>
      <c r="X74" s="185"/>
      <c r="Y74" s="185" t="s">
        <v>104</v>
      </c>
      <c r="Z74" s="368" t="s">
        <v>72</v>
      </c>
      <c r="AA74" s="300" t="s">
        <v>141</v>
      </c>
      <c r="AB74" s="89">
        <v>6</v>
      </c>
      <c r="AC74" s="91" t="s">
        <v>758</v>
      </c>
      <c r="AE74" s="56"/>
      <c r="AF74" s="56"/>
      <c r="AG74" s="56"/>
      <c r="AH74" s="56"/>
      <c r="AI74" s="56"/>
      <c r="AJ74" s="56"/>
      <c r="AK74" s="56"/>
      <c r="AL74" s="56"/>
      <c r="AM74" s="56"/>
      <c r="AN74" s="56"/>
      <c r="AO74" s="56"/>
      <c r="AP74" s="56"/>
      <c r="AQ74" s="56"/>
      <c r="AR74" s="56"/>
      <c r="AS74" s="56"/>
      <c r="AT74" s="56"/>
      <c r="AU74" s="56"/>
      <c r="AV74" s="56"/>
      <c r="AW74" s="56"/>
      <c r="AX74" s="56"/>
      <c r="AY74" s="56"/>
      <c r="AZ74" s="56"/>
      <c r="BA74" s="56"/>
      <c r="BB74" s="56"/>
      <c r="BC74" s="56"/>
      <c r="BD74" s="56"/>
      <c r="BE74" s="56"/>
      <c r="BF74" s="56"/>
      <c r="BG74" s="56"/>
    </row>
    <row r="75" spans="1:59" ht="87" customHeight="1" thickBot="1" x14ac:dyDescent="0.3">
      <c r="A75" s="170">
        <v>71</v>
      </c>
      <c r="B75" s="185" t="s">
        <v>462</v>
      </c>
      <c r="C75" s="185" t="s">
        <v>463</v>
      </c>
      <c r="D75" s="185">
        <v>47487283</v>
      </c>
      <c r="E75" s="185">
        <v>47487283</v>
      </c>
      <c r="F75" s="185">
        <v>600100804</v>
      </c>
      <c r="G75" s="185" t="s">
        <v>488</v>
      </c>
      <c r="H75" s="185" t="s">
        <v>25</v>
      </c>
      <c r="I75" s="185" t="s">
        <v>77</v>
      </c>
      <c r="J75" s="185" t="s">
        <v>77</v>
      </c>
      <c r="K75" s="185" t="s">
        <v>489</v>
      </c>
      <c r="L75" s="187">
        <v>180000</v>
      </c>
      <c r="M75" s="187">
        <v>153000</v>
      </c>
      <c r="N75" s="185">
        <v>2022</v>
      </c>
      <c r="O75" s="185">
        <v>2024</v>
      </c>
      <c r="P75" s="185"/>
      <c r="Q75" s="185"/>
      <c r="R75" s="185"/>
      <c r="S75" s="185"/>
      <c r="T75" s="185"/>
      <c r="U75" s="185"/>
      <c r="V75" s="185"/>
      <c r="W75" s="185"/>
      <c r="X75" s="185"/>
      <c r="Y75" s="185" t="s">
        <v>104</v>
      </c>
      <c r="Z75" s="368" t="s">
        <v>72</v>
      </c>
      <c r="AA75" s="300" t="s">
        <v>141</v>
      </c>
      <c r="AB75" s="89">
        <v>6</v>
      </c>
      <c r="AC75" s="91" t="s">
        <v>758</v>
      </c>
      <c r="AE75" s="56"/>
      <c r="AF75" s="56"/>
      <c r="AG75" s="56"/>
      <c r="AH75" s="56"/>
      <c r="AI75" s="56"/>
      <c r="AJ75" s="56"/>
      <c r="AK75" s="56"/>
      <c r="AL75" s="56"/>
      <c r="AM75" s="56"/>
      <c r="AN75" s="56"/>
      <c r="AO75" s="56"/>
      <c r="AP75" s="56"/>
      <c r="AQ75" s="56"/>
      <c r="AR75" s="56"/>
      <c r="AS75" s="56"/>
      <c r="AT75" s="56"/>
      <c r="AU75" s="56"/>
      <c r="AV75" s="56"/>
      <c r="AW75" s="56"/>
      <c r="AX75" s="56"/>
      <c r="AY75" s="56"/>
      <c r="AZ75" s="56"/>
      <c r="BA75" s="56"/>
      <c r="BB75" s="56"/>
      <c r="BC75" s="56"/>
      <c r="BD75" s="56"/>
      <c r="BE75" s="56"/>
      <c r="BF75" s="56"/>
      <c r="BG75" s="56"/>
    </row>
    <row r="76" spans="1:59" ht="83.45" customHeight="1" x14ac:dyDescent="0.25">
      <c r="A76" s="190">
        <v>72</v>
      </c>
      <c r="B76" s="185" t="s">
        <v>462</v>
      </c>
      <c r="C76" s="185" t="s">
        <v>463</v>
      </c>
      <c r="D76" s="185">
        <v>47487283</v>
      </c>
      <c r="E76" s="185">
        <v>47487283</v>
      </c>
      <c r="F76" s="185">
        <v>600100804</v>
      </c>
      <c r="G76" s="185" t="s">
        <v>490</v>
      </c>
      <c r="H76" s="185" t="s">
        <v>25</v>
      </c>
      <c r="I76" s="185" t="s">
        <v>77</v>
      </c>
      <c r="J76" s="185" t="s">
        <v>77</v>
      </c>
      <c r="K76" s="185" t="s">
        <v>490</v>
      </c>
      <c r="L76" s="187">
        <v>260000</v>
      </c>
      <c r="M76" s="187">
        <f>L76*0.85</f>
        <v>221000</v>
      </c>
      <c r="N76" s="185">
        <v>2022</v>
      </c>
      <c r="O76" s="185">
        <v>2024</v>
      </c>
      <c r="P76" s="185"/>
      <c r="Q76" s="185"/>
      <c r="R76" s="185"/>
      <c r="S76" s="185"/>
      <c r="T76" s="185"/>
      <c r="U76" s="185"/>
      <c r="V76" s="185"/>
      <c r="W76" s="185"/>
      <c r="X76" s="185"/>
      <c r="Y76" s="185" t="s">
        <v>104</v>
      </c>
      <c r="Z76" s="368" t="s">
        <v>72</v>
      </c>
      <c r="AA76" s="301" t="s">
        <v>141</v>
      </c>
      <c r="AB76" s="89">
        <v>6</v>
      </c>
      <c r="AC76" s="91" t="s">
        <v>758</v>
      </c>
      <c r="AE76" s="56"/>
      <c r="AF76" s="56"/>
      <c r="AG76" s="56"/>
      <c r="AH76" s="56"/>
      <c r="AI76" s="56"/>
      <c r="AJ76" s="56"/>
      <c r="AK76" s="56"/>
      <c r="AL76" s="56"/>
      <c r="AM76" s="56"/>
      <c r="AN76" s="56"/>
      <c r="AO76" s="56"/>
      <c r="AP76" s="56"/>
      <c r="AQ76" s="56"/>
      <c r="AR76" s="56"/>
      <c r="AS76" s="56"/>
      <c r="AT76" s="56"/>
      <c r="AU76" s="56"/>
      <c r="AV76" s="56"/>
      <c r="AW76" s="56"/>
      <c r="AX76" s="56"/>
      <c r="AY76" s="56"/>
      <c r="AZ76" s="56"/>
      <c r="BA76" s="56"/>
      <c r="BB76" s="56"/>
      <c r="BC76" s="56"/>
      <c r="BD76" s="56"/>
      <c r="BE76" s="56"/>
      <c r="BF76" s="56"/>
      <c r="BG76" s="56"/>
    </row>
    <row r="77" spans="1:59" ht="84" x14ac:dyDescent="0.25">
      <c r="A77" s="170">
        <v>73</v>
      </c>
      <c r="B77" s="185" t="s">
        <v>462</v>
      </c>
      <c r="C77" s="185" t="s">
        <v>463</v>
      </c>
      <c r="D77" s="185">
        <v>47487283</v>
      </c>
      <c r="E77" s="185">
        <v>47487283</v>
      </c>
      <c r="F77" s="185">
        <v>600100804</v>
      </c>
      <c r="G77" s="185" t="s">
        <v>491</v>
      </c>
      <c r="H77" s="185" t="s">
        <v>25</v>
      </c>
      <c r="I77" s="185" t="s">
        <v>77</v>
      </c>
      <c r="J77" s="185" t="s">
        <v>77</v>
      </c>
      <c r="K77" s="185" t="s">
        <v>491</v>
      </c>
      <c r="L77" s="187">
        <v>270000</v>
      </c>
      <c r="M77" s="187">
        <v>229500</v>
      </c>
      <c r="N77" s="185">
        <v>2022</v>
      </c>
      <c r="O77" s="185">
        <v>2024</v>
      </c>
      <c r="P77" s="185"/>
      <c r="Q77" s="185"/>
      <c r="R77" s="185"/>
      <c r="S77" s="185"/>
      <c r="T77" s="185"/>
      <c r="U77" s="185"/>
      <c r="V77" s="185"/>
      <c r="W77" s="185"/>
      <c r="X77" s="185"/>
      <c r="Y77" s="185" t="s">
        <v>104</v>
      </c>
      <c r="Z77" s="368" t="s">
        <v>72</v>
      </c>
      <c r="AA77" s="300" t="s">
        <v>141</v>
      </c>
      <c r="AB77" s="89">
        <v>6</v>
      </c>
      <c r="AC77" s="91" t="s">
        <v>758</v>
      </c>
      <c r="AE77" s="56"/>
      <c r="AF77" s="56"/>
      <c r="AG77" s="56"/>
      <c r="AH77" s="56"/>
      <c r="AI77" s="56"/>
      <c r="AJ77" s="56"/>
      <c r="AK77" s="56"/>
      <c r="AL77" s="56"/>
      <c r="AM77" s="56"/>
      <c r="AN77" s="56"/>
      <c r="AO77" s="56"/>
      <c r="AP77" s="56"/>
      <c r="AQ77" s="56"/>
      <c r="AR77" s="56"/>
      <c r="AS77" s="56"/>
      <c r="AT77" s="56"/>
      <c r="AU77" s="56"/>
      <c r="AV77" s="56"/>
      <c r="AW77" s="56"/>
      <c r="AX77" s="56"/>
      <c r="AY77" s="56"/>
      <c r="AZ77" s="56"/>
      <c r="BA77" s="56"/>
      <c r="BB77" s="56"/>
      <c r="BC77" s="56"/>
      <c r="BD77" s="56"/>
      <c r="BE77" s="56"/>
      <c r="BF77" s="56"/>
      <c r="BG77" s="56"/>
    </row>
    <row r="78" spans="1:59" ht="87.6" customHeight="1" x14ac:dyDescent="0.25">
      <c r="A78" s="170">
        <v>74</v>
      </c>
      <c r="B78" s="185" t="s">
        <v>462</v>
      </c>
      <c r="C78" s="185" t="s">
        <v>463</v>
      </c>
      <c r="D78" s="185">
        <v>47487283</v>
      </c>
      <c r="E78" s="185">
        <v>47487283</v>
      </c>
      <c r="F78" s="185">
        <v>600100804</v>
      </c>
      <c r="G78" s="185" t="s">
        <v>492</v>
      </c>
      <c r="H78" s="185" t="s">
        <v>25</v>
      </c>
      <c r="I78" s="185" t="s">
        <v>77</v>
      </c>
      <c r="J78" s="185" t="s">
        <v>77</v>
      </c>
      <c r="K78" s="185" t="s">
        <v>492</v>
      </c>
      <c r="L78" s="187">
        <v>280000</v>
      </c>
      <c r="M78" s="187">
        <f>L78*0.85</f>
        <v>238000</v>
      </c>
      <c r="N78" s="185">
        <v>2022</v>
      </c>
      <c r="O78" s="185">
        <v>2024</v>
      </c>
      <c r="P78" s="185"/>
      <c r="Q78" s="185"/>
      <c r="R78" s="185"/>
      <c r="S78" s="185"/>
      <c r="T78" s="185"/>
      <c r="U78" s="185"/>
      <c r="V78" s="185"/>
      <c r="W78" s="185"/>
      <c r="X78" s="185"/>
      <c r="Y78" s="185" t="s">
        <v>104</v>
      </c>
      <c r="Z78" s="368" t="s">
        <v>72</v>
      </c>
      <c r="AA78" s="300" t="s">
        <v>141</v>
      </c>
      <c r="AB78" s="89">
        <v>6</v>
      </c>
      <c r="AC78" s="91" t="s">
        <v>758</v>
      </c>
      <c r="AE78" s="56"/>
      <c r="AF78" s="56"/>
      <c r="AG78" s="56"/>
      <c r="AH78" s="56"/>
      <c r="AI78" s="56"/>
      <c r="AJ78" s="56"/>
      <c r="AK78" s="56"/>
      <c r="AL78" s="56"/>
      <c r="AM78" s="56"/>
      <c r="AN78" s="56"/>
      <c r="AO78" s="56"/>
      <c r="AP78" s="56"/>
      <c r="AQ78" s="56"/>
      <c r="AR78" s="56"/>
      <c r="AS78" s="56"/>
      <c r="AT78" s="56"/>
      <c r="AU78" s="56"/>
      <c r="AV78" s="56"/>
      <c r="AW78" s="56"/>
      <c r="AX78" s="56"/>
      <c r="AY78" s="56"/>
      <c r="AZ78" s="56"/>
      <c r="BA78" s="56"/>
      <c r="BB78" s="56"/>
      <c r="BC78" s="56"/>
      <c r="BD78" s="56"/>
      <c r="BE78" s="56"/>
      <c r="BF78" s="56"/>
      <c r="BG78" s="56"/>
    </row>
    <row r="79" spans="1:59" ht="87.6" customHeight="1" thickBot="1" x14ac:dyDescent="0.3">
      <c r="A79" s="170">
        <v>75</v>
      </c>
      <c r="B79" s="185" t="s">
        <v>462</v>
      </c>
      <c r="C79" s="185" t="s">
        <v>463</v>
      </c>
      <c r="D79" s="185">
        <v>47487283</v>
      </c>
      <c r="E79" s="185">
        <v>47487283</v>
      </c>
      <c r="F79" s="185">
        <v>600100804</v>
      </c>
      <c r="G79" s="185" t="s">
        <v>493</v>
      </c>
      <c r="H79" s="185" t="s">
        <v>25</v>
      </c>
      <c r="I79" s="185" t="s">
        <v>77</v>
      </c>
      <c r="J79" s="185" t="s">
        <v>77</v>
      </c>
      <c r="K79" s="185" t="s">
        <v>494</v>
      </c>
      <c r="L79" s="187">
        <v>25000000</v>
      </c>
      <c r="M79" s="187">
        <v>21250000</v>
      </c>
      <c r="N79" s="185">
        <v>2022</v>
      </c>
      <c r="O79" s="185">
        <v>2024</v>
      </c>
      <c r="P79" s="185" t="s">
        <v>70</v>
      </c>
      <c r="Q79" s="185" t="s">
        <v>70</v>
      </c>
      <c r="R79" s="185" t="s">
        <v>70</v>
      </c>
      <c r="S79" s="185" t="s">
        <v>70</v>
      </c>
      <c r="T79" s="185"/>
      <c r="U79" s="185"/>
      <c r="V79" s="185" t="s">
        <v>70</v>
      </c>
      <c r="W79" s="185" t="s">
        <v>70</v>
      </c>
      <c r="X79" s="185" t="s">
        <v>70</v>
      </c>
      <c r="Y79" s="201" t="s">
        <v>104</v>
      </c>
      <c r="Z79" s="368" t="s">
        <v>72</v>
      </c>
      <c r="AA79" s="300" t="s">
        <v>141</v>
      </c>
      <c r="AB79" s="89">
        <v>6</v>
      </c>
      <c r="AC79" s="91" t="s">
        <v>758</v>
      </c>
      <c r="AE79" s="56"/>
      <c r="AF79" s="56"/>
      <c r="AG79" s="56"/>
      <c r="AH79" s="56"/>
      <c r="AI79" s="56"/>
      <c r="AJ79" s="56"/>
      <c r="AK79" s="56"/>
      <c r="AL79" s="56"/>
      <c r="AM79" s="56"/>
      <c r="AN79" s="56"/>
      <c r="AO79" s="56"/>
      <c r="AP79" s="56"/>
      <c r="AQ79" s="56"/>
      <c r="AR79" s="56"/>
      <c r="AS79" s="56"/>
      <c r="AT79" s="56"/>
      <c r="AU79" s="56"/>
      <c r="AV79" s="56"/>
      <c r="AW79" s="56"/>
      <c r="AX79" s="56"/>
      <c r="AY79" s="56"/>
      <c r="AZ79" s="56"/>
      <c r="BA79" s="56"/>
      <c r="BB79" s="56"/>
      <c r="BC79" s="56"/>
      <c r="BD79" s="56"/>
      <c r="BE79" s="56"/>
      <c r="BF79" s="56"/>
      <c r="BG79" s="56"/>
    </row>
    <row r="80" spans="1:59" ht="84" x14ac:dyDescent="0.25">
      <c r="A80" s="190">
        <v>76</v>
      </c>
      <c r="B80" s="123" t="s">
        <v>462</v>
      </c>
      <c r="C80" s="123" t="s">
        <v>463</v>
      </c>
      <c r="D80" s="123">
        <v>47487283</v>
      </c>
      <c r="E80" s="123">
        <v>47487283</v>
      </c>
      <c r="F80" s="123">
        <v>600100804</v>
      </c>
      <c r="G80" s="116" t="s">
        <v>495</v>
      </c>
      <c r="H80" s="116" t="s">
        <v>25</v>
      </c>
      <c r="I80" s="116" t="s">
        <v>77</v>
      </c>
      <c r="J80" s="116" t="s">
        <v>77</v>
      </c>
      <c r="K80" s="191" t="s">
        <v>496</v>
      </c>
      <c r="L80" s="191">
        <v>1323000</v>
      </c>
      <c r="M80" s="191">
        <f t="shared" ref="M80:M83" si="8">L80*0.85</f>
        <v>1124550</v>
      </c>
      <c r="N80" s="116">
        <v>2022</v>
      </c>
      <c r="O80" s="116">
        <v>2024</v>
      </c>
      <c r="P80" s="116" t="s">
        <v>70</v>
      </c>
      <c r="Q80" s="116" t="s">
        <v>70</v>
      </c>
      <c r="R80" s="116"/>
      <c r="S80" s="116" t="s">
        <v>70</v>
      </c>
      <c r="T80" s="116"/>
      <c r="U80" s="116"/>
      <c r="V80" s="116"/>
      <c r="W80" s="116"/>
      <c r="X80" s="116"/>
      <c r="Y80" s="116" t="s">
        <v>79</v>
      </c>
      <c r="Z80" s="369" t="s">
        <v>72</v>
      </c>
      <c r="AA80" s="300" t="s">
        <v>141</v>
      </c>
      <c r="AB80" s="89">
        <v>6</v>
      </c>
      <c r="AC80" s="91" t="s">
        <v>758</v>
      </c>
      <c r="AE80" s="56"/>
      <c r="AF80" s="56"/>
      <c r="AG80" s="56"/>
      <c r="AH80" s="56"/>
      <c r="AI80" s="56"/>
      <c r="AJ80" s="56"/>
      <c r="AK80" s="56"/>
      <c r="AL80" s="56"/>
      <c r="AM80" s="56"/>
      <c r="AN80" s="56"/>
      <c r="AO80" s="56"/>
      <c r="AP80" s="56"/>
      <c r="AQ80" s="56"/>
      <c r="AR80" s="56"/>
      <c r="AS80" s="56"/>
      <c r="AT80" s="56"/>
      <c r="AU80" s="56"/>
      <c r="AV80" s="56"/>
      <c r="AW80" s="56"/>
      <c r="AX80" s="56"/>
      <c r="AY80" s="56"/>
      <c r="AZ80" s="56"/>
      <c r="BA80" s="56"/>
      <c r="BB80" s="56"/>
      <c r="BC80" s="56"/>
      <c r="BD80" s="56"/>
      <c r="BE80" s="56"/>
      <c r="BF80" s="56"/>
      <c r="BG80" s="56"/>
    </row>
    <row r="81" spans="1:59" ht="84" x14ac:dyDescent="0.25">
      <c r="A81" s="170">
        <v>77</v>
      </c>
      <c r="B81" s="123" t="s">
        <v>462</v>
      </c>
      <c r="C81" s="123" t="s">
        <v>463</v>
      </c>
      <c r="D81" s="123">
        <v>47487283</v>
      </c>
      <c r="E81" s="123">
        <v>47487283</v>
      </c>
      <c r="F81" s="123">
        <v>600100804</v>
      </c>
      <c r="G81" s="116" t="s">
        <v>497</v>
      </c>
      <c r="H81" s="116" t="s">
        <v>25</v>
      </c>
      <c r="I81" s="116" t="s">
        <v>77</v>
      </c>
      <c r="J81" s="116" t="s">
        <v>77</v>
      </c>
      <c r="K81" s="116" t="s">
        <v>498</v>
      </c>
      <c r="L81" s="191">
        <v>540000</v>
      </c>
      <c r="M81" s="191">
        <f t="shared" si="8"/>
        <v>459000</v>
      </c>
      <c r="N81" s="116">
        <v>2022</v>
      </c>
      <c r="O81" s="116">
        <v>2024</v>
      </c>
      <c r="P81" s="116" t="s">
        <v>70</v>
      </c>
      <c r="Q81" s="116" t="s">
        <v>70</v>
      </c>
      <c r="R81" s="116"/>
      <c r="S81" s="116"/>
      <c r="T81" s="116"/>
      <c r="U81" s="116"/>
      <c r="V81" s="116"/>
      <c r="W81" s="116"/>
      <c r="X81" s="116"/>
      <c r="Y81" s="116" t="s">
        <v>104</v>
      </c>
      <c r="Z81" s="369" t="s">
        <v>72</v>
      </c>
      <c r="AA81" s="300" t="s">
        <v>141</v>
      </c>
      <c r="AB81" s="89">
        <v>6</v>
      </c>
      <c r="AC81" s="91" t="s">
        <v>758</v>
      </c>
      <c r="AE81" s="56"/>
      <c r="AF81" s="56"/>
      <c r="AG81" s="56"/>
      <c r="AH81" s="56"/>
      <c r="AI81" s="56"/>
      <c r="AJ81" s="56"/>
      <c r="AK81" s="56"/>
      <c r="AL81" s="56"/>
      <c r="AM81" s="56"/>
      <c r="AN81" s="56"/>
      <c r="AO81" s="56"/>
      <c r="AP81" s="56"/>
      <c r="AQ81" s="56"/>
      <c r="AR81" s="56"/>
      <c r="AS81" s="56"/>
      <c r="AT81" s="56"/>
      <c r="AU81" s="56"/>
      <c r="AV81" s="56"/>
      <c r="AW81" s="56"/>
      <c r="AX81" s="56"/>
      <c r="AY81" s="56"/>
      <c r="AZ81" s="56"/>
      <c r="BA81" s="56"/>
      <c r="BB81" s="56"/>
      <c r="BC81" s="56"/>
      <c r="BD81" s="56"/>
      <c r="BE81" s="56"/>
      <c r="BF81" s="56"/>
      <c r="BG81" s="56"/>
    </row>
    <row r="82" spans="1:59" ht="82.35" customHeight="1" x14ac:dyDescent="0.25">
      <c r="A82" s="170">
        <v>78</v>
      </c>
      <c r="B82" s="123" t="s">
        <v>462</v>
      </c>
      <c r="C82" s="123" t="s">
        <v>463</v>
      </c>
      <c r="D82" s="123">
        <v>47487283</v>
      </c>
      <c r="E82" s="123">
        <v>47487283</v>
      </c>
      <c r="F82" s="123">
        <v>600100804</v>
      </c>
      <c r="G82" s="116" t="s">
        <v>499</v>
      </c>
      <c r="H82" s="116" t="s">
        <v>25</v>
      </c>
      <c r="I82" s="116" t="s">
        <v>77</v>
      </c>
      <c r="J82" s="116" t="s">
        <v>77</v>
      </c>
      <c r="K82" s="191" t="s">
        <v>500</v>
      </c>
      <c r="L82" s="191">
        <v>300000</v>
      </c>
      <c r="M82" s="191">
        <f t="shared" si="8"/>
        <v>255000</v>
      </c>
      <c r="N82" s="116">
        <v>2022</v>
      </c>
      <c r="O82" s="116">
        <v>2024</v>
      </c>
      <c r="P82" s="116" t="s">
        <v>70</v>
      </c>
      <c r="Q82" s="116" t="s">
        <v>70</v>
      </c>
      <c r="R82" s="116"/>
      <c r="S82" s="116"/>
      <c r="T82" s="116"/>
      <c r="U82" s="116"/>
      <c r="V82" s="116"/>
      <c r="W82" s="116"/>
      <c r="X82" s="116"/>
      <c r="Y82" s="116" t="s">
        <v>104</v>
      </c>
      <c r="Z82" s="369" t="s">
        <v>72</v>
      </c>
      <c r="AA82" s="300" t="s">
        <v>141</v>
      </c>
      <c r="AB82" s="89">
        <v>6</v>
      </c>
      <c r="AC82" s="91" t="s">
        <v>758</v>
      </c>
      <c r="AE82" s="56"/>
      <c r="AF82" s="56"/>
      <c r="AG82" s="56"/>
      <c r="AH82" s="56"/>
      <c r="AI82" s="56"/>
      <c r="AJ82" s="56"/>
      <c r="AK82" s="56"/>
      <c r="AL82" s="56"/>
      <c r="AM82" s="56"/>
      <c r="AN82" s="56"/>
      <c r="AO82" s="56"/>
      <c r="AP82" s="56"/>
      <c r="AQ82" s="56"/>
      <c r="AR82" s="56"/>
      <c r="AS82" s="56"/>
      <c r="AT82" s="56"/>
      <c r="AU82" s="56"/>
      <c r="AV82" s="56"/>
      <c r="AW82" s="56"/>
      <c r="AX82" s="56"/>
      <c r="AY82" s="56"/>
      <c r="AZ82" s="56"/>
      <c r="BA82" s="56"/>
      <c r="BB82" s="56"/>
      <c r="BC82" s="56"/>
      <c r="BD82" s="56"/>
      <c r="BE82" s="56"/>
      <c r="BF82" s="56"/>
      <c r="BG82" s="56"/>
    </row>
    <row r="83" spans="1:59" ht="84.6" customHeight="1" thickBot="1" x14ac:dyDescent="0.3">
      <c r="A83" s="170">
        <v>79</v>
      </c>
      <c r="B83" s="123" t="s">
        <v>462</v>
      </c>
      <c r="C83" s="123" t="s">
        <v>463</v>
      </c>
      <c r="D83" s="123">
        <v>47487283</v>
      </c>
      <c r="E83" s="123">
        <v>47487283</v>
      </c>
      <c r="F83" s="123">
        <v>600100804</v>
      </c>
      <c r="G83" s="116" t="s">
        <v>501</v>
      </c>
      <c r="H83" s="116" t="s">
        <v>25</v>
      </c>
      <c r="I83" s="116" t="s">
        <v>77</v>
      </c>
      <c r="J83" s="116" t="s">
        <v>77</v>
      </c>
      <c r="K83" s="116" t="s">
        <v>501</v>
      </c>
      <c r="L83" s="191">
        <v>150000</v>
      </c>
      <c r="M83" s="191">
        <f t="shared" si="8"/>
        <v>127500</v>
      </c>
      <c r="N83" s="116">
        <v>2022</v>
      </c>
      <c r="O83" s="116">
        <v>2025</v>
      </c>
      <c r="P83" s="116" t="s">
        <v>70</v>
      </c>
      <c r="Q83" s="116" t="s">
        <v>70</v>
      </c>
      <c r="R83" s="116"/>
      <c r="S83" s="116"/>
      <c r="T83" s="116"/>
      <c r="U83" s="116"/>
      <c r="V83" s="116"/>
      <c r="W83" s="116"/>
      <c r="X83" s="116"/>
      <c r="Y83" s="96" t="s">
        <v>104</v>
      </c>
      <c r="Z83" s="369" t="s">
        <v>72</v>
      </c>
      <c r="AA83" s="300" t="s">
        <v>141</v>
      </c>
      <c r="AB83" s="89">
        <v>6</v>
      </c>
      <c r="AC83" s="91" t="s">
        <v>758</v>
      </c>
      <c r="AE83" s="56"/>
      <c r="AF83" s="56"/>
      <c r="AG83" s="56"/>
      <c r="AH83" s="56"/>
      <c r="AI83" s="56"/>
      <c r="AJ83" s="56"/>
      <c r="AK83" s="56"/>
      <c r="AL83" s="56"/>
      <c r="AM83" s="56"/>
      <c r="AN83" s="56"/>
      <c r="AO83" s="56"/>
      <c r="AP83" s="56"/>
      <c r="AQ83" s="56"/>
      <c r="AR83" s="56"/>
      <c r="AS83" s="56"/>
      <c r="AT83" s="56"/>
      <c r="AU83" s="56"/>
      <c r="AV83" s="56"/>
      <c r="AW83" s="56"/>
      <c r="AX83" s="56"/>
      <c r="AY83" s="56"/>
      <c r="AZ83" s="56"/>
      <c r="BA83" s="56"/>
      <c r="BB83" s="56"/>
      <c r="BC83" s="56"/>
      <c r="BD83" s="56"/>
      <c r="BE83" s="56"/>
      <c r="BF83" s="56"/>
      <c r="BG83" s="56"/>
    </row>
    <row r="84" spans="1:59" ht="84.6" customHeight="1" x14ac:dyDescent="0.25">
      <c r="A84" s="190">
        <v>80</v>
      </c>
      <c r="B84" s="123" t="s">
        <v>462</v>
      </c>
      <c r="C84" s="123" t="s">
        <v>463</v>
      </c>
      <c r="D84" s="123">
        <v>47487283</v>
      </c>
      <c r="E84" s="123">
        <v>47487283</v>
      </c>
      <c r="F84" s="123">
        <v>600100804</v>
      </c>
      <c r="G84" s="116" t="s">
        <v>502</v>
      </c>
      <c r="H84" s="116" t="s">
        <v>25</v>
      </c>
      <c r="I84" s="116" t="s">
        <v>77</v>
      </c>
      <c r="J84" s="116" t="s">
        <v>77</v>
      </c>
      <c r="K84" s="116" t="s">
        <v>503</v>
      </c>
      <c r="L84" s="191">
        <v>180000</v>
      </c>
      <c r="M84" s="191">
        <v>153000</v>
      </c>
      <c r="N84" s="116">
        <v>2023</v>
      </c>
      <c r="O84" s="116">
        <v>2024</v>
      </c>
      <c r="P84" s="116" t="s">
        <v>70</v>
      </c>
      <c r="Q84" s="116" t="s">
        <v>70</v>
      </c>
      <c r="R84" s="116"/>
      <c r="S84" s="116"/>
      <c r="T84" s="116"/>
      <c r="U84" s="116"/>
      <c r="V84" s="116"/>
      <c r="W84" s="116"/>
      <c r="X84" s="116"/>
      <c r="Y84" s="96" t="s">
        <v>104</v>
      </c>
      <c r="Z84" s="369" t="s">
        <v>72</v>
      </c>
      <c r="AA84" s="300" t="s">
        <v>141</v>
      </c>
      <c r="AB84" s="89">
        <v>6</v>
      </c>
      <c r="AC84" s="91" t="s">
        <v>758</v>
      </c>
      <c r="AE84" s="56"/>
      <c r="AF84" s="56"/>
      <c r="AG84" s="56"/>
      <c r="AH84" s="56"/>
      <c r="AI84" s="56"/>
      <c r="AJ84" s="56"/>
      <c r="AK84" s="56"/>
      <c r="AL84" s="56"/>
      <c r="AM84" s="56"/>
      <c r="AN84" s="56"/>
      <c r="AO84" s="56"/>
      <c r="AP84" s="56"/>
      <c r="AQ84" s="56"/>
      <c r="AR84" s="56"/>
      <c r="AS84" s="56"/>
      <c r="AT84" s="56"/>
      <c r="AU84" s="56"/>
      <c r="AV84" s="56"/>
      <c r="AW84" s="56"/>
      <c r="AX84" s="56"/>
      <c r="AY84" s="56"/>
      <c r="AZ84" s="56"/>
      <c r="BA84" s="56"/>
      <c r="BB84" s="56"/>
      <c r="BC84" s="56"/>
      <c r="BD84" s="56"/>
      <c r="BE84" s="56"/>
      <c r="BF84" s="56"/>
      <c r="BG84" s="56"/>
    </row>
    <row r="85" spans="1:59" ht="84.6" customHeight="1" x14ac:dyDescent="0.25">
      <c r="A85" s="170">
        <v>81</v>
      </c>
      <c r="B85" s="123" t="s">
        <v>462</v>
      </c>
      <c r="C85" s="123" t="s">
        <v>463</v>
      </c>
      <c r="D85" s="123">
        <v>47487283</v>
      </c>
      <c r="E85" s="123">
        <v>47487283</v>
      </c>
      <c r="F85" s="123">
        <v>600100804</v>
      </c>
      <c r="G85" s="116" t="s">
        <v>504</v>
      </c>
      <c r="H85" s="116" t="s">
        <v>25</v>
      </c>
      <c r="I85" s="116" t="s">
        <v>77</v>
      </c>
      <c r="J85" s="116" t="s">
        <v>77</v>
      </c>
      <c r="K85" s="116" t="s">
        <v>505</v>
      </c>
      <c r="L85" s="191">
        <v>150000</v>
      </c>
      <c r="M85" s="191">
        <v>127500</v>
      </c>
      <c r="N85" s="116">
        <v>2023</v>
      </c>
      <c r="O85" s="116">
        <v>2024</v>
      </c>
      <c r="P85" s="116" t="s">
        <v>70</v>
      </c>
      <c r="Q85" s="116" t="s">
        <v>70</v>
      </c>
      <c r="R85" s="116"/>
      <c r="S85" s="116"/>
      <c r="T85" s="116"/>
      <c r="U85" s="116"/>
      <c r="V85" s="116"/>
      <c r="W85" s="116"/>
      <c r="X85" s="116"/>
      <c r="Y85" s="116" t="s">
        <v>79</v>
      </c>
      <c r="Z85" s="369" t="s">
        <v>72</v>
      </c>
      <c r="AA85" s="300" t="s">
        <v>141</v>
      </c>
      <c r="AB85" s="89">
        <v>6</v>
      </c>
      <c r="AC85" s="91" t="s">
        <v>758</v>
      </c>
      <c r="AE85" s="56"/>
      <c r="AF85" s="56"/>
      <c r="AG85" s="56"/>
      <c r="AH85" s="56"/>
      <c r="AI85" s="56"/>
      <c r="AJ85" s="56"/>
      <c r="AK85" s="56"/>
      <c r="AL85" s="56"/>
      <c r="AM85" s="56"/>
      <c r="AN85" s="56"/>
      <c r="AO85" s="56"/>
      <c r="AP85" s="56"/>
      <c r="AQ85" s="56"/>
      <c r="AR85" s="56"/>
      <c r="AS85" s="56"/>
      <c r="AT85" s="56"/>
      <c r="AU85" s="56"/>
      <c r="AV85" s="56"/>
      <c r="AW85" s="56"/>
      <c r="AX85" s="56"/>
      <c r="AY85" s="56"/>
      <c r="AZ85" s="56"/>
      <c r="BA85" s="56"/>
      <c r="BB85" s="56"/>
      <c r="BC85" s="56"/>
      <c r="BD85" s="56"/>
      <c r="BE85" s="56"/>
      <c r="BF85" s="56"/>
      <c r="BG85" s="56"/>
    </row>
    <row r="86" spans="1:59" ht="84.6" customHeight="1" thickBot="1" x14ac:dyDescent="0.3">
      <c r="A86" s="170">
        <v>82</v>
      </c>
      <c r="B86" s="217" t="s">
        <v>775</v>
      </c>
      <c r="C86" s="217" t="s">
        <v>463</v>
      </c>
      <c r="D86" s="218">
        <v>47487283</v>
      </c>
      <c r="E86" s="218">
        <v>47487283</v>
      </c>
      <c r="F86" s="218">
        <v>600100804</v>
      </c>
      <c r="G86" s="217" t="s">
        <v>776</v>
      </c>
      <c r="H86" s="217" t="s">
        <v>25</v>
      </c>
      <c r="I86" s="217" t="s">
        <v>77</v>
      </c>
      <c r="J86" s="217" t="s">
        <v>77</v>
      </c>
      <c r="K86" s="217" t="s">
        <v>777</v>
      </c>
      <c r="L86" s="219">
        <v>350000</v>
      </c>
      <c r="M86" s="219">
        <f t="shared" ref="M86" si="9">L86*0.85</f>
        <v>297500</v>
      </c>
      <c r="N86" s="217">
        <v>2025</v>
      </c>
      <c r="O86" s="217">
        <v>2026</v>
      </c>
      <c r="P86" s="217" t="s">
        <v>70</v>
      </c>
      <c r="Q86" s="217"/>
      <c r="R86" s="217"/>
      <c r="S86" s="217" t="s">
        <v>70</v>
      </c>
      <c r="T86" s="217"/>
      <c r="U86" s="217"/>
      <c r="V86" s="217"/>
      <c r="W86" s="217"/>
      <c r="X86" s="217" t="s">
        <v>70</v>
      </c>
      <c r="Y86" s="217" t="s">
        <v>79</v>
      </c>
      <c r="Z86" s="220" t="s">
        <v>72</v>
      </c>
      <c r="AA86" s="302" t="s">
        <v>141</v>
      </c>
      <c r="AB86" s="94">
        <v>6</v>
      </c>
      <c r="AC86" s="171" t="s">
        <v>758</v>
      </c>
      <c r="AE86" s="56"/>
      <c r="AF86" s="56"/>
      <c r="AG86" s="56"/>
      <c r="AH86" s="56"/>
      <c r="AI86" s="56"/>
      <c r="AJ86" s="56"/>
      <c r="AK86" s="56"/>
      <c r="AL86" s="56"/>
      <c r="AM86" s="56"/>
      <c r="AN86" s="56"/>
      <c r="AO86" s="56"/>
      <c r="AP86" s="56"/>
      <c r="AQ86" s="56"/>
      <c r="AR86" s="56"/>
      <c r="AS86" s="56"/>
      <c r="AT86" s="56"/>
      <c r="AU86" s="56"/>
      <c r="AV86" s="56"/>
      <c r="AW86" s="56"/>
      <c r="AX86" s="56"/>
      <c r="AY86" s="56"/>
      <c r="AZ86" s="56"/>
      <c r="BA86" s="56"/>
      <c r="BB86" s="56"/>
      <c r="BC86" s="56"/>
      <c r="BD86" s="56"/>
      <c r="BE86" s="56"/>
      <c r="BF86" s="56"/>
      <c r="BG86" s="56"/>
    </row>
    <row r="87" spans="1:59" ht="96.75" thickBot="1" x14ac:dyDescent="0.3">
      <c r="A87" s="372">
        <v>83</v>
      </c>
      <c r="B87" s="428" t="s">
        <v>190</v>
      </c>
      <c r="C87" s="428" t="s">
        <v>191</v>
      </c>
      <c r="D87" s="428">
        <v>71006079</v>
      </c>
      <c r="E87" s="428" t="s">
        <v>506</v>
      </c>
      <c r="F87" s="428">
        <v>650053672</v>
      </c>
      <c r="G87" s="428" t="s">
        <v>507</v>
      </c>
      <c r="H87" s="428" t="s">
        <v>25</v>
      </c>
      <c r="I87" s="428" t="s">
        <v>77</v>
      </c>
      <c r="J87" s="428" t="s">
        <v>508</v>
      </c>
      <c r="K87" s="428" t="s">
        <v>509</v>
      </c>
      <c r="L87" s="429">
        <v>650000</v>
      </c>
      <c r="M87" s="429">
        <v>552500</v>
      </c>
      <c r="N87" s="428">
        <v>2024</v>
      </c>
      <c r="O87" s="428">
        <v>2024</v>
      </c>
      <c r="P87" s="428" t="s">
        <v>70</v>
      </c>
      <c r="Q87" s="428" t="s">
        <v>70</v>
      </c>
      <c r="R87" s="428" t="s">
        <v>70</v>
      </c>
      <c r="S87" s="428" t="s">
        <v>70</v>
      </c>
      <c r="T87" s="428"/>
      <c r="U87" s="428"/>
      <c r="V87" s="428"/>
      <c r="W87" s="428" t="s">
        <v>70</v>
      </c>
      <c r="X87" s="428" t="s">
        <v>70</v>
      </c>
      <c r="Y87" s="428" t="s">
        <v>104</v>
      </c>
      <c r="Z87" s="430" t="s">
        <v>72</v>
      </c>
      <c r="AA87" s="300" t="s">
        <v>141</v>
      </c>
      <c r="AB87" s="89">
        <v>6</v>
      </c>
      <c r="AC87" s="91" t="s">
        <v>758</v>
      </c>
      <c r="AE87" s="56"/>
      <c r="AF87" s="56"/>
      <c r="AG87" s="56"/>
      <c r="AH87" s="56"/>
      <c r="AI87" s="56"/>
      <c r="AJ87" s="56"/>
      <c r="AK87" s="56"/>
      <c r="AL87" s="56"/>
      <c r="AM87" s="56"/>
      <c r="AN87" s="56"/>
      <c r="AO87" s="56"/>
      <c r="AP87" s="56"/>
      <c r="AQ87" s="56"/>
      <c r="AR87" s="56"/>
      <c r="AS87" s="56"/>
      <c r="AT87" s="56"/>
      <c r="AU87" s="56"/>
      <c r="AV87" s="56"/>
      <c r="AW87" s="56"/>
      <c r="AX87" s="56"/>
      <c r="AY87" s="56"/>
      <c r="AZ87" s="56"/>
      <c r="BA87" s="56"/>
      <c r="BB87" s="56"/>
      <c r="BC87" s="56"/>
      <c r="BD87" s="56"/>
      <c r="BE87" s="56"/>
      <c r="BF87" s="56"/>
      <c r="BG87" s="56"/>
    </row>
    <row r="88" spans="1:59" s="56" customFormat="1" ht="88.7" hidden="1" customHeight="1" x14ac:dyDescent="0.25">
      <c r="A88" s="323">
        <v>84</v>
      </c>
      <c r="B88" s="347" t="s">
        <v>190</v>
      </c>
      <c r="C88" s="347" t="s">
        <v>191</v>
      </c>
      <c r="D88" s="347">
        <v>71006079</v>
      </c>
      <c r="E88" s="347" t="s">
        <v>506</v>
      </c>
      <c r="F88" s="347">
        <v>650053672</v>
      </c>
      <c r="G88" s="348" t="s">
        <v>510</v>
      </c>
      <c r="H88" s="347" t="s">
        <v>25</v>
      </c>
      <c r="I88" s="347" t="s">
        <v>77</v>
      </c>
      <c r="J88" s="347" t="s">
        <v>263</v>
      </c>
      <c r="K88" s="347" t="s">
        <v>511</v>
      </c>
      <c r="L88" s="349">
        <v>500000</v>
      </c>
      <c r="M88" s="349">
        <v>425000</v>
      </c>
      <c r="N88" s="350">
        <v>2024</v>
      </c>
      <c r="O88" s="350">
        <v>2027</v>
      </c>
      <c r="P88" s="347" t="s">
        <v>70</v>
      </c>
      <c r="Q88" s="347" t="s">
        <v>70</v>
      </c>
      <c r="R88" s="347" t="s">
        <v>70</v>
      </c>
      <c r="S88" s="347" t="s">
        <v>70</v>
      </c>
      <c r="T88" s="347"/>
      <c r="U88" s="347"/>
      <c r="V88" s="347"/>
      <c r="W88" s="347" t="s">
        <v>70</v>
      </c>
      <c r="X88" s="347" t="s">
        <v>70</v>
      </c>
      <c r="Y88" s="347" t="s">
        <v>201</v>
      </c>
      <c r="Z88" s="351" t="s">
        <v>72</v>
      </c>
      <c r="AA88" s="89" t="s">
        <v>141</v>
      </c>
      <c r="AB88" s="89">
        <v>6</v>
      </c>
      <c r="AC88" s="91" t="s">
        <v>759</v>
      </c>
      <c r="AD88" s="84"/>
    </row>
    <row r="89" spans="1:59" ht="87.6" customHeight="1" x14ac:dyDescent="0.25">
      <c r="A89" s="190">
        <v>85</v>
      </c>
      <c r="B89" s="431" t="s">
        <v>190</v>
      </c>
      <c r="C89" s="431" t="s">
        <v>191</v>
      </c>
      <c r="D89" s="431">
        <v>71006079</v>
      </c>
      <c r="E89" s="431" t="s">
        <v>506</v>
      </c>
      <c r="F89" s="431">
        <v>650053672</v>
      </c>
      <c r="G89" s="431" t="s">
        <v>512</v>
      </c>
      <c r="H89" s="431" t="s">
        <v>25</v>
      </c>
      <c r="I89" s="431" t="s">
        <v>77</v>
      </c>
      <c r="J89" s="431" t="s">
        <v>263</v>
      </c>
      <c r="K89" s="431" t="s">
        <v>513</v>
      </c>
      <c r="L89" s="432">
        <v>3500000</v>
      </c>
      <c r="M89" s="432">
        <v>2975000</v>
      </c>
      <c r="N89" s="433">
        <v>2024</v>
      </c>
      <c r="O89" s="433">
        <v>2027</v>
      </c>
      <c r="P89" s="431"/>
      <c r="Q89" s="431"/>
      <c r="R89" s="431" t="s">
        <v>70</v>
      </c>
      <c r="S89" s="431"/>
      <c r="T89" s="431"/>
      <c r="U89" s="431"/>
      <c r="V89" s="431" t="s">
        <v>70</v>
      </c>
      <c r="W89" s="431" t="s">
        <v>70</v>
      </c>
      <c r="X89" s="431"/>
      <c r="Y89" s="431" t="s">
        <v>79</v>
      </c>
      <c r="Z89" s="434" t="s">
        <v>72</v>
      </c>
      <c r="AA89" s="300" t="s">
        <v>141</v>
      </c>
      <c r="AB89" s="89">
        <v>6</v>
      </c>
      <c r="AC89" s="91" t="s">
        <v>758</v>
      </c>
      <c r="AE89" s="56"/>
      <c r="AF89" s="56"/>
      <c r="AG89" s="56"/>
      <c r="AH89" s="56"/>
      <c r="AI89" s="56"/>
      <c r="AJ89" s="56"/>
      <c r="AK89" s="56"/>
      <c r="AL89" s="56"/>
      <c r="AM89" s="56"/>
      <c r="AN89" s="56"/>
      <c r="AO89" s="56"/>
      <c r="AP89" s="56"/>
      <c r="AQ89" s="56"/>
      <c r="AR89" s="56"/>
      <c r="AS89" s="56"/>
      <c r="AT89" s="56"/>
      <c r="AU89" s="56"/>
      <c r="AV89" s="56"/>
      <c r="AW89" s="56"/>
      <c r="AX89" s="56"/>
      <c r="AY89" s="56"/>
      <c r="AZ89" s="56"/>
      <c r="BA89" s="56"/>
      <c r="BB89" s="56"/>
      <c r="BC89" s="56"/>
      <c r="BD89" s="56"/>
      <c r="BE89" s="56"/>
      <c r="BF89" s="56"/>
      <c r="BG89" s="56"/>
    </row>
    <row r="90" spans="1:59" ht="83.45" customHeight="1" thickBot="1" x14ac:dyDescent="0.3">
      <c r="A90" s="372">
        <v>86</v>
      </c>
      <c r="B90" s="435" t="s">
        <v>190</v>
      </c>
      <c r="C90" s="435" t="s">
        <v>191</v>
      </c>
      <c r="D90" s="435">
        <v>71006079</v>
      </c>
      <c r="E90" s="435" t="s">
        <v>506</v>
      </c>
      <c r="F90" s="435">
        <v>650053672</v>
      </c>
      <c r="G90" s="435" t="s">
        <v>514</v>
      </c>
      <c r="H90" s="435" t="s">
        <v>25</v>
      </c>
      <c r="I90" s="435" t="s">
        <v>77</v>
      </c>
      <c r="J90" s="435" t="s">
        <v>193</v>
      </c>
      <c r="K90" s="435" t="s">
        <v>515</v>
      </c>
      <c r="L90" s="436">
        <v>700000</v>
      </c>
      <c r="M90" s="436">
        <v>595000</v>
      </c>
      <c r="N90" s="435">
        <v>2022</v>
      </c>
      <c r="O90" s="435">
        <v>2022</v>
      </c>
      <c r="P90" s="435" t="s">
        <v>70</v>
      </c>
      <c r="Q90" s="435" t="s">
        <v>70</v>
      </c>
      <c r="R90" s="435"/>
      <c r="S90" s="435" t="s">
        <v>70</v>
      </c>
      <c r="T90" s="435"/>
      <c r="U90" s="435"/>
      <c r="V90" s="435"/>
      <c r="W90" s="435"/>
      <c r="X90" s="435" t="s">
        <v>70</v>
      </c>
      <c r="Y90" s="435" t="s">
        <v>104</v>
      </c>
      <c r="Z90" s="437" t="s">
        <v>72</v>
      </c>
      <c r="AA90" s="300" t="s">
        <v>141</v>
      </c>
      <c r="AB90" s="89">
        <v>6</v>
      </c>
      <c r="AC90" s="91" t="s">
        <v>758</v>
      </c>
      <c r="AE90" s="56"/>
      <c r="AF90" s="56"/>
      <c r="AG90" s="56"/>
      <c r="AH90" s="56"/>
      <c r="AI90" s="56"/>
      <c r="AJ90" s="56"/>
      <c r="AK90" s="56"/>
      <c r="AL90" s="56"/>
      <c r="AM90" s="56"/>
      <c r="AN90" s="56"/>
      <c r="AO90" s="56"/>
      <c r="AP90" s="56"/>
      <c r="AQ90" s="56"/>
      <c r="AR90" s="56"/>
      <c r="AS90" s="56"/>
      <c r="AT90" s="56"/>
      <c r="AU90" s="56"/>
      <c r="AV90" s="56"/>
      <c r="AW90" s="56"/>
      <c r="AX90" s="56"/>
      <c r="AY90" s="56"/>
      <c r="AZ90" s="56"/>
      <c r="BA90" s="56"/>
      <c r="BB90" s="56"/>
      <c r="BC90" s="56"/>
      <c r="BD90" s="56"/>
      <c r="BE90" s="56"/>
      <c r="BF90" s="56"/>
      <c r="BG90" s="56"/>
    </row>
    <row r="91" spans="1:59" s="56" customFormat="1" ht="87" hidden="1" customHeight="1" thickBot="1" x14ac:dyDescent="0.3">
      <c r="A91" s="336">
        <v>87</v>
      </c>
      <c r="B91" s="352" t="s">
        <v>190</v>
      </c>
      <c r="C91" s="352" t="s">
        <v>191</v>
      </c>
      <c r="D91" s="352">
        <v>71006079</v>
      </c>
      <c r="E91" s="352" t="s">
        <v>506</v>
      </c>
      <c r="F91" s="352">
        <v>650053672</v>
      </c>
      <c r="G91" s="352" t="s">
        <v>516</v>
      </c>
      <c r="H91" s="352" t="s">
        <v>25</v>
      </c>
      <c r="I91" s="352" t="s">
        <v>77</v>
      </c>
      <c r="J91" s="352" t="s">
        <v>193</v>
      </c>
      <c r="K91" s="352" t="s">
        <v>517</v>
      </c>
      <c r="L91" s="353">
        <v>5000000</v>
      </c>
      <c r="M91" s="353">
        <v>4250000</v>
      </c>
      <c r="N91" s="354">
        <v>2024</v>
      </c>
      <c r="O91" s="354">
        <v>2027</v>
      </c>
      <c r="P91" s="352" t="s">
        <v>70</v>
      </c>
      <c r="Q91" s="352" t="s">
        <v>70</v>
      </c>
      <c r="R91" s="352"/>
      <c r="S91" s="352"/>
      <c r="T91" s="352"/>
      <c r="U91" s="352"/>
      <c r="V91" s="352"/>
      <c r="W91" s="352"/>
      <c r="X91" s="352"/>
      <c r="Y91" s="352" t="s">
        <v>201</v>
      </c>
      <c r="Z91" s="355" t="s">
        <v>72</v>
      </c>
      <c r="AA91" s="89" t="s">
        <v>141</v>
      </c>
      <c r="AB91" s="89">
        <v>6</v>
      </c>
      <c r="AC91" s="91" t="s">
        <v>759</v>
      </c>
      <c r="AD91" s="84"/>
    </row>
    <row r="92" spans="1:59" s="56" customFormat="1" ht="87" hidden="1" customHeight="1" x14ac:dyDescent="0.25">
      <c r="A92" s="305">
        <v>88</v>
      </c>
      <c r="B92" s="315" t="s">
        <v>190</v>
      </c>
      <c r="C92" s="315" t="s">
        <v>191</v>
      </c>
      <c r="D92" s="315">
        <v>71006079</v>
      </c>
      <c r="E92" s="315" t="s">
        <v>506</v>
      </c>
      <c r="F92" s="315">
        <v>650053672</v>
      </c>
      <c r="G92" s="315" t="s">
        <v>518</v>
      </c>
      <c r="H92" s="315" t="s">
        <v>25</v>
      </c>
      <c r="I92" s="315" t="s">
        <v>77</v>
      </c>
      <c r="J92" s="315" t="s">
        <v>193</v>
      </c>
      <c r="K92" s="315" t="s">
        <v>519</v>
      </c>
      <c r="L92" s="316">
        <v>10000000</v>
      </c>
      <c r="M92" s="316">
        <v>8500000</v>
      </c>
      <c r="N92" s="317">
        <v>2024</v>
      </c>
      <c r="O92" s="317">
        <v>2027</v>
      </c>
      <c r="P92" s="315" t="s">
        <v>70</v>
      </c>
      <c r="Q92" s="315" t="s">
        <v>70</v>
      </c>
      <c r="R92" s="315" t="s">
        <v>70</v>
      </c>
      <c r="S92" s="315" t="s">
        <v>70</v>
      </c>
      <c r="T92" s="315"/>
      <c r="U92" s="315"/>
      <c r="V92" s="315" t="s">
        <v>70</v>
      </c>
      <c r="W92" s="315"/>
      <c r="X92" s="315" t="s">
        <v>70</v>
      </c>
      <c r="Y92" s="315" t="s">
        <v>79</v>
      </c>
      <c r="Z92" s="318" t="s">
        <v>72</v>
      </c>
      <c r="AA92" s="89" t="s">
        <v>141</v>
      </c>
      <c r="AB92" s="89">
        <v>6</v>
      </c>
      <c r="AC92" s="91" t="s">
        <v>759</v>
      </c>
      <c r="AD92" s="84"/>
    </row>
    <row r="93" spans="1:59" ht="87" customHeight="1" x14ac:dyDescent="0.25">
      <c r="A93" s="190">
        <v>89</v>
      </c>
      <c r="B93" s="431" t="s">
        <v>190</v>
      </c>
      <c r="C93" s="431" t="s">
        <v>191</v>
      </c>
      <c r="D93" s="431">
        <v>71006079</v>
      </c>
      <c r="E93" s="431" t="s">
        <v>506</v>
      </c>
      <c r="F93" s="431">
        <v>650053672</v>
      </c>
      <c r="G93" s="431" t="s">
        <v>520</v>
      </c>
      <c r="H93" s="431" t="s">
        <v>25</v>
      </c>
      <c r="I93" s="431" t="s">
        <v>77</v>
      </c>
      <c r="J93" s="431" t="s">
        <v>263</v>
      </c>
      <c r="K93" s="431" t="s">
        <v>521</v>
      </c>
      <c r="L93" s="432">
        <v>1500000</v>
      </c>
      <c r="M93" s="432">
        <v>1275000</v>
      </c>
      <c r="N93" s="433">
        <v>2024</v>
      </c>
      <c r="O93" s="433">
        <v>2027</v>
      </c>
      <c r="P93" s="431"/>
      <c r="Q93" s="431"/>
      <c r="R93" s="431"/>
      <c r="S93" s="431"/>
      <c r="T93" s="431"/>
      <c r="U93" s="431"/>
      <c r="V93" s="431" t="s">
        <v>70</v>
      </c>
      <c r="W93" s="431"/>
      <c r="X93" s="431"/>
      <c r="Y93" s="431" t="s">
        <v>522</v>
      </c>
      <c r="Z93" s="434" t="s">
        <v>72</v>
      </c>
      <c r="AA93" s="300" t="s">
        <v>141</v>
      </c>
      <c r="AB93" s="89">
        <v>6</v>
      </c>
      <c r="AC93" s="91" t="s">
        <v>758</v>
      </c>
      <c r="AE93" s="56"/>
      <c r="AF93" s="56"/>
      <c r="AG93" s="56"/>
      <c r="AH93" s="56"/>
      <c r="AI93" s="56"/>
      <c r="AJ93" s="56"/>
      <c r="AK93" s="56"/>
      <c r="AL93" s="56"/>
      <c r="AM93" s="56"/>
      <c r="AN93" s="56"/>
      <c r="AO93" s="56"/>
      <c r="AP93" s="56"/>
      <c r="AQ93" s="56"/>
      <c r="AR93" s="56"/>
      <c r="AS93" s="56"/>
      <c r="AT93" s="56"/>
      <c r="AU93" s="56"/>
      <c r="AV93" s="56"/>
      <c r="AW93" s="56"/>
      <c r="AX93" s="56"/>
      <c r="AY93" s="56"/>
      <c r="AZ93" s="56"/>
      <c r="BA93" s="56"/>
      <c r="BB93" s="56"/>
      <c r="BC93" s="56"/>
      <c r="BD93" s="56"/>
      <c r="BE93" s="56"/>
      <c r="BF93" s="56"/>
      <c r="BG93" s="56"/>
    </row>
    <row r="94" spans="1:59" ht="87" customHeight="1" x14ac:dyDescent="0.25">
      <c r="A94" s="170">
        <v>90</v>
      </c>
      <c r="B94" s="222" t="s">
        <v>190</v>
      </c>
      <c r="C94" s="222" t="s">
        <v>191</v>
      </c>
      <c r="D94" s="222">
        <v>71006079</v>
      </c>
      <c r="E94" s="222" t="s">
        <v>506</v>
      </c>
      <c r="F94" s="222">
        <v>650053672</v>
      </c>
      <c r="G94" s="222" t="s">
        <v>523</v>
      </c>
      <c r="H94" s="222" t="s">
        <v>25</v>
      </c>
      <c r="I94" s="222" t="s">
        <v>77</v>
      </c>
      <c r="J94" s="222" t="s">
        <v>263</v>
      </c>
      <c r="K94" s="222" t="s">
        <v>524</v>
      </c>
      <c r="L94" s="223">
        <v>700000</v>
      </c>
      <c r="M94" s="223">
        <v>595000</v>
      </c>
      <c r="N94" s="221">
        <v>2024</v>
      </c>
      <c r="O94" s="221">
        <v>2027</v>
      </c>
      <c r="P94" s="222"/>
      <c r="Q94" s="222"/>
      <c r="R94" s="222"/>
      <c r="S94" s="222"/>
      <c r="T94" s="222"/>
      <c r="U94" s="222"/>
      <c r="V94" s="222"/>
      <c r="W94" s="222"/>
      <c r="X94" s="222"/>
      <c r="Y94" s="222" t="s">
        <v>79</v>
      </c>
      <c r="Z94" s="438" t="s">
        <v>72</v>
      </c>
      <c r="AA94" s="300" t="s">
        <v>141</v>
      </c>
      <c r="AB94" s="89">
        <v>6</v>
      </c>
      <c r="AC94" s="91" t="s">
        <v>758</v>
      </c>
      <c r="AE94" s="56"/>
      <c r="AF94" s="56"/>
      <c r="AG94" s="56"/>
      <c r="AH94" s="56"/>
      <c r="AI94" s="56"/>
      <c r="AJ94" s="56"/>
      <c r="AK94" s="56"/>
      <c r="AL94" s="56"/>
      <c r="AM94" s="56"/>
      <c r="AN94" s="56"/>
      <c r="AO94" s="56"/>
      <c r="AP94" s="56"/>
      <c r="AQ94" s="56"/>
      <c r="AR94" s="56"/>
      <c r="AS94" s="56"/>
      <c r="AT94" s="56"/>
      <c r="AU94" s="56"/>
      <c r="AV94" s="56"/>
      <c r="AW94" s="56"/>
      <c r="AX94" s="56"/>
      <c r="AY94" s="56"/>
      <c r="AZ94" s="56"/>
      <c r="BA94" s="56"/>
      <c r="BB94" s="56"/>
      <c r="BC94" s="56"/>
      <c r="BD94" s="56"/>
      <c r="BE94" s="56"/>
      <c r="BF94" s="56"/>
      <c r="BG94" s="56"/>
    </row>
    <row r="95" spans="1:59" ht="78.599999999999994" customHeight="1" thickBot="1" x14ac:dyDescent="0.3">
      <c r="A95" s="170">
        <v>91</v>
      </c>
      <c r="B95" s="222" t="s">
        <v>190</v>
      </c>
      <c r="C95" s="222" t="s">
        <v>191</v>
      </c>
      <c r="D95" s="222">
        <v>71006079</v>
      </c>
      <c r="E95" s="222" t="s">
        <v>506</v>
      </c>
      <c r="F95" s="222">
        <v>650053672</v>
      </c>
      <c r="G95" s="222" t="s">
        <v>525</v>
      </c>
      <c r="H95" s="222" t="s">
        <v>25</v>
      </c>
      <c r="I95" s="222" t="s">
        <v>77</v>
      </c>
      <c r="J95" s="222" t="s">
        <v>263</v>
      </c>
      <c r="K95" s="222" t="s">
        <v>526</v>
      </c>
      <c r="L95" s="223">
        <v>500000</v>
      </c>
      <c r="M95" s="223">
        <v>425000</v>
      </c>
      <c r="N95" s="221">
        <v>2024</v>
      </c>
      <c r="O95" s="221">
        <v>2027</v>
      </c>
      <c r="P95" s="222"/>
      <c r="Q95" s="222" t="s">
        <v>70</v>
      </c>
      <c r="R95" s="222"/>
      <c r="S95" s="222"/>
      <c r="T95" s="222"/>
      <c r="U95" s="222"/>
      <c r="V95" s="222" t="s">
        <v>70</v>
      </c>
      <c r="W95" s="222"/>
      <c r="X95" s="222" t="s">
        <v>70</v>
      </c>
      <c r="Y95" s="222" t="s">
        <v>201</v>
      </c>
      <c r="Z95" s="438" t="s">
        <v>72</v>
      </c>
      <c r="AA95" s="300" t="s">
        <v>141</v>
      </c>
      <c r="AB95" s="89">
        <v>6</v>
      </c>
      <c r="AC95" s="91" t="s">
        <v>758</v>
      </c>
      <c r="AE95" s="56"/>
      <c r="AF95" s="56"/>
      <c r="AG95" s="56"/>
      <c r="AH95" s="56"/>
      <c r="AI95" s="56"/>
      <c r="AJ95" s="56"/>
      <c r="AK95" s="56"/>
      <c r="AL95" s="56"/>
      <c r="AM95" s="56"/>
      <c r="AN95" s="56"/>
      <c r="AO95" s="56"/>
      <c r="AP95" s="56"/>
      <c r="AQ95" s="56"/>
      <c r="AR95" s="56"/>
      <c r="AS95" s="56"/>
      <c r="AT95" s="56"/>
      <c r="AU95" s="56"/>
      <c r="AV95" s="56"/>
      <c r="AW95" s="56"/>
      <c r="AX95" s="56"/>
      <c r="AY95" s="56"/>
      <c r="AZ95" s="56"/>
      <c r="BA95" s="56"/>
      <c r="BB95" s="56"/>
      <c r="BC95" s="56"/>
      <c r="BD95" s="56"/>
      <c r="BE95" s="56"/>
      <c r="BF95" s="56"/>
      <c r="BG95" s="56"/>
    </row>
    <row r="96" spans="1:59" ht="89.45" customHeight="1" x14ac:dyDescent="0.25">
      <c r="A96" s="190">
        <v>92</v>
      </c>
      <c r="B96" s="222" t="s">
        <v>190</v>
      </c>
      <c r="C96" s="222" t="s">
        <v>191</v>
      </c>
      <c r="D96" s="222">
        <v>71006079</v>
      </c>
      <c r="E96" s="222" t="s">
        <v>506</v>
      </c>
      <c r="F96" s="222">
        <v>650053672</v>
      </c>
      <c r="G96" s="222" t="s">
        <v>527</v>
      </c>
      <c r="H96" s="222" t="s">
        <v>25</v>
      </c>
      <c r="I96" s="222" t="s">
        <v>77</v>
      </c>
      <c r="J96" s="222" t="s">
        <v>263</v>
      </c>
      <c r="K96" s="222" t="s">
        <v>528</v>
      </c>
      <c r="L96" s="223">
        <v>6000000</v>
      </c>
      <c r="M96" s="223">
        <v>5100000</v>
      </c>
      <c r="N96" s="221">
        <v>2024</v>
      </c>
      <c r="O96" s="221">
        <v>2027</v>
      </c>
      <c r="P96" s="222"/>
      <c r="Q96" s="222"/>
      <c r="R96" s="222"/>
      <c r="S96" s="222"/>
      <c r="T96" s="222"/>
      <c r="U96" s="222"/>
      <c r="V96" s="222" t="s">
        <v>70</v>
      </c>
      <c r="W96" s="222"/>
      <c r="X96" s="222"/>
      <c r="Y96" s="222" t="s">
        <v>522</v>
      </c>
      <c r="Z96" s="438" t="s">
        <v>72</v>
      </c>
      <c r="AA96" s="300" t="s">
        <v>141</v>
      </c>
      <c r="AB96" s="89">
        <v>6</v>
      </c>
      <c r="AC96" s="91" t="s">
        <v>758</v>
      </c>
      <c r="AE96" s="56"/>
      <c r="AF96" s="56"/>
      <c r="AG96" s="56"/>
      <c r="AH96" s="56"/>
      <c r="AI96" s="56"/>
      <c r="AJ96" s="56"/>
      <c r="AK96" s="56"/>
      <c r="AL96" s="56"/>
      <c r="AM96" s="56"/>
      <c r="AN96" s="56"/>
      <c r="AO96" s="56"/>
      <c r="AP96" s="56"/>
      <c r="AQ96" s="56"/>
      <c r="AR96" s="56"/>
      <c r="AS96" s="56"/>
      <c r="AT96" s="56"/>
      <c r="AU96" s="56"/>
      <c r="AV96" s="56"/>
      <c r="AW96" s="56"/>
      <c r="AX96" s="56"/>
      <c r="AY96" s="56"/>
      <c r="AZ96" s="56"/>
      <c r="BA96" s="56"/>
      <c r="BB96" s="56"/>
      <c r="BC96" s="56"/>
      <c r="BD96" s="56"/>
      <c r="BE96" s="56"/>
      <c r="BF96" s="56"/>
      <c r="BG96" s="56"/>
    </row>
    <row r="97" spans="1:59" ht="99" customHeight="1" x14ac:dyDescent="0.25">
      <c r="A97" s="170">
        <v>93</v>
      </c>
      <c r="B97" s="222" t="s">
        <v>190</v>
      </c>
      <c r="C97" s="222" t="s">
        <v>191</v>
      </c>
      <c r="D97" s="222">
        <v>71006079</v>
      </c>
      <c r="E97" s="222" t="s">
        <v>506</v>
      </c>
      <c r="F97" s="222">
        <v>650053672</v>
      </c>
      <c r="G97" s="222" t="s">
        <v>529</v>
      </c>
      <c r="H97" s="222" t="s">
        <v>25</v>
      </c>
      <c r="I97" s="222" t="s">
        <v>77</v>
      </c>
      <c r="J97" s="222" t="s">
        <v>263</v>
      </c>
      <c r="K97" s="222" t="s">
        <v>530</v>
      </c>
      <c r="L97" s="223">
        <v>2500000</v>
      </c>
      <c r="M97" s="223">
        <v>2125000</v>
      </c>
      <c r="N97" s="221">
        <v>2024</v>
      </c>
      <c r="O97" s="221">
        <v>2027</v>
      </c>
      <c r="P97" s="222"/>
      <c r="Q97" s="222"/>
      <c r="R97" s="222"/>
      <c r="S97" s="222"/>
      <c r="T97" s="222"/>
      <c r="U97" s="222"/>
      <c r="V97" s="222"/>
      <c r="W97" s="222"/>
      <c r="X97" s="222"/>
      <c r="Y97" s="222" t="s">
        <v>79</v>
      </c>
      <c r="Z97" s="438" t="s">
        <v>72</v>
      </c>
      <c r="AA97" s="300" t="s">
        <v>141</v>
      </c>
      <c r="AB97" s="89">
        <v>6</v>
      </c>
      <c r="AC97" s="91" t="s">
        <v>758</v>
      </c>
      <c r="AE97" s="56"/>
      <c r="AF97" s="56"/>
      <c r="AG97" s="56"/>
      <c r="AH97" s="56"/>
      <c r="AI97" s="56"/>
      <c r="AJ97" s="56"/>
      <c r="AK97" s="56"/>
      <c r="AL97" s="56"/>
      <c r="AM97" s="56"/>
      <c r="AN97" s="56"/>
      <c r="AO97" s="56"/>
      <c r="AP97" s="56"/>
      <c r="AQ97" s="56"/>
      <c r="AR97" s="56"/>
      <c r="AS97" s="56"/>
      <c r="AT97" s="56"/>
      <c r="AU97" s="56"/>
      <c r="AV97" s="56"/>
      <c r="AW97" s="56"/>
      <c r="AX97" s="56"/>
      <c r="AY97" s="56"/>
      <c r="AZ97" s="56"/>
      <c r="BA97" s="56"/>
      <c r="BB97" s="56"/>
      <c r="BC97" s="56"/>
      <c r="BD97" s="56"/>
      <c r="BE97" s="56"/>
      <c r="BF97" s="56"/>
      <c r="BG97" s="56"/>
    </row>
    <row r="98" spans="1:59" ht="95.45" customHeight="1" x14ac:dyDescent="0.25">
      <c r="A98" s="170">
        <v>94</v>
      </c>
      <c r="B98" s="222" t="s">
        <v>190</v>
      </c>
      <c r="C98" s="222" t="s">
        <v>191</v>
      </c>
      <c r="D98" s="222">
        <v>71006079</v>
      </c>
      <c r="E98" s="222" t="s">
        <v>506</v>
      </c>
      <c r="F98" s="222">
        <v>650053672</v>
      </c>
      <c r="G98" s="222" t="s">
        <v>531</v>
      </c>
      <c r="H98" s="222" t="s">
        <v>25</v>
      </c>
      <c r="I98" s="222" t="s">
        <v>77</v>
      </c>
      <c r="J98" s="222" t="s">
        <v>263</v>
      </c>
      <c r="K98" s="222" t="s">
        <v>532</v>
      </c>
      <c r="L98" s="223">
        <v>47000000</v>
      </c>
      <c r="M98" s="223">
        <v>39950000</v>
      </c>
      <c r="N98" s="221">
        <v>2024</v>
      </c>
      <c r="O98" s="221">
        <v>2027</v>
      </c>
      <c r="P98" s="222"/>
      <c r="Q98" s="222"/>
      <c r="R98" s="222"/>
      <c r="S98" s="222"/>
      <c r="T98" s="222"/>
      <c r="U98" s="222"/>
      <c r="V98" s="222" t="s">
        <v>70</v>
      </c>
      <c r="W98" s="222"/>
      <c r="X98" s="222"/>
      <c r="Y98" s="222" t="s">
        <v>522</v>
      </c>
      <c r="Z98" s="438" t="s">
        <v>72</v>
      </c>
      <c r="AA98" s="300" t="s">
        <v>141</v>
      </c>
      <c r="AB98" s="89">
        <v>6</v>
      </c>
      <c r="AC98" s="91" t="s">
        <v>758</v>
      </c>
      <c r="AE98" s="56"/>
      <c r="AF98" s="56"/>
      <c r="AG98" s="56"/>
      <c r="AH98" s="56"/>
      <c r="AI98" s="56"/>
      <c r="AJ98" s="56"/>
      <c r="AK98" s="56"/>
      <c r="AL98" s="56"/>
      <c r="AM98" s="56"/>
      <c r="AN98" s="56"/>
      <c r="AO98" s="56"/>
      <c r="AP98" s="56"/>
      <c r="AQ98" s="56"/>
      <c r="AR98" s="56"/>
      <c r="AS98" s="56"/>
      <c r="AT98" s="56"/>
      <c r="AU98" s="56"/>
      <c r="AV98" s="56"/>
      <c r="AW98" s="56"/>
      <c r="AX98" s="56"/>
      <c r="AY98" s="56"/>
      <c r="AZ98" s="56"/>
      <c r="BA98" s="56"/>
      <c r="BB98" s="56"/>
      <c r="BC98" s="56"/>
      <c r="BD98" s="56"/>
      <c r="BE98" s="56"/>
      <c r="BF98" s="56"/>
      <c r="BG98" s="56"/>
    </row>
    <row r="99" spans="1:59" ht="96.75" thickBot="1" x14ac:dyDescent="0.3">
      <c r="A99" s="170">
        <v>95</v>
      </c>
      <c r="B99" s="222" t="s">
        <v>190</v>
      </c>
      <c r="C99" s="222" t="s">
        <v>191</v>
      </c>
      <c r="D99" s="222">
        <v>71006079</v>
      </c>
      <c r="E99" s="222" t="s">
        <v>506</v>
      </c>
      <c r="F99" s="222">
        <v>650053672</v>
      </c>
      <c r="G99" s="222" t="s">
        <v>533</v>
      </c>
      <c r="H99" s="222" t="s">
        <v>25</v>
      </c>
      <c r="I99" s="222" t="s">
        <v>77</v>
      </c>
      <c r="J99" s="222" t="s">
        <v>263</v>
      </c>
      <c r="K99" s="222" t="s">
        <v>534</v>
      </c>
      <c r="L99" s="223">
        <v>1500000</v>
      </c>
      <c r="M99" s="223">
        <v>1275000</v>
      </c>
      <c r="N99" s="221">
        <v>2024</v>
      </c>
      <c r="O99" s="221">
        <v>2027</v>
      </c>
      <c r="P99" s="222"/>
      <c r="Q99" s="222"/>
      <c r="R99" s="222"/>
      <c r="S99" s="222"/>
      <c r="T99" s="222"/>
      <c r="U99" s="222"/>
      <c r="V99" s="222" t="s">
        <v>70</v>
      </c>
      <c r="W99" s="222"/>
      <c r="X99" s="222"/>
      <c r="Y99" s="222" t="s">
        <v>79</v>
      </c>
      <c r="Z99" s="438" t="s">
        <v>72</v>
      </c>
      <c r="AA99" s="300" t="s">
        <v>141</v>
      </c>
      <c r="AB99" s="89">
        <v>6</v>
      </c>
      <c r="AC99" s="91" t="s">
        <v>758</v>
      </c>
      <c r="AE99" s="56"/>
      <c r="AF99" s="56"/>
      <c r="AG99" s="56"/>
      <c r="AH99" s="56"/>
      <c r="AI99" s="56"/>
      <c r="AJ99" s="56"/>
      <c r="AK99" s="56"/>
      <c r="AL99" s="56"/>
      <c r="AM99" s="56"/>
      <c r="AN99" s="56"/>
      <c r="AO99" s="56"/>
      <c r="AP99" s="56"/>
      <c r="AQ99" s="56"/>
      <c r="AR99" s="56"/>
      <c r="AS99" s="56"/>
      <c r="AT99" s="56"/>
      <c r="AU99" s="56"/>
      <c r="AV99" s="56"/>
      <c r="AW99" s="56"/>
      <c r="AX99" s="56"/>
      <c r="AY99" s="56"/>
      <c r="AZ99" s="56"/>
      <c r="BA99" s="56"/>
      <c r="BB99" s="56"/>
      <c r="BC99" s="56"/>
      <c r="BD99" s="56"/>
      <c r="BE99" s="56"/>
      <c r="BF99" s="56"/>
      <c r="BG99" s="56"/>
    </row>
    <row r="100" spans="1:59" ht="187.7" customHeight="1" x14ac:dyDescent="0.25">
      <c r="A100" s="190">
        <v>96</v>
      </c>
      <c r="B100" s="222" t="s">
        <v>190</v>
      </c>
      <c r="C100" s="222" t="s">
        <v>191</v>
      </c>
      <c r="D100" s="222">
        <v>71006079</v>
      </c>
      <c r="E100" s="222" t="s">
        <v>506</v>
      </c>
      <c r="F100" s="222">
        <v>650053672</v>
      </c>
      <c r="G100" s="222" t="s">
        <v>535</v>
      </c>
      <c r="H100" s="222" t="s">
        <v>25</v>
      </c>
      <c r="I100" s="222" t="s">
        <v>77</v>
      </c>
      <c r="J100" s="222" t="s">
        <v>263</v>
      </c>
      <c r="K100" s="222" t="s">
        <v>536</v>
      </c>
      <c r="L100" s="223">
        <v>40000000</v>
      </c>
      <c r="M100" s="223">
        <v>34000000</v>
      </c>
      <c r="N100" s="116">
        <v>2024</v>
      </c>
      <c r="O100" s="221">
        <v>2027</v>
      </c>
      <c r="P100" s="222"/>
      <c r="Q100" s="222"/>
      <c r="R100" s="222"/>
      <c r="S100" s="222"/>
      <c r="T100" s="222"/>
      <c r="U100" s="222"/>
      <c r="V100" s="222" t="s">
        <v>70</v>
      </c>
      <c r="W100" s="222"/>
      <c r="X100" s="222"/>
      <c r="Y100" s="222" t="s">
        <v>522</v>
      </c>
      <c r="Z100" s="438" t="s">
        <v>72</v>
      </c>
      <c r="AA100" s="300" t="s">
        <v>141</v>
      </c>
      <c r="AB100" s="89">
        <v>6</v>
      </c>
      <c r="AC100" s="91" t="s">
        <v>758</v>
      </c>
      <c r="AE100" s="56"/>
      <c r="AF100" s="56"/>
      <c r="AG100" s="56"/>
      <c r="AH100" s="56"/>
      <c r="AI100" s="56"/>
      <c r="AJ100" s="56"/>
      <c r="AK100" s="56"/>
      <c r="AL100" s="56"/>
      <c r="AM100" s="56"/>
      <c r="AN100" s="56"/>
      <c r="AO100" s="56"/>
      <c r="AP100" s="56"/>
      <c r="AQ100" s="56"/>
      <c r="AR100" s="56"/>
      <c r="AS100" s="56"/>
      <c r="AT100" s="56"/>
      <c r="AU100" s="56"/>
      <c r="AV100" s="56"/>
      <c r="AW100" s="56"/>
      <c r="AX100" s="56"/>
      <c r="AY100" s="56"/>
      <c r="AZ100" s="56"/>
      <c r="BA100" s="56"/>
      <c r="BB100" s="56"/>
      <c r="BC100" s="56"/>
      <c r="BD100" s="56"/>
      <c r="BE100" s="56"/>
      <c r="BF100" s="56"/>
      <c r="BG100" s="56"/>
    </row>
    <row r="101" spans="1:59" ht="96" x14ac:dyDescent="0.25">
      <c r="A101" s="170">
        <v>97</v>
      </c>
      <c r="B101" s="222" t="s">
        <v>190</v>
      </c>
      <c r="C101" s="222" t="s">
        <v>191</v>
      </c>
      <c r="D101" s="222">
        <v>71006079</v>
      </c>
      <c r="E101" s="222" t="s">
        <v>506</v>
      </c>
      <c r="F101" s="222">
        <v>650053672</v>
      </c>
      <c r="G101" s="222" t="s">
        <v>537</v>
      </c>
      <c r="H101" s="222" t="s">
        <v>25</v>
      </c>
      <c r="I101" s="222" t="s">
        <v>77</v>
      </c>
      <c r="J101" s="222" t="s">
        <v>263</v>
      </c>
      <c r="K101" s="222" t="s">
        <v>538</v>
      </c>
      <c r="L101" s="223">
        <v>2000000</v>
      </c>
      <c r="M101" s="223">
        <v>1700000</v>
      </c>
      <c r="N101" s="116">
        <v>2024</v>
      </c>
      <c r="O101" s="222">
        <v>2027</v>
      </c>
      <c r="P101" s="222"/>
      <c r="Q101" s="222"/>
      <c r="R101" s="222"/>
      <c r="S101" s="222"/>
      <c r="T101" s="222"/>
      <c r="U101" s="222"/>
      <c r="V101" s="222" t="s">
        <v>70</v>
      </c>
      <c r="W101" s="222"/>
      <c r="X101" s="222"/>
      <c r="Y101" s="222" t="s">
        <v>79</v>
      </c>
      <c r="Z101" s="438" t="s">
        <v>72</v>
      </c>
      <c r="AA101" s="300" t="s">
        <v>141</v>
      </c>
      <c r="AB101" s="89">
        <v>6</v>
      </c>
      <c r="AC101" s="91" t="s">
        <v>758</v>
      </c>
      <c r="AE101" s="56"/>
      <c r="AF101" s="56"/>
      <c r="AG101" s="56"/>
      <c r="AH101" s="56"/>
      <c r="AI101" s="56"/>
      <c r="AJ101" s="56"/>
      <c r="AK101" s="56"/>
      <c r="AL101" s="56"/>
      <c r="AM101" s="56"/>
      <c r="AN101" s="56"/>
      <c r="AO101" s="56"/>
      <c r="AP101" s="56"/>
      <c r="AQ101" s="56"/>
      <c r="AR101" s="56"/>
      <c r="AS101" s="56"/>
      <c r="AT101" s="56"/>
      <c r="AU101" s="56"/>
      <c r="AV101" s="56"/>
      <c r="AW101" s="56"/>
      <c r="AX101" s="56"/>
      <c r="AY101" s="56"/>
      <c r="AZ101" s="56"/>
      <c r="BA101" s="56"/>
      <c r="BB101" s="56"/>
      <c r="BC101" s="56"/>
      <c r="BD101" s="56"/>
      <c r="BE101" s="56"/>
      <c r="BF101" s="56"/>
      <c r="BG101" s="56"/>
    </row>
    <row r="102" spans="1:59" ht="96.75" thickBot="1" x14ac:dyDescent="0.3">
      <c r="A102" s="372">
        <v>98</v>
      </c>
      <c r="B102" s="435" t="s">
        <v>190</v>
      </c>
      <c r="C102" s="435" t="s">
        <v>191</v>
      </c>
      <c r="D102" s="435">
        <v>71006079</v>
      </c>
      <c r="E102" s="435" t="s">
        <v>506</v>
      </c>
      <c r="F102" s="435">
        <v>650053672</v>
      </c>
      <c r="G102" s="435" t="s">
        <v>539</v>
      </c>
      <c r="H102" s="435" t="s">
        <v>25</v>
      </c>
      <c r="I102" s="435" t="s">
        <v>77</v>
      </c>
      <c r="J102" s="435" t="s">
        <v>263</v>
      </c>
      <c r="K102" s="435" t="s">
        <v>540</v>
      </c>
      <c r="L102" s="436">
        <v>2500000</v>
      </c>
      <c r="M102" s="436">
        <v>2125000</v>
      </c>
      <c r="N102" s="232">
        <v>2024</v>
      </c>
      <c r="O102" s="428">
        <v>2027</v>
      </c>
      <c r="P102" s="435"/>
      <c r="Q102" s="435"/>
      <c r="R102" s="435" t="s">
        <v>70</v>
      </c>
      <c r="S102" s="435"/>
      <c r="T102" s="435"/>
      <c r="U102" s="435"/>
      <c r="V102" s="435"/>
      <c r="W102" s="435" t="s">
        <v>70</v>
      </c>
      <c r="X102" s="435" t="s">
        <v>70</v>
      </c>
      <c r="Y102" s="435" t="s">
        <v>79</v>
      </c>
      <c r="Z102" s="437" t="s">
        <v>72</v>
      </c>
      <c r="AA102" s="300" t="s">
        <v>141</v>
      </c>
      <c r="AB102" s="89">
        <v>6</v>
      </c>
      <c r="AC102" s="91" t="s">
        <v>758</v>
      </c>
      <c r="AE102" s="56"/>
      <c r="AF102" s="56"/>
      <c r="AG102" s="56"/>
      <c r="AH102" s="56"/>
      <c r="AI102" s="56"/>
      <c r="AJ102" s="56"/>
      <c r="AK102" s="56"/>
      <c r="AL102" s="56"/>
      <c r="AM102" s="56"/>
      <c r="AN102" s="56"/>
      <c r="AO102" s="56"/>
      <c r="AP102" s="56"/>
      <c r="AQ102" s="56"/>
      <c r="AR102" s="56"/>
      <c r="AS102" s="56"/>
      <c r="AT102" s="56"/>
      <c r="AU102" s="56"/>
      <c r="AV102" s="56"/>
      <c r="AW102" s="56"/>
      <c r="AX102" s="56"/>
      <c r="AY102" s="56"/>
      <c r="AZ102" s="56"/>
      <c r="BA102" s="56"/>
      <c r="BB102" s="56"/>
      <c r="BC102" s="56"/>
      <c r="BD102" s="56"/>
      <c r="BE102" s="56"/>
      <c r="BF102" s="56"/>
      <c r="BG102" s="56"/>
    </row>
    <row r="103" spans="1:59" s="56" customFormat="1" ht="96.75" hidden="1" thickBot="1" x14ac:dyDescent="0.3">
      <c r="A103" s="323">
        <v>99</v>
      </c>
      <c r="B103" s="347" t="s">
        <v>190</v>
      </c>
      <c r="C103" s="347" t="s">
        <v>191</v>
      </c>
      <c r="D103" s="347">
        <v>71006079</v>
      </c>
      <c r="E103" s="347" t="s">
        <v>506</v>
      </c>
      <c r="F103" s="347">
        <v>650053672</v>
      </c>
      <c r="G103" s="347" t="s">
        <v>541</v>
      </c>
      <c r="H103" s="347" t="s">
        <v>25</v>
      </c>
      <c r="I103" s="347" t="s">
        <v>77</v>
      </c>
      <c r="J103" s="347" t="s">
        <v>263</v>
      </c>
      <c r="K103" s="347" t="s">
        <v>542</v>
      </c>
      <c r="L103" s="349">
        <v>1500000</v>
      </c>
      <c r="M103" s="349">
        <v>1275000</v>
      </c>
      <c r="N103" s="329">
        <v>2024</v>
      </c>
      <c r="O103" s="350">
        <v>2027</v>
      </c>
      <c r="P103" s="347"/>
      <c r="Q103" s="347"/>
      <c r="R103" s="347"/>
      <c r="S103" s="347"/>
      <c r="T103" s="347"/>
      <c r="U103" s="347"/>
      <c r="V103" s="347"/>
      <c r="W103" s="347"/>
      <c r="X103" s="347"/>
      <c r="Y103" s="347" t="s">
        <v>79</v>
      </c>
      <c r="Z103" s="351" t="s">
        <v>72</v>
      </c>
      <c r="AA103" s="89" t="s">
        <v>141</v>
      </c>
      <c r="AB103" s="89">
        <v>6</v>
      </c>
      <c r="AC103" s="91" t="s">
        <v>759</v>
      </c>
      <c r="AD103" s="84"/>
    </row>
    <row r="104" spans="1:59" ht="96.75" thickBot="1" x14ac:dyDescent="0.3">
      <c r="A104" s="383">
        <v>100</v>
      </c>
      <c r="B104" s="439" t="s">
        <v>190</v>
      </c>
      <c r="C104" s="439" t="s">
        <v>191</v>
      </c>
      <c r="D104" s="439">
        <v>71006079</v>
      </c>
      <c r="E104" s="439" t="s">
        <v>506</v>
      </c>
      <c r="F104" s="439">
        <v>650053672</v>
      </c>
      <c r="G104" s="439" t="s">
        <v>543</v>
      </c>
      <c r="H104" s="439" t="s">
        <v>25</v>
      </c>
      <c r="I104" s="439" t="s">
        <v>77</v>
      </c>
      <c r="J104" s="439" t="s">
        <v>263</v>
      </c>
      <c r="K104" s="439" t="s">
        <v>540</v>
      </c>
      <c r="L104" s="440">
        <v>4500000</v>
      </c>
      <c r="M104" s="440">
        <v>3825000</v>
      </c>
      <c r="N104" s="441">
        <v>2024</v>
      </c>
      <c r="O104" s="442">
        <v>2027</v>
      </c>
      <c r="P104" s="439"/>
      <c r="Q104" s="439"/>
      <c r="R104" s="439" t="s">
        <v>70</v>
      </c>
      <c r="S104" s="439"/>
      <c r="T104" s="439"/>
      <c r="U104" s="439"/>
      <c r="V104" s="439" t="s">
        <v>70</v>
      </c>
      <c r="W104" s="439"/>
      <c r="X104" s="439"/>
      <c r="Y104" s="439" t="s">
        <v>201</v>
      </c>
      <c r="Z104" s="443" t="s">
        <v>72</v>
      </c>
      <c r="AA104" s="300" t="s">
        <v>141</v>
      </c>
      <c r="AB104" s="89">
        <v>6</v>
      </c>
      <c r="AC104" s="91" t="s">
        <v>758</v>
      </c>
      <c r="AE104" s="56"/>
      <c r="AF104" s="56"/>
      <c r="AG104" s="56"/>
      <c r="AH104" s="56"/>
      <c r="AI104" s="56"/>
      <c r="AJ104" s="56"/>
      <c r="AK104" s="56"/>
      <c r="AL104" s="56"/>
      <c r="AM104" s="56"/>
      <c r="AN104" s="56"/>
      <c r="AO104" s="56"/>
      <c r="AP104" s="56"/>
      <c r="AQ104" s="56"/>
      <c r="AR104" s="56"/>
      <c r="AS104" s="56"/>
      <c r="AT104" s="56"/>
      <c r="AU104" s="56"/>
      <c r="AV104" s="56"/>
      <c r="AW104" s="56"/>
      <c r="AX104" s="56"/>
      <c r="AY104" s="56"/>
      <c r="AZ104" s="56"/>
      <c r="BA104" s="56"/>
      <c r="BB104" s="56"/>
      <c r="BC104" s="56"/>
      <c r="BD104" s="56"/>
      <c r="BE104" s="56"/>
      <c r="BF104" s="56"/>
      <c r="BG104" s="56"/>
    </row>
    <row r="105" spans="1:59" s="56" customFormat="1" ht="96" hidden="1" x14ac:dyDescent="0.25">
      <c r="A105" s="336">
        <v>101</v>
      </c>
      <c r="B105" s="352" t="s">
        <v>190</v>
      </c>
      <c r="C105" s="352" t="s">
        <v>191</v>
      </c>
      <c r="D105" s="352">
        <v>71006079</v>
      </c>
      <c r="E105" s="352" t="s">
        <v>506</v>
      </c>
      <c r="F105" s="352">
        <v>650053672</v>
      </c>
      <c r="G105" s="352" t="s">
        <v>544</v>
      </c>
      <c r="H105" s="352" t="s">
        <v>25</v>
      </c>
      <c r="I105" s="352" t="s">
        <v>77</v>
      </c>
      <c r="J105" s="352" t="s">
        <v>193</v>
      </c>
      <c r="K105" s="352" t="s">
        <v>200</v>
      </c>
      <c r="L105" s="353">
        <v>7500000</v>
      </c>
      <c r="M105" s="353">
        <v>6375000</v>
      </c>
      <c r="N105" s="356">
        <v>2024</v>
      </c>
      <c r="O105" s="354">
        <v>2027</v>
      </c>
      <c r="P105" s="352"/>
      <c r="Q105" s="352"/>
      <c r="R105" s="352"/>
      <c r="S105" s="352"/>
      <c r="T105" s="352"/>
      <c r="U105" s="352"/>
      <c r="V105" s="352"/>
      <c r="W105" s="352"/>
      <c r="X105" s="352"/>
      <c r="Y105" s="352" t="s">
        <v>201</v>
      </c>
      <c r="Z105" s="355" t="s">
        <v>72</v>
      </c>
      <c r="AA105" s="89" t="s">
        <v>141</v>
      </c>
      <c r="AB105" s="89">
        <v>6</v>
      </c>
      <c r="AC105" s="91" t="s">
        <v>759</v>
      </c>
      <c r="AD105" s="84"/>
    </row>
    <row r="106" spans="1:59" s="56" customFormat="1" ht="96" hidden="1" x14ac:dyDescent="0.25">
      <c r="A106" s="303">
        <v>102</v>
      </c>
      <c r="B106" s="315" t="s">
        <v>190</v>
      </c>
      <c r="C106" s="315" t="s">
        <v>191</v>
      </c>
      <c r="D106" s="315">
        <v>71006079</v>
      </c>
      <c r="E106" s="315" t="s">
        <v>506</v>
      </c>
      <c r="F106" s="315">
        <v>650053672</v>
      </c>
      <c r="G106" s="315" t="s">
        <v>545</v>
      </c>
      <c r="H106" s="315" t="s">
        <v>25</v>
      </c>
      <c r="I106" s="315" t="s">
        <v>77</v>
      </c>
      <c r="J106" s="315" t="s">
        <v>193</v>
      </c>
      <c r="K106" s="315" t="s">
        <v>546</v>
      </c>
      <c r="L106" s="316">
        <v>1200000</v>
      </c>
      <c r="M106" s="316">
        <v>1020000</v>
      </c>
      <c r="N106" s="304">
        <v>2024</v>
      </c>
      <c r="O106" s="317">
        <v>2027</v>
      </c>
      <c r="P106" s="315"/>
      <c r="Q106" s="315"/>
      <c r="R106" s="315"/>
      <c r="S106" s="315"/>
      <c r="T106" s="315"/>
      <c r="U106" s="315"/>
      <c r="V106" s="315"/>
      <c r="W106" s="315"/>
      <c r="X106" s="315"/>
      <c r="Y106" s="315" t="s">
        <v>201</v>
      </c>
      <c r="Z106" s="318" t="s">
        <v>72</v>
      </c>
      <c r="AA106" s="89" t="s">
        <v>141</v>
      </c>
      <c r="AB106" s="89">
        <v>6</v>
      </c>
      <c r="AC106" s="91" t="s">
        <v>759</v>
      </c>
      <c r="AD106" s="84"/>
    </row>
    <row r="107" spans="1:59" ht="96.75" thickBot="1" x14ac:dyDescent="0.3">
      <c r="A107" s="190">
        <v>103</v>
      </c>
      <c r="B107" s="431" t="s">
        <v>190</v>
      </c>
      <c r="C107" s="431" t="s">
        <v>191</v>
      </c>
      <c r="D107" s="431">
        <v>71006079</v>
      </c>
      <c r="E107" s="431" t="s">
        <v>506</v>
      </c>
      <c r="F107" s="431">
        <v>650053672</v>
      </c>
      <c r="G107" s="431" t="s">
        <v>547</v>
      </c>
      <c r="H107" s="431" t="s">
        <v>25</v>
      </c>
      <c r="I107" s="431" t="s">
        <v>77</v>
      </c>
      <c r="J107" s="431" t="s">
        <v>193</v>
      </c>
      <c r="K107" s="431" t="s">
        <v>548</v>
      </c>
      <c r="L107" s="432">
        <v>2000000</v>
      </c>
      <c r="M107" s="432">
        <v>1700000</v>
      </c>
      <c r="N107" s="178">
        <v>2024</v>
      </c>
      <c r="O107" s="433">
        <v>2027</v>
      </c>
      <c r="P107" s="431"/>
      <c r="Q107" s="431"/>
      <c r="R107" s="431" t="s">
        <v>70</v>
      </c>
      <c r="S107" s="431"/>
      <c r="T107" s="431"/>
      <c r="U107" s="431"/>
      <c r="V107" s="431" t="s">
        <v>70</v>
      </c>
      <c r="W107" s="431"/>
      <c r="X107" s="431"/>
      <c r="Y107" s="431" t="s">
        <v>79</v>
      </c>
      <c r="Z107" s="434" t="s">
        <v>72</v>
      </c>
      <c r="AA107" s="300" t="s">
        <v>141</v>
      </c>
      <c r="AB107" s="89">
        <v>6</v>
      </c>
      <c r="AC107" s="91" t="s">
        <v>758</v>
      </c>
      <c r="AE107" s="56"/>
      <c r="AF107" s="56"/>
      <c r="AG107" s="56"/>
      <c r="AH107" s="56"/>
      <c r="AI107" s="56"/>
      <c r="AJ107" s="56"/>
      <c r="AK107" s="56"/>
      <c r="AL107" s="56"/>
      <c r="AM107" s="56"/>
      <c r="AN107" s="56"/>
      <c r="AO107" s="56"/>
      <c r="AP107" s="56"/>
      <c r="AQ107" s="56"/>
      <c r="AR107" s="56"/>
      <c r="AS107" s="56"/>
      <c r="AT107" s="56"/>
      <c r="AU107" s="56"/>
      <c r="AV107" s="56"/>
      <c r="AW107" s="56"/>
      <c r="AX107" s="56"/>
      <c r="AY107" s="56"/>
      <c r="AZ107" s="56"/>
      <c r="BA107" s="56"/>
      <c r="BB107" s="56"/>
      <c r="BC107" s="56"/>
      <c r="BD107" s="56"/>
      <c r="BE107" s="56"/>
      <c r="BF107" s="56"/>
      <c r="BG107" s="56"/>
    </row>
    <row r="108" spans="1:59" ht="96.75" thickBot="1" x14ac:dyDescent="0.3">
      <c r="A108" s="383">
        <v>104</v>
      </c>
      <c r="B108" s="435" t="s">
        <v>190</v>
      </c>
      <c r="C108" s="435" t="s">
        <v>191</v>
      </c>
      <c r="D108" s="435">
        <v>71006079</v>
      </c>
      <c r="E108" s="435" t="s">
        <v>506</v>
      </c>
      <c r="F108" s="435">
        <v>650053672</v>
      </c>
      <c r="G108" s="435" t="s">
        <v>549</v>
      </c>
      <c r="H108" s="435" t="s">
        <v>25</v>
      </c>
      <c r="I108" s="435" t="s">
        <v>77</v>
      </c>
      <c r="J108" s="435" t="s">
        <v>193</v>
      </c>
      <c r="K108" s="435" t="s">
        <v>550</v>
      </c>
      <c r="L108" s="436">
        <v>1500000</v>
      </c>
      <c r="M108" s="436">
        <v>1275000</v>
      </c>
      <c r="N108" s="232">
        <v>2024</v>
      </c>
      <c r="O108" s="428">
        <v>2027</v>
      </c>
      <c r="P108" s="435"/>
      <c r="Q108" s="435"/>
      <c r="R108" s="435" t="s">
        <v>70</v>
      </c>
      <c r="S108" s="435"/>
      <c r="T108" s="435"/>
      <c r="U108" s="435"/>
      <c r="V108" s="435" t="s">
        <v>70</v>
      </c>
      <c r="W108" s="435"/>
      <c r="X108" s="435"/>
      <c r="Y108" s="435" t="s">
        <v>201</v>
      </c>
      <c r="Z108" s="437" t="s">
        <v>72</v>
      </c>
      <c r="AA108" s="300" t="s">
        <v>141</v>
      </c>
      <c r="AB108" s="89">
        <v>6</v>
      </c>
      <c r="AC108" s="91" t="s">
        <v>758</v>
      </c>
      <c r="AE108" s="56"/>
      <c r="AF108" s="56"/>
      <c r="AG108" s="56"/>
      <c r="AH108" s="56"/>
      <c r="AI108" s="56"/>
      <c r="AJ108" s="56"/>
      <c r="AK108" s="56"/>
      <c r="AL108" s="56"/>
      <c r="AM108" s="56"/>
      <c r="AN108" s="56"/>
      <c r="AO108" s="56"/>
      <c r="AP108" s="56"/>
      <c r="AQ108" s="56"/>
      <c r="AR108" s="56"/>
      <c r="AS108" s="56"/>
      <c r="AT108" s="56"/>
      <c r="AU108" s="56"/>
      <c r="AV108" s="56"/>
      <c r="AW108" s="56"/>
      <c r="AX108" s="56"/>
      <c r="AY108" s="56"/>
      <c r="AZ108" s="56"/>
      <c r="BA108" s="56"/>
      <c r="BB108" s="56"/>
      <c r="BC108" s="56"/>
      <c r="BD108" s="56"/>
      <c r="BE108" s="56"/>
      <c r="BF108" s="56"/>
      <c r="BG108" s="56"/>
    </row>
    <row r="109" spans="1:59" s="56" customFormat="1" ht="120" hidden="1" x14ac:dyDescent="0.25">
      <c r="A109" s="336">
        <v>105</v>
      </c>
      <c r="B109" s="352" t="s">
        <v>190</v>
      </c>
      <c r="C109" s="352" t="s">
        <v>191</v>
      </c>
      <c r="D109" s="352">
        <v>71006079</v>
      </c>
      <c r="E109" s="352" t="s">
        <v>506</v>
      </c>
      <c r="F109" s="352">
        <v>650053672</v>
      </c>
      <c r="G109" s="352" t="s">
        <v>551</v>
      </c>
      <c r="H109" s="352" t="s">
        <v>25</v>
      </c>
      <c r="I109" s="352" t="s">
        <v>77</v>
      </c>
      <c r="J109" s="352" t="s">
        <v>193</v>
      </c>
      <c r="K109" s="352" t="s">
        <v>552</v>
      </c>
      <c r="L109" s="353">
        <v>2000000</v>
      </c>
      <c r="M109" s="353">
        <v>1700000</v>
      </c>
      <c r="N109" s="356">
        <v>2024</v>
      </c>
      <c r="O109" s="354">
        <v>2027</v>
      </c>
      <c r="P109" s="352"/>
      <c r="Q109" s="352" t="s">
        <v>70</v>
      </c>
      <c r="R109" s="352" t="s">
        <v>70</v>
      </c>
      <c r="S109" s="352"/>
      <c r="T109" s="352"/>
      <c r="U109" s="352"/>
      <c r="V109" s="352" t="s">
        <v>70</v>
      </c>
      <c r="W109" s="352" t="s">
        <v>70</v>
      </c>
      <c r="X109" s="352"/>
      <c r="Y109" s="352" t="s">
        <v>79</v>
      </c>
      <c r="Z109" s="355" t="s">
        <v>72</v>
      </c>
      <c r="AA109" s="89" t="s">
        <v>141</v>
      </c>
      <c r="AB109" s="89">
        <v>6</v>
      </c>
      <c r="AC109" s="91" t="s">
        <v>759</v>
      </c>
      <c r="AD109" s="84"/>
    </row>
    <row r="110" spans="1:59" s="56" customFormat="1" ht="96" hidden="1" x14ac:dyDescent="0.25">
      <c r="A110" s="303">
        <v>106</v>
      </c>
      <c r="B110" s="315" t="s">
        <v>190</v>
      </c>
      <c r="C110" s="315" t="s">
        <v>191</v>
      </c>
      <c r="D110" s="315">
        <v>71006079</v>
      </c>
      <c r="E110" s="315" t="s">
        <v>506</v>
      </c>
      <c r="F110" s="315">
        <v>650053672</v>
      </c>
      <c r="G110" s="315" t="s">
        <v>553</v>
      </c>
      <c r="H110" s="315" t="s">
        <v>25</v>
      </c>
      <c r="I110" s="315" t="s">
        <v>77</v>
      </c>
      <c r="J110" s="315" t="s">
        <v>193</v>
      </c>
      <c r="K110" s="315" t="s">
        <v>530</v>
      </c>
      <c r="L110" s="316">
        <v>750000</v>
      </c>
      <c r="M110" s="316">
        <v>637500</v>
      </c>
      <c r="N110" s="304">
        <v>2024</v>
      </c>
      <c r="O110" s="317">
        <v>2027</v>
      </c>
      <c r="P110" s="315"/>
      <c r="Q110" s="315"/>
      <c r="R110" s="315"/>
      <c r="S110" s="315"/>
      <c r="T110" s="315"/>
      <c r="U110" s="315"/>
      <c r="V110" s="315"/>
      <c r="W110" s="315"/>
      <c r="X110" s="315"/>
      <c r="Y110" s="315" t="s">
        <v>79</v>
      </c>
      <c r="Z110" s="318" t="s">
        <v>72</v>
      </c>
      <c r="AA110" s="89" t="s">
        <v>141</v>
      </c>
      <c r="AB110" s="89">
        <v>6</v>
      </c>
      <c r="AC110" s="91" t="s">
        <v>759</v>
      </c>
      <c r="AD110" s="84"/>
    </row>
    <row r="111" spans="1:59" ht="96.75" thickBot="1" x14ac:dyDescent="0.3">
      <c r="A111" s="190">
        <v>107</v>
      </c>
      <c r="B111" s="431" t="s">
        <v>190</v>
      </c>
      <c r="C111" s="431" t="s">
        <v>191</v>
      </c>
      <c r="D111" s="431">
        <v>71006079</v>
      </c>
      <c r="E111" s="431" t="s">
        <v>506</v>
      </c>
      <c r="F111" s="431">
        <v>650053672</v>
      </c>
      <c r="G111" s="431" t="s">
        <v>554</v>
      </c>
      <c r="H111" s="431" t="s">
        <v>25</v>
      </c>
      <c r="I111" s="431" t="s">
        <v>77</v>
      </c>
      <c r="J111" s="431" t="s">
        <v>193</v>
      </c>
      <c r="K111" s="431" t="s">
        <v>555</v>
      </c>
      <c r="L111" s="432">
        <v>60000000</v>
      </c>
      <c r="M111" s="432">
        <v>51000000</v>
      </c>
      <c r="N111" s="178">
        <v>2024</v>
      </c>
      <c r="O111" s="433">
        <v>2027</v>
      </c>
      <c r="P111" s="431" t="s">
        <v>70</v>
      </c>
      <c r="Q111" s="431" t="s">
        <v>70</v>
      </c>
      <c r="R111" s="431" t="s">
        <v>70</v>
      </c>
      <c r="S111" s="431" t="s">
        <v>70</v>
      </c>
      <c r="T111" s="431"/>
      <c r="U111" s="431" t="s">
        <v>70</v>
      </c>
      <c r="V111" s="431" t="s">
        <v>70</v>
      </c>
      <c r="W111" s="431" t="s">
        <v>70</v>
      </c>
      <c r="X111" s="431" t="s">
        <v>70</v>
      </c>
      <c r="Y111" s="431" t="s">
        <v>522</v>
      </c>
      <c r="Z111" s="434" t="s">
        <v>72</v>
      </c>
      <c r="AA111" s="300" t="s">
        <v>141</v>
      </c>
      <c r="AB111" s="89">
        <v>6</v>
      </c>
      <c r="AC111" s="91" t="s">
        <v>758</v>
      </c>
      <c r="AE111" s="56"/>
      <c r="AF111" s="56"/>
      <c r="AG111" s="56"/>
      <c r="AH111" s="56"/>
      <c r="AI111" s="56"/>
      <c r="AJ111" s="56"/>
      <c r="AK111" s="56"/>
      <c r="AL111" s="56"/>
      <c r="AM111" s="56"/>
      <c r="AN111" s="56"/>
      <c r="AO111" s="56"/>
      <c r="AP111" s="56"/>
      <c r="AQ111" s="56"/>
      <c r="AR111" s="56"/>
      <c r="AS111" s="56"/>
      <c r="AT111" s="56"/>
      <c r="AU111" s="56"/>
      <c r="AV111" s="56"/>
      <c r="AW111" s="56"/>
      <c r="AX111" s="56"/>
      <c r="AY111" s="56"/>
      <c r="AZ111" s="56"/>
      <c r="BA111" s="56"/>
      <c r="BB111" s="56"/>
      <c r="BC111" s="56"/>
      <c r="BD111" s="56"/>
      <c r="BE111" s="56"/>
      <c r="BF111" s="56"/>
      <c r="BG111" s="56"/>
    </row>
    <row r="112" spans="1:59" ht="96.75" thickBot="1" x14ac:dyDescent="0.3">
      <c r="A112" s="383">
        <v>108</v>
      </c>
      <c r="B112" s="435" t="s">
        <v>190</v>
      </c>
      <c r="C112" s="435" t="s">
        <v>191</v>
      </c>
      <c r="D112" s="435">
        <v>71006079</v>
      </c>
      <c r="E112" s="435" t="s">
        <v>506</v>
      </c>
      <c r="F112" s="435">
        <v>650053672</v>
      </c>
      <c r="G112" s="435" t="s">
        <v>556</v>
      </c>
      <c r="H112" s="435" t="s">
        <v>25</v>
      </c>
      <c r="I112" s="435" t="s">
        <v>77</v>
      </c>
      <c r="J112" s="435" t="s">
        <v>193</v>
      </c>
      <c r="K112" s="435" t="s">
        <v>557</v>
      </c>
      <c r="L112" s="436">
        <v>2000000</v>
      </c>
      <c r="M112" s="436">
        <v>1700000</v>
      </c>
      <c r="N112" s="232">
        <v>2024</v>
      </c>
      <c r="O112" s="428">
        <v>2027</v>
      </c>
      <c r="P112" s="435"/>
      <c r="Q112" s="435"/>
      <c r="R112" s="435"/>
      <c r="S112" s="435"/>
      <c r="T112" s="435"/>
      <c r="U112" s="435"/>
      <c r="V112" s="435" t="s">
        <v>70</v>
      </c>
      <c r="W112" s="435"/>
      <c r="X112" s="435"/>
      <c r="Y112" s="435" t="s">
        <v>201</v>
      </c>
      <c r="Z112" s="437" t="s">
        <v>72</v>
      </c>
      <c r="AA112" s="300" t="s">
        <v>141</v>
      </c>
      <c r="AB112" s="89">
        <v>6</v>
      </c>
      <c r="AC112" s="91" t="s">
        <v>758</v>
      </c>
      <c r="AE112" s="56"/>
      <c r="AF112" s="56"/>
      <c r="AG112" s="56"/>
      <c r="AH112" s="56"/>
      <c r="AI112" s="56"/>
      <c r="AJ112" s="56"/>
      <c r="AK112" s="56"/>
      <c r="AL112" s="56"/>
      <c r="AM112" s="56"/>
      <c r="AN112" s="56"/>
      <c r="AO112" s="56"/>
      <c r="AP112" s="56"/>
      <c r="AQ112" s="56"/>
      <c r="AR112" s="56"/>
      <c r="AS112" s="56"/>
      <c r="AT112" s="56"/>
      <c r="AU112" s="56"/>
      <c r="AV112" s="56"/>
      <c r="AW112" s="56"/>
      <c r="AX112" s="56"/>
      <c r="AY112" s="56"/>
      <c r="AZ112" s="56"/>
      <c r="BA112" s="56"/>
      <c r="BB112" s="56"/>
      <c r="BC112" s="56"/>
      <c r="BD112" s="56"/>
      <c r="BE112" s="56"/>
      <c r="BF112" s="56"/>
      <c r="BG112" s="56"/>
    </row>
    <row r="113" spans="1:59" s="56" customFormat="1" ht="96" hidden="1" x14ac:dyDescent="0.25">
      <c r="A113" s="323">
        <v>109</v>
      </c>
      <c r="B113" s="347" t="s">
        <v>190</v>
      </c>
      <c r="C113" s="347" t="s">
        <v>191</v>
      </c>
      <c r="D113" s="347">
        <v>71006079</v>
      </c>
      <c r="E113" s="347" t="s">
        <v>506</v>
      </c>
      <c r="F113" s="347">
        <v>650053672</v>
      </c>
      <c r="G113" s="347" t="s">
        <v>558</v>
      </c>
      <c r="H113" s="347" t="s">
        <v>25</v>
      </c>
      <c r="I113" s="347" t="s">
        <v>77</v>
      </c>
      <c r="J113" s="347" t="s">
        <v>193</v>
      </c>
      <c r="K113" s="347" t="s">
        <v>538</v>
      </c>
      <c r="L113" s="349">
        <v>3000000</v>
      </c>
      <c r="M113" s="349">
        <v>2550000</v>
      </c>
      <c r="N113" s="329">
        <v>2024</v>
      </c>
      <c r="O113" s="350">
        <v>2027</v>
      </c>
      <c r="P113" s="347" t="s">
        <v>70</v>
      </c>
      <c r="Q113" s="347"/>
      <c r="R113" s="347"/>
      <c r="S113" s="347"/>
      <c r="T113" s="347"/>
      <c r="U113" s="347"/>
      <c r="V113" s="347" t="s">
        <v>70</v>
      </c>
      <c r="W113" s="347"/>
      <c r="X113" s="347" t="s">
        <v>70</v>
      </c>
      <c r="Y113" s="347" t="s">
        <v>201</v>
      </c>
      <c r="Z113" s="351" t="s">
        <v>72</v>
      </c>
      <c r="AA113" s="89" t="s">
        <v>141</v>
      </c>
      <c r="AB113" s="89">
        <v>6</v>
      </c>
      <c r="AC113" s="91" t="s">
        <v>759</v>
      </c>
      <c r="AD113" s="84"/>
    </row>
    <row r="114" spans="1:59" ht="96" x14ac:dyDescent="0.25">
      <c r="A114" s="190">
        <v>110</v>
      </c>
      <c r="B114" s="431" t="s">
        <v>190</v>
      </c>
      <c r="C114" s="431" t="s">
        <v>191</v>
      </c>
      <c r="D114" s="431">
        <v>71006079</v>
      </c>
      <c r="E114" s="431" t="s">
        <v>506</v>
      </c>
      <c r="F114" s="431">
        <v>650053672</v>
      </c>
      <c r="G114" s="431" t="s">
        <v>559</v>
      </c>
      <c r="H114" s="431" t="s">
        <v>25</v>
      </c>
      <c r="I114" s="431" t="s">
        <v>77</v>
      </c>
      <c r="J114" s="431" t="s">
        <v>508</v>
      </c>
      <c r="K114" s="431" t="s">
        <v>560</v>
      </c>
      <c r="L114" s="432">
        <v>6500000</v>
      </c>
      <c r="M114" s="432">
        <v>5525000</v>
      </c>
      <c r="N114" s="178">
        <v>2024</v>
      </c>
      <c r="O114" s="433">
        <v>2027</v>
      </c>
      <c r="P114" s="431"/>
      <c r="Q114" s="431"/>
      <c r="R114" s="431"/>
      <c r="S114" s="431"/>
      <c r="T114" s="431"/>
      <c r="U114" s="431"/>
      <c r="V114" s="431" t="s">
        <v>70</v>
      </c>
      <c r="W114" s="431"/>
      <c r="X114" s="431"/>
      <c r="Y114" s="431" t="s">
        <v>79</v>
      </c>
      <c r="Z114" s="434" t="s">
        <v>72</v>
      </c>
      <c r="AA114" s="300" t="s">
        <v>141</v>
      </c>
      <c r="AB114" s="89">
        <v>6</v>
      </c>
      <c r="AC114" s="91" t="s">
        <v>758</v>
      </c>
      <c r="AE114" s="56"/>
      <c r="AF114" s="56"/>
      <c r="AG114" s="56"/>
      <c r="AH114" s="56"/>
      <c r="AI114" s="56"/>
      <c r="AJ114" s="56"/>
      <c r="AK114" s="56"/>
      <c r="AL114" s="56"/>
      <c r="AM114" s="56"/>
      <c r="AN114" s="56"/>
      <c r="AO114" s="56"/>
      <c r="AP114" s="56"/>
      <c r="AQ114" s="56"/>
      <c r="AR114" s="56"/>
      <c r="AS114" s="56"/>
      <c r="AT114" s="56"/>
      <c r="AU114" s="56"/>
      <c r="AV114" s="56"/>
      <c r="AW114" s="56"/>
      <c r="AX114" s="56"/>
      <c r="AY114" s="56"/>
      <c r="AZ114" s="56"/>
      <c r="BA114" s="56"/>
      <c r="BB114" s="56"/>
      <c r="BC114" s="56"/>
      <c r="BD114" s="56"/>
      <c r="BE114" s="56"/>
      <c r="BF114" s="56"/>
      <c r="BG114" s="56"/>
    </row>
    <row r="115" spans="1:59" ht="96.75" thickBot="1" x14ac:dyDescent="0.3">
      <c r="A115" s="372">
        <v>111</v>
      </c>
      <c r="B115" s="435" t="s">
        <v>190</v>
      </c>
      <c r="C115" s="435" t="s">
        <v>191</v>
      </c>
      <c r="D115" s="435">
        <v>71006079</v>
      </c>
      <c r="E115" s="435" t="s">
        <v>506</v>
      </c>
      <c r="F115" s="435">
        <v>650053672</v>
      </c>
      <c r="G115" s="435" t="s">
        <v>561</v>
      </c>
      <c r="H115" s="435" t="s">
        <v>25</v>
      </c>
      <c r="I115" s="435" t="s">
        <v>77</v>
      </c>
      <c r="J115" s="435" t="s">
        <v>193</v>
      </c>
      <c r="K115" s="435" t="s">
        <v>562</v>
      </c>
      <c r="L115" s="436">
        <v>60000000</v>
      </c>
      <c r="M115" s="436">
        <v>51000000</v>
      </c>
      <c r="N115" s="232">
        <v>2024</v>
      </c>
      <c r="O115" s="428">
        <v>2027</v>
      </c>
      <c r="P115" s="435"/>
      <c r="Q115" s="435"/>
      <c r="R115" s="435"/>
      <c r="S115" s="435"/>
      <c r="T115" s="435"/>
      <c r="U115" s="435"/>
      <c r="V115" s="435" t="s">
        <v>70</v>
      </c>
      <c r="W115" s="435"/>
      <c r="X115" s="435"/>
      <c r="Y115" s="435" t="s">
        <v>201</v>
      </c>
      <c r="Z115" s="437" t="s">
        <v>72</v>
      </c>
      <c r="AA115" s="300" t="s">
        <v>141</v>
      </c>
      <c r="AB115" s="89">
        <v>6</v>
      </c>
      <c r="AC115" s="91" t="s">
        <v>758</v>
      </c>
      <c r="AE115" s="56"/>
      <c r="AF115" s="56"/>
      <c r="AG115" s="56"/>
      <c r="AH115" s="56"/>
      <c r="AI115" s="56"/>
      <c r="AJ115" s="56"/>
      <c r="AK115" s="56"/>
      <c r="AL115" s="56"/>
      <c r="AM115" s="56"/>
      <c r="AN115" s="56"/>
      <c r="AO115" s="56"/>
      <c r="AP115" s="56"/>
      <c r="AQ115" s="56"/>
      <c r="AR115" s="56"/>
      <c r="AS115" s="56"/>
      <c r="AT115" s="56"/>
      <c r="AU115" s="56"/>
      <c r="AV115" s="56"/>
      <c r="AW115" s="56"/>
      <c r="AX115" s="56"/>
      <c r="AY115" s="56"/>
      <c r="AZ115" s="56"/>
      <c r="BA115" s="56"/>
      <c r="BB115" s="56"/>
      <c r="BC115" s="56"/>
      <c r="BD115" s="56"/>
      <c r="BE115" s="56"/>
      <c r="BF115" s="56"/>
      <c r="BG115" s="56"/>
    </row>
    <row r="116" spans="1:59" s="56" customFormat="1" ht="96" hidden="1" x14ac:dyDescent="0.25">
      <c r="A116" s="336">
        <v>112</v>
      </c>
      <c r="B116" s="352" t="s">
        <v>190</v>
      </c>
      <c r="C116" s="352" t="s">
        <v>191</v>
      </c>
      <c r="D116" s="352">
        <v>71006079</v>
      </c>
      <c r="E116" s="352" t="s">
        <v>506</v>
      </c>
      <c r="F116" s="352">
        <v>650053672</v>
      </c>
      <c r="G116" s="352" t="s">
        <v>563</v>
      </c>
      <c r="H116" s="352" t="s">
        <v>25</v>
      </c>
      <c r="I116" s="352" t="s">
        <v>77</v>
      </c>
      <c r="J116" s="352" t="s">
        <v>193</v>
      </c>
      <c r="K116" s="352" t="s">
        <v>564</v>
      </c>
      <c r="L116" s="353">
        <v>4500000</v>
      </c>
      <c r="M116" s="353">
        <v>3825000</v>
      </c>
      <c r="N116" s="356">
        <v>2024</v>
      </c>
      <c r="O116" s="354">
        <v>2027</v>
      </c>
      <c r="P116" s="352"/>
      <c r="Q116" s="352"/>
      <c r="R116" s="352"/>
      <c r="S116" s="352"/>
      <c r="T116" s="352"/>
      <c r="U116" s="352"/>
      <c r="V116" s="352"/>
      <c r="W116" s="352"/>
      <c r="X116" s="352"/>
      <c r="Y116" s="352" t="s">
        <v>201</v>
      </c>
      <c r="Z116" s="355" t="s">
        <v>72</v>
      </c>
      <c r="AA116" s="89" t="s">
        <v>141</v>
      </c>
      <c r="AB116" s="89">
        <v>6</v>
      </c>
      <c r="AC116" s="91" t="s">
        <v>759</v>
      </c>
      <c r="AD116" s="84"/>
    </row>
    <row r="117" spans="1:59" s="56" customFormat="1" ht="96" hidden="1" x14ac:dyDescent="0.25">
      <c r="A117" s="303">
        <v>113</v>
      </c>
      <c r="B117" s="315" t="s">
        <v>190</v>
      </c>
      <c r="C117" s="315" t="s">
        <v>191</v>
      </c>
      <c r="D117" s="315">
        <v>71006079</v>
      </c>
      <c r="E117" s="315" t="s">
        <v>506</v>
      </c>
      <c r="F117" s="315">
        <v>650053672</v>
      </c>
      <c r="G117" s="315" t="s">
        <v>565</v>
      </c>
      <c r="H117" s="315" t="s">
        <v>25</v>
      </c>
      <c r="I117" s="315" t="s">
        <v>77</v>
      </c>
      <c r="J117" s="315" t="s">
        <v>508</v>
      </c>
      <c r="K117" s="315" t="s">
        <v>566</v>
      </c>
      <c r="L117" s="316">
        <v>900000</v>
      </c>
      <c r="M117" s="316">
        <v>765000</v>
      </c>
      <c r="N117" s="304">
        <v>2024</v>
      </c>
      <c r="O117" s="317">
        <v>2027</v>
      </c>
      <c r="P117" s="315"/>
      <c r="Q117" s="315"/>
      <c r="R117" s="315"/>
      <c r="S117" s="315"/>
      <c r="T117" s="315"/>
      <c r="U117" s="315"/>
      <c r="V117" s="315"/>
      <c r="W117" s="315"/>
      <c r="X117" s="315"/>
      <c r="Y117" s="315" t="s">
        <v>201</v>
      </c>
      <c r="Z117" s="318" t="s">
        <v>72</v>
      </c>
      <c r="AA117" s="89" t="s">
        <v>141</v>
      </c>
      <c r="AB117" s="89">
        <v>6</v>
      </c>
      <c r="AC117" s="91" t="s">
        <v>759</v>
      </c>
      <c r="AD117" s="84"/>
    </row>
    <row r="118" spans="1:59" ht="96" x14ac:dyDescent="0.25">
      <c r="A118" s="190">
        <v>114</v>
      </c>
      <c r="B118" s="431" t="s">
        <v>190</v>
      </c>
      <c r="C118" s="431" t="s">
        <v>191</v>
      </c>
      <c r="D118" s="431">
        <v>71006079</v>
      </c>
      <c r="E118" s="431" t="s">
        <v>506</v>
      </c>
      <c r="F118" s="431">
        <v>650053672</v>
      </c>
      <c r="G118" s="431" t="s">
        <v>567</v>
      </c>
      <c r="H118" s="431" t="s">
        <v>25</v>
      </c>
      <c r="I118" s="431" t="s">
        <v>77</v>
      </c>
      <c r="J118" s="431" t="s">
        <v>263</v>
      </c>
      <c r="K118" s="431" t="s">
        <v>568</v>
      </c>
      <c r="L118" s="432">
        <v>50000000</v>
      </c>
      <c r="M118" s="432">
        <v>42500000</v>
      </c>
      <c r="N118" s="178">
        <v>2024</v>
      </c>
      <c r="O118" s="433">
        <v>2027</v>
      </c>
      <c r="P118" s="431"/>
      <c r="Q118" s="431"/>
      <c r="R118" s="431"/>
      <c r="S118" s="431"/>
      <c r="T118" s="431"/>
      <c r="U118" s="431" t="s">
        <v>70</v>
      </c>
      <c r="V118" s="431" t="s">
        <v>70</v>
      </c>
      <c r="W118" s="431" t="s">
        <v>70</v>
      </c>
      <c r="X118" s="431" t="s">
        <v>70</v>
      </c>
      <c r="Y118" s="431" t="s">
        <v>522</v>
      </c>
      <c r="Z118" s="434" t="s">
        <v>72</v>
      </c>
      <c r="AA118" s="300" t="s">
        <v>141</v>
      </c>
      <c r="AB118" s="89">
        <v>6</v>
      </c>
      <c r="AC118" s="91" t="s">
        <v>758</v>
      </c>
      <c r="AE118" s="56"/>
      <c r="AF118" s="56"/>
      <c r="AG118" s="56"/>
      <c r="AH118" s="56"/>
      <c r="AI118" s="56"/>
      <c r="AJ118" s="56"/>
      <c r="AK118" s="56"/>
      <c r="AL118" s="56"/>
      <c r="AM118" s="56"/>
      <c r="AN118" s="56"/>
      <c r="AO118" s="56"/>
      <c r="AP118" s="56"/>
      <c r="AQ118" s="56"/>
      <c r="AR118" s="56"/>
      <c r="AS118" s="56"/>
      <c r="AT118" s="56"/>
      <c r="AU118" s="56"/>
      <c r="AV118" s="56"/>
      <c r="AW118" s="56"/>
      <c r="AX118" s="56"/>
      <c r="AY118" s="56"/>
      <c r="AZ118" s="56"/>
      <c r="BA118" s="56"/>
      <c r="BB118" s="56"/>
      <c r="BC118" s="56"/>
      <c r="BD118" s="56"/>
      <c r="BE118" s="56"/>
      <c r="BF118" s="56"/>
      <c r="BG118" s="56"/>
    </row>
    <row r="119" spans="1:59" ht="67.7" customHeight="1" thickBot="1" x14ac:dyDescent="0.3">
      <c r="A119" s="170">
        <v>115</v>
      </c>
      <c r="B119" s="222" t="s">
        <v>190</v>
      </c>
      <c r="C119" s="222" t="s">
        <v>191</v>
      </c>
      <c r="D119" s="222">
        <v>71006079</v>
      </c>
      <c r="E119" s="222" t="s">
        <v>506</v>
      </c>
      <c r="F119" s="222">
        <v>650053672</v>
      </c>
      <c r="G119" s="222" t="s">
        <v>569</v>
      </c>
      <c r="H119" s="222" t="s">
        <v>25</v>
      </c>
      <c r="I119" s="222" t="s">
        <v>77</v>
      </c>
      <c r="J119" s="222" t="s">
        <v>508</v>
      </c>
      <c r="K119" s="222" t="s">
        <v>570</v>
      </c>
      <c r="L119" s="223">
        <v>2000000</v>
      </c>
      <c r="M119" s="223">
        <v>1700000</v>
      </c>
      <c r="N119" s="116">
        <v>2024</v>
      </c>
      <c r="O119" s="221">
        <v>2027</v>
      </c>
      <c r="P119" s="222" t="s">
        <v>70</v>
      </c>
      <c r="Q119" s="222" t="s">
        <v>70</v>
      </c>
      <c r="R119" s="222"/>
      <c r="S119" s="222"/>
      <c r="T119" s="222"/>
      <c r="U119" s="222"/>
      <c r="V119" s="222" t="s">
        <v>70</v>
      </c>
      <c r="W119" s="222"/>
      <c r="X119" s="222" t="s">
        <v>70</v>
      </c>
      <c r="Y119" s="222" t="s">
        <v>79</v>
      </c>
      <c r="Z119" s="438" t="s">
        <v>72</v>
      </c>
      <c r="AA119" s="300" t="s">
        <v>141</v>
      </c>
      <c r="AB119" s="89">
        <v>6</v>
      </c>
      <c r="AC119" s="91" t="s">
        <v>758</v>
      </c>
      <c r="AE119" s="56"/>
      <c r="AF119" s="56"/>
      <c r="AG119" s="56"/>
      <c r="AH119" s="56"/>
      <c r="AI119" s="56"/>
      <c r="AJ119" s="56"/>
      <c r="AK119" s="56"/>
      <c r="AL119" s="56"/>
      <c r="AM119" s="56"/>
      <c r="AN119" s="56"/>
      <c r="AO119" s="56"/>
      <c r="AP119" s="56"/>
      <c r="AQ119" s="56"/>
      <c r="AR119" s="56"/>
      <c r="AS119" s="56"/>
      <c r="AT119" s="56"/>
      <c r="AU119" s="56"/>
      <c r="AV119" s="56"/>
      <c r="AW119" s="56"/>
      <c r="AX119" s="56"/>
      <c r="AY119" s="56"/>
      <c r="AZ119" s="56"/>
      <c r="BA119" s="56"/>
      <c r="BB119" s="56"/>
      <c r="BC119" s="56"/>
      <c r="BD119" s="56"/>
      <c r="BE119" s="56"/>
      <c r="BF119" s="56"/>
      <c r="BG119" s="56"/>
    </row>
    <row r="120" spans="1:59" ht="96" x14ac:dyDescent="0.25">
      <c r="A120" s="190">
        <v>116</v>
      </c>
      <c r="B120" s="222" t="s">
        <v>190</v>
      </c>
      <c r="C120" s="222" t="s">
        <v>191</v>
      </c>
      <c r="D120" s="222">
        <v>71006079</v>
      </c>
      <c r="E120" s="222" t="s">
        <v>506</v>
      </c>
      <c r="F120" s="222">
        <v>650053672</v>
      </c>
      <c r="G120" s="222" t="s">
        <v>571</v>
      </c>
      <c r="H120" s="222" t="s">
        <v>25</v>
      </c>
      <c r="I120" s="222" t="s">
        <v>77</v>
      </c>
      <c r="J120" s="222" t="s">
        <v>508</v>
      </c>
      <c r="K120" s="222" t="s">
        <v>570</v>
      </c>
      <c r="L120" s="223">
        <v>2000000</v>
      </c>
      <c r="M120" s="223">
        <v>1700000</v>
      </c>
      <c r="N120" s="116">
        <v>2024</v>
      </c>
      <c r="O120" s="221">
        <v>2027</v>
      </c>
      <c r="P120" s="222" t="s">
        <v>70</v>
      </c>
      <c r="Q120" s="222" t="s">
        <v>70</v>
      </c>
      <c r="R120" s="222" t="s">
        <v>70</v>
      </c>
      <c r="S120" s="222"/>
      <c r="T120" s="222"/>
      <c r="U120" s="222"/>
      <c r="V120" s="222" t="s">
        <v>70</v>
      </c>
      <c r="W120" s="222"/>
      <c r="X120" s="222" t="s">
        <v>70</v>
      </c>
      <c r="Y120" s="222" t="s">
        <v>79</v>
      </c>
      <c r="Z120" s="438" t="s">
        <v>72</v>
      </c>
      <c r="AA120" s="300" t="s">
        <v>141</v>
      </c>
      <c r="AB120" s="89">
        <v>6</v>
      </c>
      <c r="AC120" s="91" t="s">
        <v>758</v>
      </c>
      <c r="AE120" s="56"/>
      <c r="AF120" s="56"/>
      <c r="AG120" s="56"/>
      <c r="AH120" s="56"/>
      <c r="AI120" s="56"/>
      <c r="AJ120" s="56"/>
      <c r="AK120" s="56"/>
      <c r="AL120" s="56"/>
      <c r="AM120" s="56"/>
      <c r="AN120" s="56"/>
      <c r="AO120" s="56"/>
      <c r="AP120" s="56"/>
      <c r="AQ120" s="56"/>
      <c r="AR120" s="56"/>
      <c r="AS120" s="56"/>
      <c r="AT120" s="56"/>
      <c r="AU120" s="56"/>
      <c r="AV120" s="56"/>
      <c r="AW120" s="56"/>
      <c r="AX120" s="56"/>
      <c r="AY120" s="56"/>
      <c r="AZ120" s="56"/>
      <c r="BA120" s="56"/>
      <c r="BB120" s="56"/>
      <c r="BC120" s="56"/>
      <c r="BD120" s="56"/>
      <c r="BE120" s="56"/>
      <c r="BF120" s="56"/>
      <c r="BG120" s="56"/>
    </row>
    <row r="121" spans="1:59" ht="96" x14ac:dyDescent="0.25">
      <c r="A121" s="170">
        <v>117</v>
      </c>
      <c r="B121" s="222" t="s">
        <v>190</v>
      </c>
      <c r="C121" s="222" t="s">
        <v>191</v>
      </c>
      <c r="D121" s="222">
        <v>71006079</v>
      </c>
      <c r="E121" s="222" t="s">
        <v>506</v>
      </c>
      <c r="F121" s="222">
        <v>650053672</v>
      </c>
      <c r="G121" s="222" t="s">
        <v>572</v>
      </c>
      <c r="H121" s="222" t="s">
        <v>25</v>
      </c>
      <c r="I121" s="222" t="s">
        <v>77</v>
      </c>
      <c r="J121" s="222" t="s">
        <v>263</v>
      </c>
      <c r="K121" s="222" t="s">
        <v>573</v>
      </c>
      <c r="L121" s="223">
        <v>3000000</v>
      </c>
      <c r="M121" s="223">
        <v>2550000</v>
      </c>
      <c r="N121" s="116">
        <v>2024</v>
      </c>
      <c r="O121" s="221">
        <v>2027</v>
      </c>
      <c r="P121" s="222"/>
      <c r="Q121" s="222"/>
      <c r="R121" s="222"/>
      <c r="S121" s="222"/>
      <c r="T121" s="222"/>
      <c r="U121" s="222"/>
      <c r="V121" s="222"/>
      <c r="W121" s="222"/>
      <c r="X121" s="222"/>
      <c r="Y121" s="222" t="s">
        <v>79</v>
      </c>
      <c r="Z121" s="438" t="s">
        <v>72</v>
      </c>
      <c r="AA121" s="300" t="s">
        <v>141</v>
      </c>
      <c r="AB121" s="89">
        <v>6</v>
      </c>
      <c r="AC121" s="91" t="s">
        <v>758</v>
      </c>
      <c r="AE121" s="56"/>
      <c r="AF121" s="56"/>
      <c r="AG121" s="56"/>
      <c r="AH121" s="56"/>
      <c r="AI121" s="56"/>
      <c r="AJ121" s="56"/>
      <c r="AK121" s="56"/>
      <c r="AL121" s="56"/>
      <c r="AM121" s="56"/>
      <c r="AN121" s="56"/>
      <c r="AO121" s="56"/>
      <c r="AP121" s="56"/>
      <c r="AQ121" s="56"/>
      <c r="AR121" s="56"/>
      <c r="AS121" s="56"/>
      <c r="AT121" s="56"/>
      <c r="AU121" s="56"/>
      <c r="AV121" s="56"/>
      <c r="AW121" s="56"/>
      <c r="AX121" s="56"/>
      <c r="AY121" s="56"/>
      <c r="AZ121" s="56"/>
      <c r="BA121" s="56"/>
      <c r="BB121" s="56"/>
      <c r="BC121" s="56"/>
      <c r="BD121" s="56"/>
      <c r="BE121" s="56"/>
      <c r="BF121" s="56"/>
      <c r="BG121" s="56"/>
    </row>
    <row r="122" spans="1:59" ht="96" x14ac:dyDescent="0.25">
      <c r="A122" s="170">
        <v>118</v>
      </c>
      <c r="B122" s="222" t="s">
        <v>190</v>
      </c>
      <c r="C122" s="222" t="s">
        <v>191</v>
      </c>
      <c r="D122" s="222">
        <v>71006079</v>
      </c>
      <c r="E122" s="222" t="s">
        <v>506</v>
      </c>
      <c r="F122" s="222">
        <v>650053672</v>
      </c>
      <c r="G122" s="222" t="s">
        <v>574</v>
      </c>
      <c r="H122" s="222" t="s">
        <v>25</v>
      </c>
      <c r="I122" s="222" t="s">
        <v>77</v>
      </c>
      <c r="J122" s="222" t="s">
        <v>263</v>
      </c>
      <c r="K122" s="222" t="s">
        <v>575</v>
      </c>
      <c r="L122" s="223">
        <v>10000000</v>
      </c>
      <c r="M122" s="223">
        <v>8500000</v>
      </c>
      <c r="N122" s="116">
        <v>2024</v>
      </c>
      <c r="O122" s="222">
        <v>2027</v>
      </c>
      <c r="P122" s="222"/>
      <c r="Q122" s="222"/>
      <c r="R122" s="222"/>
      <c r="S122" s="222"/>
      <c r="T122" s="222"/>
      <c r="U122" s="222"/>
      <c r="V122" s="222"/>
      <c r="W122" s="222"/>
      <c r="X122" s="222"/>
      <c r="Y122" s="222" t="s">
        <v>79</v>
      </c>
      <c r="Z122" s="438" t="s">
        <v>72</v>
      </c>
      <c r="AA122" s="300" t="s">
        <v>141</v>
      </c>
      <c r="AB122" s="89">
        <v>6</v>
      </c>
      <c r="AC122" s="91" t="s">
        <v>758</v>
      </c>
      <c r="AE122" s="56"/>
      <c r="AF122" s="56"/>
      <c r="AG122" s="56"/>
      <c r="AH122" s="56"/>
      <c r="AI122" s="56"/>
      <c r="AJ122" s="56"/>
      <c r="AK122" s="56"/>
      <c r="AL122" s="56"/>
      <c r="AM122" s="56"/>
      <c r="AN122" s="56"/>
      <c r="AO122" s="56"/>
      <c r="AP122" s="56"/>
      <c r="AQ122" s="56"/>
      <c r="AR122" s="56"/>
      <c r="AS122" s="56"/>
      <c r="AT122" s="56"/>
      <c r="AU122" s="56"/>
      <c r="AV122" s="56"/>
      <c r="AW122" s="56"/>
      <c r="AX122" s="56"/>
      <c r="AY122" s="56"/>
      <c r="AZ122" s="56"/>
      <c r="BA122" s="56"/>
      <c r="BB122" s="56"/>
      <c r="BC122" s="56"/>
      <c r="BD122" s="56"/>
      <c r="BE122" s="56"/>
      <c r="BF122" s="56"/>
      <c r="BG122" s="56"/>
    </row>
    <row r="123" spans="1:59" ht="96.75" thickBot="1" x14ac:dyDescent="0.3">
      <c r="A123" s="170">
        <v>119</v>
      </c>
      <c r="B123" s="222" t="s">
        <v>190</v>
      </c>
      <c r="C123" s="222" t="s">
        <v>191</v>
      </c>
      <c r="D123" s="222">
        <v>71006079</v>
      </c>
      <c r="E123" s="222" t="s">
        <v>506</v>
      </c>
      <c r="F123" s="222">
        <v>650053672</v>
      </c>
      <c r="G123" s="222" t="s">
        <v>576</v>
      </c>
      <c r="H123" s="222" t="s">
        <v>25</v>
      </c>
      <c r="I123" s="222" t="s">
        <v>77</v>
      </c>
      <c r="J123" s="222" t="s">
        <v>263</v>
      </c>
      <c r="K123" s="222" t="s">
        <v>517</v>
      </c>
      <c r="L123" s="223">
        <v>3000000</v>
      </c>
      <c r="M123" s="223">
        <v>2550000</v>
      </c>
      <c r="N123" s="116">
        <v>2024</v>
      </c>
      <c r="O123" s="221">
        <v>2027</v>
      </c>
      <c r="P123" s="222"/>
      <c r="Q123" s="222"/>
      <c r="R123" s="222"/>
      <c r="S123" s="222"/>
      <c r="T123" s="222"/>
      <c r="U123" s="222"/>
      <c r="V123" s="222"/>
      <c r="W123" s="222"/>
      <c r="X123" s="222"/>
      <c r="Y123" s="222" t="s">
        <v>79</v>
      </c>
      <c r="Z123" s="438" t="s">
        <v>72</v>
      </c>
      <c r="AA123" s="300" t="s">
        <v>141</v>
      </c>
      <c r="AB123" s="89">
        <v>6</v>
      </c>
      <c r="AC123" s="91" t="s">
        <v>758</v>
      </c>
      <c r="AE123" s="56"/>
      <c r="AF123" s="56"/>
      <c r="AG123" s="56"/>
      <c r="AH123" s="56"/>
      <c r="AI123" s="56"/>
      <c r="AJ123" s="56"/>
      <c r="AK123" s="56"/>
      <c r="AL123" s="56"/>
      <c r="AM123" s="56"/>
      <c r="AN123" s="56"/>
      <c r="AO123" s="56"/>
      <c r="AP123" s="56"/>
      <c r="AQ123" s="56"/>
      <c r="AR123" s="56"/>
      <c r="AS123" s="56"/>
      <c r="AT123" s="56"/>
      <c r="AU123" s="56"/>
      <c r="AV123" s="56"/>
      <c r="AW123" s="56"/>
      <c r="AX123" s="56"/>
      <c r="AY123" s="56"/>
      <c r="AZ123" s="56"/>
      <c r="BA123" s="56"/>
      <c r="BB123" s="56"/>
      <c r="BC123" s="56"/>
      <c r="BD123" s="56"/>
      <c r="BE123" s="56"/>
      <c r="BF123" s="56"/>
      <c r="BG123" s="56"/>
    </row>
    <row r="124" spans="1:59" ht="96" x14ac:dyDescent="0.25">
      <c r="A124" s="190">
        <v>120</v>
      </c>
      <c r="B124" s="222" t="s">
        <v>190</v>
      </c>
      <c r="C124" s="222" t="s">
        <v>191</v>
      </c>
      <c r="D124" s="222">
        <v>71006079</v>
      </c>
      <c r="E124" s="222" t="s">
        <v>506</v>
      </c>
      <c r="F124" s="222">
        <v>650053672</v>
      </c>
      <c r="G124" s="222" t="s">
        <v>577</v>
      </c>
      <c r="H124" s="222" t="s">
        <v>25</v>
      </c>
      <c r="I124" s="222" t="s">
        <v>77</v>
      </c>
      <c r="J124" s="222" t="s">
        <v>263</v>
      </c>
      <c r="K124" s="222" t="s">
        <v>515</v>
      </c>
      <c r="L124" s="223">
        <v>700000</v>
      </c>
      <c r="M124" s="223">
        <v>595000</v>
      </c>
      <c r="N124" s="116">
        <v>2024</v>
      </c>
      <c r="O124" s="221">
        <v>2027</v>
      </c>
      <c r="P124" s="222" t="s">
        <v>70</v>
      </c>
      <c r="Q124" s="222" t="s">
        <v>70</v>
      </c>
      <c r="R124" s="222"/>
      <c r="S124" s="222" t="s">
        <v>70</v>
      </c>
      <c r="T124" s="222"/>
      <c r="U124" s="222"/>
      <c r="V124" s="222"/>
      <c r="W124" s="222"/>
      <c r="X124" s="222" t="s">
        <v>70</v>
      </c>
      <c r="Y124" s="222" t="s">
        <v>79</v>
      </c>
      <c r="Z124" s="438" t="s">
        <v>72</v>
      </c>
      <c r="AA124" s="300" t="s">
        <v>141</v>
      </c>
      <c r="AB124" s="89">
        <v>6</v>
      </c>
      <c r="AC124" s="91" t="s">
        <v>758</v>
      </c>
      <c r="AE124" s="56"/>
      <c r="AF124" s="56"/>
      <c r="AG124" s="56"/>
      <c r="AH124" s="56"/>
      <c r="AI124" s="56"/>
      <c r="AJ124" s="56"/>
      <c r="AK124" s="56"/>
      <c r="AL124" s="56"/>
      <c r="AM124" s="56"/>
      <c r="AN124" s="56"/>
      <c r="AO124" s="56"/>
      <c r="AP124" s="56"/>
      <c r="AQ124" s="56"/>
      <c r="AR124" s="56"/>
      <c r="AS124" s="56"/>
      <c r="AT124" s="56"/>
      <c r="AU124" s="56"/>
      <c r="AV124" s="56"/>
      <c r="AW124" s="56"/>
      <c r="AX124" s="56"/>
      <c r="AY124" s="56"/>
      <c r="AZ124" s="56"/>
      <c r="BA124" s="56"/>
      <c r="BB124" s="56"/>
      <c r="BC124" s="56"/>
      <c r="BD124" s="56"/>
      <c r="BE124" s="56"/>
      <c r="BF124" s="56"/>
      <c r="BG124" s="56"/>
    </row>
    <row r="125" spans="1:59" ht="82.35" customHeight="1" x14ac:dyDescent="0.25">
      <c r="A125" s="170">
        <v>121</v>
      </c>
      <c r="B125" s="116" t="s">
        <v>190</v>
      </c>
      <c r="C125" s="116" t="s">
        <v>191</v>
      </c>
      <c r="D125" s="116">
        <v>71006079</v>
      </c>
      <c r="E125" s="116" t="str">
        <f t="shared" ref="E125" si="10">"002506939"</f>
        <v>002506939</v>
      </c>
      <c r="F125" s="116">
        <v>650053672</v>
      </c>
      <c r="G125" s="116" t="s">
        <v>578</v>
      </c>
      <c r="H125" s="116" t="s">
        <v>25</v>
      </c>
      <c r="I125" s="116" t="s">
        <v>77</v>
      </c>
      <c r="J125" s="116" t="s">
        <v>263</v>
      </c>
      <c r="K125" s="116" t="s">
        <v>579</v>
      </c>
      <c r="L125" s="118">
        <v>60000000</v>
      </c>
      <c r="M125" s="118">
        <f>L125/100*85</f>
        <v>51000000</v>
      </c>
      <c r="N125" s="116">
        <v>2024</v>
      </c>
      <c r="O125" s="116">
        <v>2027</v>
      </c>
      <c r="P125" s="117"/>
      <c r="Q125" s="117"/>
      <c r="R125" s="117" t="s">
        <v>70</v>
      </c>
      <c r="S125" s="117"/>
      <c r="T125" s="117"/>
      <c r="U125" s="117"/>
      <c r="V125" s="117" t="s">
        <v>70</v>
      </c>
      <c r="W125" s="117" t="s">
        <v>70</v>
      </c>
      <c r="X125" s="117"/>
      <c r="Y125" s="116" t="s">
        <v>240</v>
      </c>
      <c r="Z125" s="371" t="s">
        <v>72</v>
      </c>
      <c r="AA125" s="300" t="s">
        <v>141</v>
      </c>
      <c r="AB125" s="89">
        <v>6</v>
      </c>
      <c r="AC125" s="91" t="s">
        <v>758</v>
      </c>
      <c r="AE125" s="56"/>
      <c r="AF125" s="56"/>
      <c r="AG125" s="56"/>
      <c r="AH125" s="56"/>
      <c r="AI125" s="56"/>
      <c r="AJ125" s="56"/>
      <c r="AK125" s="56"/>
      <c r="AL125" s="56"/>
      <c r="AM125" s="56"/>
      <c r="AN125" s="56"/>
      <c r="AO125" s="56"/>
      <c r="AP125" s="56"/>
      <c r="AQ125" s="56"/>
      <c r="AR125" s="56"/>
      <c r="AS125" s="56"/>
      <c r="AT125" s="56"/>
      <c r="AU125" s="56"/>
      <c r="AV125" s="56"/>
      <c r="AW125" s="56"/>
      <c r="AX125" s="56"/>
      <c r="AY125" s="56"/>
      <c r="AZ125" s="56"/>
      <c r="BA125" s="56"/>
      <c r="BB125" s="56"/>
      <c r="BC125" s="56"/>
      <c r="BD125" s="56"/>
      <c r="BE125" s="56"/>
      <c r="BF125" s="56"/>
      <c r="BG125" s="56"/>
    </row>
    <row r="126" spans="1:59" ht="252" x14ac:dyDescent="0.25">
      <c r="A126" s="170">
        <v>122</v>
      </c>
      <c r="B126" s="222" t="s">
        <v>580</v>
      </c>
      <c r="C126" s="222" t="s">
        <v>219</v>
      </c>
      <c r="D126" s="222">
        <v>70157341</v>
      </c>
      <c r="E126" s="222">
        <v>2506556</v>
      </c>
      <c r="F126" s="222">
        <v>600100880</v>
      </c>
      <c r="G126" s="222" t="s">
        <v>581</v>
      </c>
      <c r="H126" s="222" t="s">
        <v>25</v>
      </c>
      <c r="I126" s="222" t="s">
        <v>77</v>
      </c>
      <c r="J126" s="222" t="s">
        <v>582</v>
      </c>
      <c r="K126" s="222" t="s">
        <v>583</v>
      </c>
      <c r="L126" s="223">
        <v>19880000</v>
      </c>
      <c r="M126" s="223">
        <f>L126*0.85</f>
        <v>16898000</v>
      </c>
      <c r="N126" s="222">
        <v>2023</v>
      </c>
      <c r="O126" s="222">
        <v>2027</v>
      </c>
      <c r="P126" s="222"/>
      <c r="Q126" s="222" t="s">
        <v>70</v>
      </c>
      <c r="R126" s="222"/>
      <c r="S126" s="222" t="s">
        <v>70</v>
      </c>
      <c r="T126" s="222" t="s">
        <v>70</v>
      </c>
      <c r="U126" s="222"/>
      <c r="V126" s="222" t="s">
        <v>70</v>
      </c>
      <c r="W126" s="222" t="s">
        <v>70</v>
      </c>
      <c r="X126" s="222" t="s">
        <v>70</v>
      </c>
      <c r="Y126" s="222" t="s">
        <v>584</v>
      </c>
      <c r="Z126" s="438" t="s">
        <v>72</v>
      </c>
      <c r="AA126" s="300" t="s">
        <v>141</v>
      </c>
      <c r="AB126" s="89">
        <v>6</v>
      </c>
      <c r="AC126" s="91" t="s">
        <v>758</v>
      </c>
      <c r="AE126" s="56"/>
      <c r="AF126" s="56"/>
      <c r="AG126" s="56"/>
      <c r="AH126" s="56"/>
      <c r="AI126" s="56"/>
      <c r="AJ126" s="56"/>
      <c r="AK126" s="56"/>
      <c r="AL126" s="56"/>
      <c r="AM126" s="56"/>
      <c r="AN126" s="56"/>
      <c r="AO126" s="56"/>
      <c r="AP126" s="56"/>
      <c r="AQ126" s="56"/>
      <c r="AR126" s="56"/>
      <c r="AS126" s="56"/>
      <c r="AT126" s="56"/>
      <c r="AU126" s="56"/>
      <c r="AV126" s="56"/>
      <c r="AW126" s="56"/>
      <c r="AX126" s="56"/>
      <c r="AY126" s="56"/>
      <c r="AZ126" s="56"/>
      <c r="BA126" s="56"/>
      <c r="BB126" s="56"/>
      <c r="BC126" s="56"/>
      <c r="BD126" s="56"/>
      <c r="BE126" s="56"/>
      <c r="BF126" s="56"/>
      <c r="BG126" s="56"/>
    </row>
    <row r="127" spans="1:59" ht="72.75" thickBot="1" x14ac:dyDescent="0.3">
      <c r="A127" s="170">
        <v>123</v>
      </c>
      <c r="B127" s="222" t="s">
        <v>580</v>
      </c>
      <c r="C127" s="222" t="s">
        <v>219</v>
      </c>
      <c r="D127" s="222">
        <v>70157341</v>
      </c>
      <c r="E127" s="222">
        <v>2506556</v>
      </c>
      <c r="F127" s="222">
        <v>600100880</v>
      </c>
      <c r="G127" s="222" t="s">
        <v>585</v>
      </c>
      <c r="H127" s="222" t="s">
        <v>25</v>
      </c>
      <c r="I127" s="222" t="s">
        <v>77</v>
      </c>
      <c r="J127" s="222" t="s">
        <v>582</v>
      </c>
      <c r="K127" s="222" t="s">
        <v>586</v>
      </c>
      <c r="L127" s="223">
        <v>6800000</v>
      </c>
      <c r="M127" s="223">
        <f t="shared" ref="M127:M143" si="11">L127*0.85</f>
        <v>5780000</v>
      </c>
      <c r="N127" s="222">
        <v>2024</v>
      </c>
      <c r="O127" s="222">
        <v>2030</v>
      </c>
      <c r="P127" s="222"/>
      <c r="Q127" s="222"/>
      <c r="R127" s="222" t="s">
        <v>70</v>
      </c>
      <c r="S127" s="222" t="s">
        <v>70</v>
      </c>
      <c r="T127" s="222"/>
      <c r="U127" s="222" t="s">
        <v>70</v>
      </c>
      <c r="V127" s="222"/>
      <c r="W127" s="222" t="s">
        <v>70</v>
      </c>
      <c r="X127" s="222" t="s">
        <v>70</v>
      </c>
      <c r="Y127" s="222" t="s">
        <v>79</v>
      </c>
      <c r="Z127" s="438" t="s">
        <v>72</v>
      </c>
      <c r="AA127" s="300" t="s">
        <v>141</v>
      </c>
      <c r="AB127" s="89">
        <v>6</v>
      </c>
      <c r="AC127" s="91" t="s">
        <v>758</v>
      </c>
      <c r="AE127" s="56"/>
      <c r="AF127" s="56"/>
      <c r="AG127" s="56"/>
      <c r="AH127" s="56"/>
      <c r="AI127" s="56"/>
      <c r="AJ127" s="56"/>
      <c r="AK127" s="56"/>
      <c r="AL127" s="56"/>
      <c r="AM127" s="56"/>
      <c r="AN127" s="56"/>
      <c r="AO127" s="56"/>
      <c r="AP127" s="56"/>
      <c r="AQ127" s="56"/>
      <c r="AR127" s="56"/>
      <c r="AS127" s="56"/>
      <c r="AT127" s="56"/>
      <c r="AU127" s="56"/>
      <c r="AV127" s="56"/>
      <c r="AW127" s="56"/>
      <c r="AX127" s="56"/>
      <c r="AY127" s="56"/>
      <c r="AZ127" s="56"/>
      <c r="BA127" s="56"/>
      <c r="BB127" s="56"/>
      <c r="BC127" s="56"/>
      <c r="BD127" s="56"/>
      <c r="BE127" s="56"/>
      <c r="BF127" s="56"/>
      <c r="BG127" s="56"/>
    </row>
    <row r="128" spans="1:59" ht="84" x14ac:dyDescent="0.25">
      <c r="A128" s="190">
        <v>124</v>
      </c>
      <c r="B128" s="222" t="s">
        <v>580</v>
      </c>
      <c r="C128" s="222" t="s">
        <v>219</v>
      </c>
      <c r="D128" s="222">
        <v>70157341</v>
      </c>
      <c r="E128" s="222">
        <v>2506556</v>
      </c>
      <c r="F128" s="222">
        <v>600100880</v>
      </c>
      <c r="G128" s="222" t="s">
        <v>587</v>
      </c>
      <c r="H128" s="222" t="s">
        <v>25</v>
      </c>
      <c r="I128" s="222" t="s">
        <v>77</v>
      </c>
      <c r="J128" s="222" t="s">
        <v>582</v>
      </c>
      <c r="K128" s="222" t="s">
        <v>588</v>
      </c>
      <c r="L128" s="223">
        <v>14900000</v>
      </c>
      <c r="M128" s="223">
        <f t="shared" si="11"/>
        <v>12665000</v>
      </c>
      <c r="N128" s="222">
        <v>2024</v>
      </c>
      <c r="O128" s="222">
        <v>2025</v>
      </c>
      <c r="P128" s="222"/>
      <c r="Q128" s="222" t="s">
        <v>70</v>
      </c>
      <c r="R128" s="222" t="s">
        <v>70</v>
      </c>
      <c r="S128" s="222" t="s">
        <v>70</v>
      </c>
      <c r="T128" s="222"/>
      <c r="U128" s="222"/>
      <c r="V128" s="222" t="s">
        <v>70</v>
      </c>
      <c r="W128" s="222" t="s">
        <v>70</v>
      </c>
      <c r="X128" s="222" t="s">
        <v>70</v>
      </c>
      <c r="Y128" s="222" t="s">
        <v>79</v>
      </c>
      <c r="Z128" s="438" t="s">
        <v>72</v>
      </c>
      <c r="AA128" s="300" t="s">
        <v>141</v>
      </c>
      <c r="AB128" s="89">
        <v>6</v>
      </c>
      <c r="AC128" s="91" t="s">
        <v>758</v>
      </c>
      <c r="AE128" s="56"/>
      <c r="AF128" s="56"/>
      <c r="AG128" s="56"/>
      <c r="AH128" s="56"/>
      <c r="AI128" s="56"/>
      <c r="AJ128" s="56"/>
      <c r="AK128" s="56"/>
      <c r="AL128" s="56"/>
      <c r="AM128" s="56"/>
      <c r="AN128" s="56"/>
      <c r="AO128" s="56"/>
      <c r="AP128" s="56"/>
      <c r="AQ128" s="56"/>
      <c r="AR128" s="56"/>
      <c r="AS128" s="56"/>
      <c r="AT128" s="56"/>
      <c r="AU128" s="56"/>
      <c r="AV128" s="56"/>
      <c r="AW128" s="56"/>
      <c r="AX128" s="56"/>
      <c r="AY128" s="56"/>
      <c r="AZ128" s="56"/>
      <c r="BA128" s="56"/>
      <c r="BB128" s="56"/>
      <c r="BC128" s="56"/>
      <c r="BD128" s="56"/>
      <c r="BE128" s="56"/>
      <c r="BF128" s="56"/>
      <c r="BG128" s="56"/>
    </row>
    <row r="129" spans="1:59" ht="72" x14ac:dyDescent="0.25">
      <c r="A129" s="170">
        <v>125</v>
      </c>
      <c r="B129" s="222" t="s">
        <v>580</v>
      </c>
      <c r="C129" s="222" t="s">
        <v>219</v>
      </c>
      <c r="D129" s="222">
        <v>70157341</v>
      </c>
      <c r="E129" s="222">
        <v>2506556</v>
      </c>
      <c r="F129" s="222">
        <v>600100880</v>
      </c>
      <c r="G129" s="222" t="s">
        <v>589</v>
      </c>
      <c r="H129" s="222" t="s">
        <v>25</v>
      </c>
      <c r="I129" s="222" t="s">
        <v>77</v>
      </c>
      <c r="J129" s="222" t="s">
        <v>582</v>
      </c>
      <c r="K129" s="222" t="s">
        <v>590</v>
      </c>
      <c r="L129" s="223">
        <v>8000000</v>
      </c>
      <c r="M129" s="223">
        <f t="shared" si="11"/>
        <v>6800000</v>
      </c>
      <c r="N129" s="222">
        <v>2024</v>
      </c>
      <c r="O129" s="222">
        <v>2026</v>
      </c>
      <c r="P129" s="222" t="s">
        <v>70</v>
      </c>
      <c r="Q129" s="222"/>
      <c r="R129" s="222" t="s">
        <v>70</v>
      </c>
      <c r="S129" s="222" t="s">
        <v>70</v>
      </c>
      <c r="T129" s="222"/>
      <c r="U129" s="222"/>
      <c r="V129" s="222" t="s">
        <v>70</v>
      </c>
      <c r="W129" s="222" t="s">
        <v>70</v>
      </c>
      <c r="X129" s="222"/>
      <c r="Y129" s="222" t="s">
        <v>79</v>
      </c>
      <c r="Z129" s="438" t="s">
        <v>72</v>
      </c>
      <c r="AA129" s="300" t="s">
        <v>141</v>
      </c>
      <c r="AB129" s="89">
        <v>6</v>
      </c>
      <c r="AC129" s="91" t="s">
        <v>758</v>
      </c>
      <c r="AE129" s="56"/>
      <c r="AF129" s="56"/>
      <c r="AG129" s="56"/>
      <c r="AH129" s="56"/>
      <c r="AI129" s="56"/>
      <c r="AJ129" s="56"/>
      <c r="AK129" s="56"/>
      <c r="AL129" s="56"/>
      <c r="AM129" s="56"/>
      <c r="AN129" s="56"/>
      <c r="AO129" s="56"/>
      <c r="AP129" s="56"/>
      <c r="AQ129" s="56"/>
      <c r="AR129" s="56"/>
      <c r="AS129" s="56"/>
      <c r="AT129" s="56"/>
      <c r="AU129" s="56"/>
      <c r="AV129" s="56"/>
      <c r="AW129" s="56"/>
      <c r="AX129" s="56"/>
      <c r="AY129" s="56"/>
      <c r="AZ129" s="56"/>
      <c r="BA129" s="56"/>
      <c r="BB129" s="56"/>
      <c r="BC129" s="56"/>
      <c r="BD129" s="56"/>
      <c r="BE129" s="56"/>
      <c r="BF129" s="56"/>
      <c r="BG129" s="56"/>
    </row>
    <row r="130" spans="1:59" ht="72" x14ac:dyDescent="0.25">
      <c r="A130" s="170">
        <v>126</v>
      </c>
      <c r="B130" s="222" t="s">
        <v>580</v>
      </c>
      <c r="C130" s="222" t="s">
        <v>219</v>
      </c>
      <c r="D130" s="222">
        <v>70157341</v>
      </c>
      <c r="E130" s="222">
        <v>2506556</v>
      </c>
      <c r="F130" s="222">
        <v>600100880</v>
      </c>
      <c r="G130" s="222" t="s">
        <v>591</v>
      </c>
      <c r="H130" s="222" t="s">
        <v>25</v>
      </c>
      <c r="I130" s="222" t="s">
        <v>77</v>
      </c>
      <c r="J130" s="222" t="s">
        <v>582</v>
      </c>
      <c r="K130" s="222" t="s">
        <v>592</v>
      </c>
      <c r="L130" s="223">
        <v>12000000</v>
      </c>
      <c r="M130" s="223">
        <f t="shared" si="11"/>
        <v>10200000</v>
      </c>
      <c r="N130" s="222">
        <v>2024</v>
      </c>
      <c r="O130" s="222">
        <v>2027</v>
      </c>
      <c r="P130" s="222"/>
      <c r="Q130" s="222"/>
      <c r="R130" s="222" t="s">
        <v>70</v>
      </c>
      <c r="S130" s="222" t="s">
        <v>70</v>
      </c>
      <c r="T130" s="222"/>
      <c r="U130" s="222" t="s">
        <v>70</v>
      </c>
      <c r="V130" s="222" t="s">
        <v>70</v>
      </c>
      <c r="W130" s="222" t="s">
        <v>70</v>
      </c>
      <c r="X130" s="222"/>
      <c r="Y130" s="222" t="s">
        <v>79</v>
      </c>
      <c r="Z130" s="438" t="s">
        <v>72</v>
      </c>
      <c r="AA130" s="300" t="s">
        <v>141</v>
      </c>
      <c r="AB130" s="89">
        <v>6</v>
      </c>
      <c r="AC130" s="91" t="s">
        <v>758</v>
      </c>
      <c r="AE130" s="56"/>
      <c r="AF130" s="56"/>
      <c r="AG130" s="56"/>
      <c r="AH130" s="56"/>
      <c r="AI130" s="56"/>
      <c r="AJ130" s="56"/>
      <c r="AK130" s="56"/>
      <c r="AL130" s="56"/>
      <c r="AM130" s="56"/>
      <c r="AN130" s="56"/>
      <c r="AO130" s="56"/>
      <c r="AP130" s="56"/>
      <c r="AQ130" s="56"/>
      <c r="AR130" s="56"/>
      <c r="AS130" s="56"/>
      <c r="AT130" s="56"/>
      <c r="AU130" s="56"/>
      <c r="AV130" s="56"/>
      <c r="AW130" s="56"/>
      <c r="AX130" s="56"/>
      <c r="AY130" s="56"/>
      <c r="AZ130" s="56"/>
      <c r="BA130" s="56"/>
      <c r="BB130" s="56"/>
      <c r="BC130" s="56"/>
      <c r="BD130" s="56"/>
      <c r="BE130" s="56"/>
      <c r="BF130" s="56"/>
      <c r="BG130" s="56"/>
    </row>
    <row r="131" spans="1:59" ht="72.75" thickBot="1" x14ac:dyDescent="0.3">
      <c r="A131" s="170">
        <v>127</v>
      </c>
      <c r="B131" s="222" t="s">
        <v>580</v>
      </c>
      <c r="C131" s="222" t="s">
        <v>219</v>
      </c>
      <c r="D131" s="222">
        <v>70157341</v>
      </c>
      <c r="E131" s="222">
        <v>2506556</v>
      </c>
      <c r="F131" s="222">
        <v>600100880</v>
      </c>
      <c r="G131" s="222" t="s">
        <v>593</v>
      </c>
      <c r="H131" s="222" t="s">
        <v>25</v>
      </c>
      <c r="I131" s="222" t="s">
        <v>77</v>
      </c>
      <c r="J131" s="222" t="s">
        <v>582</v>
      </c>
      <c r="K131" s="222" t="s">
        <v>594</v>
      </c>
      <c r="L131" s="223">
        <v>2400000</v>
      </c>
      <c r="M131" s="223">
        <f t="shared" si="11"/>
        <v>2040000</v>
      </c>
      <c r="N131" s="222">
        <v>2024</v>
      </c>
      <c r="O131" s="222">
        <v>2027</v>
      </c>
      <c r="P131" s="222"/>
      <c r="Q131" s="222" t="s">
        <v>70</v>
      </c>
      <c r="R131" s="222" t="s">
        <v>70</v>
      </c>
      <c r="S131" s="222" t="s">
        <v>70</v>
      </c>
      <c r="T131" s="222"/>
      <c r="U131" s="222"/>
      <c r="V131" s="222" t="s">
        <v>70</v>
      </c>
      <c r="W131" s="222" t="s">
        <v>70</v>
      </c>
      <c r="X131" s="222"/>
      <c r="Y131" s="222" t="s">
        <v>79</v>
      </c>
      <c r="Z131" s="438" t="s">
        <v>72</v>
      </c>
      <c r="AA131" s="300" t="s">
        <v>141</v>
      </c>
      <c r="AB131" s="89">
        <v>6</v>
      </c>
      <c r="AC131" s="91" t="s">
        <v>758</v>
      </c>
      <c r="AE131" s="56"/>
      <c r="AF131" s="56"/>
      <c r="AG131" s="56"/>
      <c r="AH131" s="56"/>
      <c r="AI131" s="56"/>
      <c r="AJ131" s="56"/>
      <c r="AK131" s="56"/>
      <c r="AL131" s="56"/>
      <c r="AM131" s="56"/>
      <c r="AN131" s="56"/>
      <c r="AO131" s="56"/>
      <c r="AP131" s="56"/>
      <c r="AQ131" s="56"/>
      <c r="AR131" s="56"/>
      <c r="AS131" s="56"/>
      <c r="AT131" s="56"/>
      <c r="AU131" s="56"/>
      <c r="AV131" s="56"/>
      <c r="AW131" s="56"/>
      <c r="AX131" s="56"/>
      <c r="AY131" s="56"/>
      <c r="AZ131" s="56"/>
      <c r="BA131" s="56"/>
      <c r="BB131" s="56"/>
      <c r="BC131" s="56"/>
      <c r="BD131" s="56"/>
      <c r="BE131" s="56"/>
      <c r="BF131" s="56"/>
      <c r="BG131" s="56"/>
    </row>
    <row r="132" spans="1:59" ht="72" x14ac:dyDescent="0.25">
      <c r="A132" s="190">
        <v>128</v>
      </c>
      <c r="B132" s="222" t="s">
        <v>580</v>
      </c>
      <c r="C132" s="222" t="s">
        <v>219</v>
      </c>
      <c r="D132" s="222">
        <v>70157341</v>
      </c>
      <c r="E132" s="222">
        <v>2506556</v>
      </c>
      <c r="F132" s="222">
        <v>600100880</v>
      </c>
      <c r="G132" s="222" t="s">
        <v>595</v>
      </c>
      <c r="H132" s="222" t="s">
        <v>25</v>
      </c>
      <c r="I132" s="222" t="s">
        <v>77</v>
      </c>
      <c r="J132" s="222" t="s">
        <v>582</v>
      </c>
      <c r="K132" s="222" t="s">
        <v>596</v>
      </c>
      <c r="L132" s="223">
        <v>1760000</v>
      </c>
      <c r="M132" s="223">
        <f t="shared" si="11"/>
        <v>1496000</v>
      </c>
      <c r="N132" s="222">
        <v>2024</v>
      </c>
      <c r="O132" s="222">
        <v>2027</v>
      </c>
      <c r="P132" s="222"/>
      <c r="Q132" s="222" t="s">
        <v>70</v>
      </c>
      <c r="R132" s="222" t="s">
        <v>70</v>
      </c>
      <c r="S132" s="222"/>
      <c r="T132" s="222"/>
      <c r="U132" s="222" t="s">
        <v>70</v>
      </c>
      <c r="V132" s="222" t="s">
        <v>70</v>
      </c>
      <c r="W132" s="222" t="s">
        <v>70</v>
      </c>
      <c r="X132" s="222"/>
      <c r="Y132" s="222" t="s">
        <v>79</v>
      </c>
      <c r="Z132" s="438" t="s">
        <v>72</v>
      </c>
      <c r="AA132" s="300" t="s">
        <v>141</v>
      </c>
      <c r="AB132" s="89">
        <v>6</v>
      </c>
      <c r="AC132" s="91" t="s">
        <v>758</v>
      </c>
      <c r="AE132" s="56"/>
      <c r="AF132" s="56"/>
      <c r="AG132" s="56"/>
      <c r="AH132" s="56"/>
      <c r="AI132" s="56"/>
      <c r="AJ132" s="56"/>
      <c r="AK132" s="56"/>
      <c r="AL132" s="56"/>
      <c r="AM132" s="56"/>
      <c r="AN132" s="56"/>
      <c r="AO132" s="56"/>
      <c r="AP132" s="56"/>
      <c r="AQ132" s="56"/>
      <c r="AR132" s="56"/>
      <c r="AS132" s="56"/>
      <c r="AT132" s="56"/>
      <c r="AU132" s="56"/>
      <c r="AV132" s="56"/>
      <c r="AW132" s="56"/>
      <c r="AX132" s="56"/>
      <c r="AY132" s="56"/>
      <c r="AZ132" s="56"/>
      <c r="BA132" s="56"/>
      <c r="BB132" s="56"/>
      <c r="BC132" s="56"/>
      <c r="BD132" s="56"/>
      <c r="BE132" s="56"/>
      <c r="BF132" s="56"/>
      <c r="BG132" s="56"/>
    </row>
    <row r="133" spans="1:59" ht="72" x14ac:dyDescent="0.25">
      <c r="A133" s="170">
        <v>129</v>
      </c>
      <c r="B133" s="222" t="s">
        <v>580</v>
      </c>
      <c r="C133" s="222" t="s">
        <v>219</v>
      </c>
      <c r="D133" s="222">
        <v>70157341</v>
      </c>
      <c r="E133" s="222">
        <v>2506556</v>
      </c>
      <c r="F133" s="222">
        <v>600100880</v>
      </c>
      <c r="G133" s="222" t="s">
        <v>597</v>
      </c>
      <c r="H133" s="222" t="s">
        <v>25</v>
      </c>
      <c r="I133" s="222" t="s">
        <v>77</v>
      </c>
      <c r="J133" s="222" t="s">
        <v>582</v>
      </c>
      <c r="K133" s="222" t="s">
        <v>598</v>
      </c>
      <c r="L133" s="223">
        <v>1600000</v>
      </c>
      <c r="M133" s="223">
        <f t="shared" si="11"/>
        <v>1360000</v>
      </c>
      <c r="N133" s="222">
        <v>2024</v>
      </c>
      <c r="O133" s="222">
        <v>2027</v>
      </c>
      <c r="P133" s="222" t="s">
        <v>70</v>
      </c>
      <c r="Q133" s="222" t="s">
        <v>70</v>
      </c>
      <c r="R133" s="222"/>
      <c r="S133" s="222" t="s">
        <v>70</v>
      </c>
      <c r="T133" s="222"/>
      <c r="U133" s="222"/>
      <c r="V133" s="222" t="s">
        <v>70</v>
      </c>
      <c r="W133" s="222" t="s">
        <v>70</v>
      </c>
      <c r="X133" s="222"/>
      <c r="Y133" s="222" t="s">
        <v>79</v>
      </c>
      <c r="Z133" s="438" t="s">
        <v>72</v>
      </c>
      <c r="AA133" s="300" t="s">
        <v>141</v>
      </c>
      <c r="AB133" s="89">
        <v>6</v>
      </c>
      <c r="AC133" s="91" t="s">
        <v>758</v>
      </c>
      <c r="AE133" s="56"/>
      <c r="AF133" s="56"/>
      <c r="AG133" s="56"/>
      <c r="AH133" s="56"/>
      <c r="AI133" s="56"/>
      <c r="AJ133" s="56"/>
      <c r="AK133" s="56"/>
      <c r="AL133" s="56"/>
      <c r="AM133" s="56"/>
      <c r="AN133" s="56"/>
      <c r="AO133" s="56"/>
      <c r="AP133" s="56"/>
      <c r="AQ133" s="56"/>
      <c r="AR133" s="56"/>
      <c r="AS133" s="56"/>
      <c r="AT133" s="56"/>
      <c r="AU133" s="56"/>
      <c r="AV133" s="56"/>
      <c r="AW133" s="56"/>
      <c r="AX133" s="56"/>
      <c r="AY133" s="56"/>
      <c r="AZ133" s="56"/>
      <c r="BA133" s="56"/>
      <c r="BB133" s="56"/>
      <c r="BC133" s="56"/>
      <c r="BD133" s="56"/>
      <c r="BE133" s="56"/>
      <c r="BF133" s="56"/>
      <c r="BG133" s="56"/>
    </row>
    <row r="134" spans="1:59" ht="72" x14ac:dyDescent="0.25">
      <c r="A134" s="170">
        <v>130</v>
      </c>
      <c r="B134" s="222" t="s">
        <v>580</v>
      </c>
      <c r="C134" s="222" t="s">
        <v>219</v>
      </c>
      <c r="D134" s="222">
        <v>70157341</v>
      </c>
      <c r="E134" s="222">
        <v>2506556</v>
      </c>
      <c r="F134" s="222">
        <v>600100880</v>
      </c>
      <c r="G134" s="222" t="s">
        <v>599</v>
      </c>
      <c r="H134" s="222" t="s">
        <v>25</v>
      </c>
      <c r="I134" s="222" t="s">
        <v>77</v>
      </c>
      <c r="J134" s="222" t="s">
        <v>582</v>
      </c>
      <c r="K134" s="222" t="s">
        <v>600</v>
      </c>
      <c r="L134" s="223">
        <v>2300000</v>
      </c>
      <c r="M134" s="223">
        <f t="shared" si="11"/>
        <v>1955000</v>
      </c>
      <c r="N134" s="222">
        <v>2024</v>
      </c>
      <c r="O134" s="222">
        <v>2028</v>
      </c>
      <c r="P134" s="222"/>
      <c r="Q134" s="222"/>
      <c r="R134" s="222" t="s">
        <v>70</v>
      </c>
      <c r="S134" s="222" t="s">
        <v>70</v>
      </c>
      <c r="T134" s="222"/>
      <c r="U134" s="222"/>
      <c r="V134" s="222" t="s">
        <v>70</v>
      </c>
      <c r="W134" s="222"/>
      <c r="X134" s="222" t="s">
        <v>70</v>
      </c>
      <c r="Y134" s="222" t="s">
        <v>79</v>
      </c>
      <c r="Z134" s="438" t="s">
        <v>72</v>
      </c>
      <c r="AA134" s="300" t="s">
        <v>141</v>
      </c>
      <c r="AB134" s="89">
        <v>6</v>
      </c>
      <c r="AC134" s="91" t="s">
        <v>758</v>
      </c>
      <c r="AE134" s="56"/>
      <c r="AF134" s="56"/>
      <c r="AG134" s="56"/>
      <c r="AH134" s="56"/>
      <c r="AI134" s="56"/>
      <c r="AJ134" s="56"/>
      <c r="AK134" s="56"/>
      <c r="AL134" s="56"/>
      <c r="AM134" s="56"/>
      <c r="AN134" s="56"/>
      <c r="AO134" s="56"/>
      <c r="AP134" s="56"/>
      <c r="AQ134" s="56"/>
      <c r="AR134" s="56"/>
      <c r="AS134" s="56"/>
      <c r="AT134" s="56"/>
      <c r="AU134" s="56"/>
      <c r="AV134" s="56"/>
      <c r="AW134" s="56"/>
      <c r="AX134" s="56"/>
      <c r="AY134" s="56"/>
      <c r="AZ134" s="56"/>
      <c r="BA134" s="56"/>
      <c r="BB134" s="56"/>
      <c r="BC134" s="56"/>
      <c r="BD134" s="56"/>
      <c r="BE134" s="56"/>
      <c r="BF134" s="56"/>
      <c r="BG134" s="56"/>
    </row>
    <row r="135" spans="1:59" ht="72.75" thickBot="1" x14ac:dyDescent="0.3">
      <c r="A135" s="372">
        <v>131</v>
      </c>
      <c r="B135" s="435" t="s">
        <v>580</v>
      </c>
      <c r="C135" s="435" t="s">
        <v>219</v>
      </c>
      <c r="D135" s="435">
        <v>70157341</v>
      </c>
      <c r="E135" s="435">
        <v>2506556</v>
      </c>
      <c r="F135" s="435">
        <v>600100880</v>
      </c>
      <c r="G135" s="435" t="s">
        <v>601</v>
      </c>
      <c r="H135" s="435" t="s">
        <v>25</v>
      </c>
      <c r="I135" s="435" t="s">
        <v>77</v>
      </c>
      <c r="J135" s="435" t="s">
        <v>582</v>
      </c>
      <c r="K135" s="435" t="s">
        <v>602</v>
      </c>
      <c r="L135" s="436">
        <v>2300000</v>
      </c>
      <c r="M135" s="436">
        <f t="shared" si="11"/>
        <v>1955000</v>
      </c>
      <c r="N135" s="435">
        <v>2025</v>
      </c>
      <c r="O135" s="435">
        <v>2028</v>
      </c>
      <c r="P135" s="435"/>
      <c r="Q135" s="435"/>
      <c r="R135" s="435" t="s">
        <v>70</v>
      </c>
      <c r="S135" s="435" t="s">
        <v>70</v>
      </c>
      <c r="T135" s="435"/>
      <c r="U135" s="435"/>
      <c r="V135" s="435" t="s">
        <v>70</v>
      </c>
      <c r="W135" s="435" t="s">
        <v>70</v>
      </c>
      <c r="X135" s="435"/>
      <c r="Y135" s="435" t="s">
        <v>79</v>
      </c>
      <c r="Z135" s="437" t="s">
        <v>72</v>
      </c>
      <c r="AA135" s="300" t="s">
        <v>141</v>
      </c>
      <c r="AB135" s="89">
        <v>6</v>
      </c>
      <c r="AC135" s="90" t="s">
        <v>758</v>
      </c>
      <c r="AE135" s="56"/>
      <c r="AF135" s="56"/>
      <c r="AG135" s="56"/>
      <c r="AH135" s="56"/>
      <c r="AI135" s="56"/>
      <c r="AJ135" s="56"/>
      <c r="AK135" s="56"/>
      <c r="AL135" s="56"/>
      <c r="AM135" s="56"/>
      <c r="AN135" s="56"/>
      <c r="AO135" s="56"/>
      <c r="AP135" s="56"/>
      <c r="AQ135" s="56"/>
      <c r="AR135" s="56"/>
      <c r="AS135" s="56"/>
      <c r="AT135" s="56"/>
      <c r="AU135" s="56"/>
      <c r="AV135" s="56"/>
      <c r="AW135" s="56"/>
      <c r="AX135" s="56"/>
      <c r="AY135" s="56"/>
      <c r="AZ135" s="56"/>
      <c r="BA135" s="56"/>
      <c r="BB135" s="56"/>
      <c r="BC135" s="56"/>
      <c r="BD135" s="56"/>
      <c r="BE135" s="56"/>
      <c r="BF135" s="56"/>
      <c r="BG135" s="56"/>
    </row>
    <row r="136" spans="1:59" s="56" customFormat="1" ht="72" hidden="1" x14ac:dyDescent="0.25">
      <c r="A136" s="323">
        <v>132</v>
      </c>
      <c r="B136" s="347" t="s">
        <v>580</v>
      </c>
      <c r="C136" s="347" t="s">
        <v>219</v>
      </c>
      <c r="D136" s="347">
        <v>70157341</v>
      </c>
      <c r="E136" s="347">
        <v>2506556</v>
      </c>
      <c r="F136" s="347">
        <v>600100880</v>
      </c>
      <c r="G136" s="347" t="s">
        <v>603</v>
      </c>
      <c r="H136" s="347" t="s">
        <v>25</v>
      </c>
      <c r="I136" s="347" t="s">
        <v>77</v>
      </c>
      <c r="J136" s="347" t="s">
        <v>582</v>
      </c>
      <c r="K136" s="347" t="s">
        <v>604</v>
      </c>
      <c r="L136" s="349">
        <v>3600000</v>
      </c>
      <c r="M136" s="349">
        <f t="shared" si="11"/>
        <v>3060000</v>
      </c>
      <c r="N136" s="347">
        <v>2025</v>
      </c>
      <c r="O136" s="347">
        <v>2026</v>
      </c>
      <c r="P136" s="347"/>
      <c r="Q136" s="347" t="s">
        <v>70</v>
      </c>
      <c r="R136" s="347" t="s">
        <v>70</v>
      </c>
      <c r="S136" s="347" t="s">
        <v>70</v>
      </c>
      <c r="T136" s="347"/>
      <c r="U136" s="347"/>
      <c r="V136" s="347"/>
      <c r="W136" s="347"/>
      <c r="X136" s="347"/>
      <c r="Y136" s="347" t="s">
        <v>79</v>
      </c>
      <c r="Z136" s="351" t="s">
        <v>72</v>
      </c>
      <c r="AA136" s="89" t="s">
        <v>141</v>
      </c>
      <c r="AB136" s="89">
        <v>6</v>
      </c>
      <c r="AC136" s="90" t="s">
        <v>759</v>
      </c>
      <c r="AD136" s="84"/>
    </row>
    <row r="137" spans="1:59" ht="72" x14ac:dyDescent="0.25">
      <c r="A137" s="190">
        <v>133</v>
      </c>
      <c r="B137" s="431" t="s">
        <v>580</v>
      </c>
      <c r="C137" s="431" t="s">
        <v>219</v>
      </c>
      <c r="D137" s="431">
        <v>70157341</v>
      </c>
      <c r="E137" s="431">
        <v>2506556</v>
      </c>
      <c r="F137" s="431">
        <v>600100880</v>
      </c>
      <c r="G137" s="431" t="s">
        <v>605</v>
      </c>
      <c r="H137" s="431" t="s">
        <v>25</v>
      </c>
      <c r="I137" s="431" t="s">
        <v>77</v>
      </c>
      <c r="J137" s="431" t="s">
        <v>582</v>
      </c>
      <c r="K137" s="431" t="s">
        <v>606</v>
      </c>
      <c r="L137" s="432">
        <v>1950000</v>
      </c>
      <c r="M137" s="432">
        <f t="shared" si="11"/>
        <v>1657500</v>
      </c>
      <c r="N137" s="431">
        <v>2025</v>
      </c>
      <c r="O137" s="431">
        <v>2028</v>
      </c>
      <c r="P137" s="431"/>
      <c r="Q137" s="431"/>
      <c r="R137" s="431"/>
      <c r="S137" s="431" t="s">
        <v>70</v>
      </c>
      <c r="T137" s="431"/>
      <c r="U137" s="431"/>
      <c r="V137" s="431" t="s">
        <v>70</v>
      </c>
      <c r="W137" s="431" t="s">
        <v>70</v>
      </c>
      <c r="X137" s="431" t="s">
        <v>70</v>
      </c>
      <c r="Y137" s="431" t="s">
        <v>79</v>
      </c>
      <c r="Z137" s="434" t="s">
        <v>72</v>
      </c>
      <c r="AA137" s="300" t="s">
        <v>141</v>
      </c>
      <c r="AB137" s="89">
        <v>6</v>
      </c>
      <c r="AC137" s="90" t="s">
        <v>758</v>
      </c>
      <c r="AE137" s="56"/>
      <c r="AF137" s="56"/>
      <c r="AG137" s="56"/>
      <c r="AH137" s="56"/>
      <c r="AI137" s="56"/>
      <c r="AJ137" s="56"/>
      <c r="AK137" s="56"/>
      <c r="AL137" s="56"/>
      <c r="AM137" s="56"/>
      <c r="AN137" s="56"/>
      <c r="AO137" s="56"/>
      <c r="AP137" s="56"/>
      <c r="AQ137" s="56"/>
      <c r="AR137" s="56"/>
      <c r="AS137" s="56"/>
      <c r="AT137" s="56"/>
      <c r="AU137" s="56"/>
      <c r="AV137" s="56"/>
      <c r="AW137" s="56"/>
      <c r="AX137" s="56"/>
      <c r="AY137" s="56"/>
      <c r="AZ137" s="56"/>
      <c r="BA137" s="56"/>
      <c r="BB137" s="56"/>
      <c r="BC137" s="56"/>
      <c r="BD137" s="56"/>
      <c r="BE137" s="56"/>
      <c r="BF137" s="56"/>
      <c r="BG137" s="56"/>
    </row>
    <row r="138" spans="1:59" ht="72" x14ac:dyDescent="0.25">
      <c r="A138" s="170">
        <v>134</v>
      </c>
      <c r="B138" s="222" t="s">
        <v>580</v>
      </c>
      <c r="C138" s="222" t="s">
        <v>219</v>
      </c>
      <c r="D138" s="222">
        <v>70157341</v>
      </c>
      <c r="E138" s="222">
        <v>2506556</v>
      </c>
      <c r="F138" s="222">
        <v>600100880</v>
      </c>
      <c r="G138" s="222" t="s">
        <v>607</v>
      </c>
      <c r="H138" s="222" t="s">
        <v>25</v>
      </c>
      <c r="I138" s="222" t="s">
        <v>77</v>
      </c>
      <c r="J138" s="222" t="s">
        <v>582</v>
      </c>
      <c r="K138" s="222" t="s">
        <v>608</v>
      </c>
      <c r="L138" s="223">
        <v>28800000</v>
      </c>
      <c r="M138" s="223">
        <f t="shared" si="11"/>
        <v>24480000</v>
      </c>
      <c r="N138" s="222">
        <v>2025</v>
      </c>
      <c r="O138" s="222">
        <v>2029</v>
      </c>
      <c r="P138" s="222" t="s">
        <v>70</v>
      </c>
      <c r="Q138" s="222" t="s">
        <v>70</v>
      </c>
      <c r="R138" s="222"/>
      <c r="S138" s="222"/>
      <c r="T138" s="222"/>
      <c r="U138" s="222"/>
      <c r="V138" s="222" t="s">
        <v>70</v>
      </c>
      <c r="W138" s="222" t="s">
        <v>70</v>
      </c>
      <c r="X138" s="222" t="s">
        <v>70</v>
      </c>
      <c r="Y138" s="222" t="s">
        <v>79</v>
      </c>
      <c r="Z138" s="438" t="s">
        <v>72</v>
      </c>
      <c r="AA138" s="300" t="s">
        <v>141</v>
      </c>
      <c r="AB138" s="89">
        <v>6</v>
      </c>
      <c r="AC138" s="90" t="s">
        <v>758</v>
      </c>
      <c r="AE138" s="56"/>
      <c r="AF138" s="56"/>
      <c r="AG138" s="56"/>
      <c r="AH138" s="56"/>
      <c r="AI138" s="56"/>
      <c r="AJ138" s="56"/>
      <c r="AK138" s="56"/>
      <c r="AL138" s="56"/>
      <c r="AM138" s="56"/>
      <c r="AN138" s="56"/>
      <c r="AO138" s="56"/>
      <c r="AP138" s="56"/>
      <c r="AQ138" s="56"/>
      <c r="AR138" s="56"/>
      <c r="AS138" s="56"/>
      <c r="AT138" s="56"/>
      <c r="AU138" s="56"/>
      <c r="AV138" s="56"/>
      <c r="AW138" s="56"/>
      <c r="AX138" s="56"/>
      <c r="AY138" s="56"/>
      <c r="AZ138" s="56"/>
      <c r="BA138" s="56"/>
      <c r="BB138" s="56"/>
      <c r="BC138" s="56"/>
      <c r="BD138" s="56"/>
      <c r="BE138" s="56"/>
      <c r="BF138" s="56"/>
      <c r="BG138" s="56"/>
    </row>
    <row r="139" spans="1:59" ht="72.75" thickBot="1" x14ac:dyDescent="0.3">
      <c r="A139" s="170">
        <v>135</v>
      </c>
      <c r="B139" s="222" t="s">
        <v>580</v>
      </c>
      <c r="C139" s="222" t="s">
        <v>219</v>
      </c>
      <c r="D139" s="222">
        <v>70157341</v>
      </c>
      <c r="E139" s="222">
        <v>2506556</v>
      </c>
      <c r="F139" s="222">
        <v>600100880</v>
      </c>
      <c r="G139" s="222" t="s">
        <v>609</v>
      </c>
      <c r="H139" s="222" t="s">
        <v>25</v>
      </c>
      <c r="I139" s="222" t="s">
        <v>77</v>
      </c>
      <c r="J139" s="222" t="s">
        <v>582</v>
      </c>
      <c r="K139" s="222" t="s">
        <v>610</v>
      </c>
      <c r="L139" s="223">
        <v>1250000</v>
      </c>
      <c r="M139" s="223">
        <f t="shared" si="11"/>
        <v>1062500</v>
      </c>
      <c r="N139" s="222">
        <v>2024</v>
      </c>
      <c r="O139" s="222">
        <v>2026</v>
      </c>
      <c r="P139" s="222" t="s">
        <v>70</v>
      </c>
      <c r="Q139" s="222"/>
      <c r="R139" s="222" t="s">
        <v>70</v>
      </c>
      <c r="S139" s="222"/>
      <c r="T139" s="222"/>
      <c r="U139" s="222"/>
      <c r="V139" s="222" t="s">
        <v>70</v>
      </c>
      <c r="W139" s="222" t="s">
        <v>70</v>
      </c>
      <c r="X139" s="222"/>
      <c r="Y139" s="222" t="s">
        <v>79</v>
      </c>
      <c r="Z139" s="438" t="s">
        <v>72</v>
      </c>
      <c r="AA139" s="300" t="s">
        <v>141</v>
      </c>
      <c r="AB139" s="89">
        <v>6</v>
      </c>
      <c r="AC139" s="91" t="s">
        <v>758</v>
      </c>
      <c r="AE139" s="56"/>
      <c r="AF139" s="56"/>
      <c r="AG139" s="56"/>
      <c r="AH139" s="56"/>
      <c r="AI139" s="56"/>
      <c r="AJ139" s="56"/>
      <c r="AK139" s="56"/>
      <c r="AL139" s="56"/>
      <c r="AM139" s="56"/>
      <c r="AN139" s="56"/>
      <c r="AO139" s="56"/>
      <c r="AP139" s="56"/>
      <c r="AQ139" s="56"/>
      <c r="AR139" s="56"/>
      <c r="AS139" s="56"/>
      <c r="AT139" s="56"/>
      <c r="AU139" s="56"/>
      <c r="AV139" s="56"/>
      <c r="AW139" s="56"/>
      <c r="AX139" s="56"/>
      <c r="AY139" s="56"/>
      <c r="AZ139" s="56"/>
      <c r="BA139" s="56"/>
      <c r="BB139" s="56"/>
      <c r="BC139" s="56"/>
      <c r="BD139" s="56"/>
      <c r="BE139" s="56"/>
      <c r="BF139" s="56"/>
      <c r="BG139" s="56"/>
    </row>
    <row r="140" spans="1:59" ht="72" x14ac:dyDescent="0.25">
      <c r="A140" s="190">
        <v>136</v>
      </c>
      <c r="B140" s="222" t="s">
        <v>580</v>
      </c>
      <c r="C140" s="222" t="s">
        <v>219</v>
      </c>
      <c r="D140" s="222">
        <v>70157341</v>
      </c>
      <c r="E140" s="222">
        <v>2506556</v>
      </c>
      <c r="F140" s="222">
        <v>600100880</v>
      </c>
      <c r="G140" s="222" t="s">
        <v>611</v>
      </c>
      <c r="H140" s="222" t="s">
        <v>25</v>
      </c>
      <c r="I140" s="222" t="s">
        <v>77</v>
      </c>
      <c r="J140" s="222" t="s">
        <v>582</v>
      </c>
      <c r="K140" s="222" t="s">
        <v>612</v>
      </c>
      <c r="L140" s="223">
        <v>1250000</v>
      </c>
      <c r="M140" s="223">
        <f t="shared" si="11"/>
        <v>1062500</v>
      </c>
      <c r="N140" s="222">
        <v>2024</v>
      </c>
      <c r="O140" s="222">
        <v>2026</v>
      </c>
      <c r="P140" s="222" t="s">
        <v>70</v>
      </c>
      <c r="Q140" s="222"/>
      <c r="R140" s="222"/>
      <c r="S140" s="222"/>
      <c r="T140" s="222"/>
      <c r="U140" s="222" t="s">
        <v>70</v>
      </c>
      <c r="V140" s="222"/>
      <c r="W140" s="222" t="s">
        <v>70</v>
      </c>
      <c r="X140" s="222"/>
      <c r="Y140" s="222" t="s">
        <v>79</v>
      </c>
      <c r="Z140" s="438" t="s">
        <v>72</v>
      </c>
      <c r="AA140" s="300" t="s">
        <v>141</v>
      </c>
      <c r="AB140" s="89">
        <v>6</v>
      </c>
      <c r="AC140" s="91" t="s">
        <v>758</v>
      </c>
      <c r="AE140" s="56"/>
      <c r="AF140" s="56"/>
      <c r="AG140" s="56"/>
      <c r="AH140" s="56"/>
      <c r="AI140" s="56"/>
      <c r="AJ140" s="56"/>
      <c r="AK140" s="56"/>
      <c r="AL140" s="56"/>
      <c r="AM140" s="56"/>
      <c r="AN140" s="56"/>
      <c r="AO140" s="56"/>
      <c r="AP140" s="56"/>
      <c r="AQ140" s="56"/>
      <c r="AR140" s="56"/>
      <c r="AS140" s="56"/>
      <c r="AT140" s="56"/>
      <c r="AU140" s="56"/>
      <c r="AV140" s="56"/>
      <c r="AW140" s="56"/>
      <c r="AX140" s="56"/>
      <c r="AY140" s="56"/>
      <c r="AZ140" s="56"/>
      <c r="BA140" s="56"/>
      <c r="BB140" s="56"/>
      <c r="BC140" s="56"/>
      <c r="BD140" s="56"/>
      <c r="BE140" s="56"/>
      <c r="BF140" s="56"/>
      <c r="BG140" s="56"/>
    </row>
    <row r="141" spans="1:59" ht="72" x14ac:dyDescent="0.25">
      <c r="A141" s="170">
        <v>137</v>
      </c>
      <c r="B141" s="222" t="s">
        <v>580</v>
      </c>
      <c r="C141" s="222" t="s">
        <v>219</v>
      </c>
      <c r="D141" s="222">
        <v>70157341</v>
      </c>
      <c r="E141" s="222">
        <v>2506556</v>
      </c>
      <c r="F141" s="222">
        <v>600100880</v>
      </c>
      <c r="G141" s="222" t="s">
        <v>613</v>
      </c>
      <c r="H141" s="222" t="s">
        <v>25</v>
      </c>
      <c r="I141" s="222" t="s">
        <v>77</v>
      </c>
      <c r="J141" s="222" t="s">
        <v>582</v>
      </c>
      <c r="K141" s="222" t="s">
        <v>614</v>
      </c>
      <c r="L141" s="223">
        <v>2200000</v>
      </c>
      <c r="M141" s="223">
        <f t="shared" si="11"/>
        <v>1870000</v>
      </c>
      <c r="N141" s="222">
        <v>2024</v>
      </c>
      <c r="O141" s="222">
        <v>2026</v>
      </c>
      <c r="P141" s="222"/>
      <c r="Q141" s="222"/>
      <c r="R141" s="222"/>
      <c r="S141" s="222" t="s">
        <v>70</v>
      </c>
      <c r="T141" s="222"/>
      <c r="U141" s="222"/>
      <c r="V141" s="222" t="s">
        <v>70</v>
      </c>
      <c r="W141" s="222" t="s">
        <v>70</v>
      </c>
      <c r="X141" s="222" t="s">
        <v>70</v>
      </c>
      <c r="Y141" s="222" t="s">
        <v>79</v>
      </c>
      <c r="Z141" s="438" t="s">
        <v>72</v>
      </c>
      <c r="AA141" s="300" t="s">
        <v>141</v>
      </c>
      <c r="AB141" s="89">
        <v>6</v>
      </c>
      <c r="AC141" s="91" t="s">
        <v>758</v>
      </c>
      <c r="AE141" s="56"/>
      <c r="AF141" s="56"/>
      <c r="AG141" s="56"/>
      <c r="AH141" s="56"/>
      <c r="AI141" s="56"/>
      <c r="AJ141" s="56"/>
      <c r="AK141" s="56"/>
      <c r="AL141" s="56"/>
      <c r="AM141" s="56"/>
      <c r="AN141" s="56"/>
      <c r="AO141" s="56"/>
      <c r="AP141" s="56"/>
      <c r="AQ141" s="56"/>
      <c r="AR141" s="56"/>
      <c r="AS141" s="56"/>
      <c r="AT141" s="56"/>
      <c r="AU141" s="56"/>
      <c r="AV141" s="56"/>
      <c r="AW141" s="56"/>
      <c r="AX141" s="56"/>
      <c r="AY141" s="56"/>
      <c r="AZ141" s="56"/>
      <c r="BA141" s="56"/>
      <c r="BB141" s="56"/>
      <c r="BC141" s="56"/>
      <c r="BD141" s="56"/>
      <c r="BE141" s="56"/>
      <c r="BF141" s="56"/>
      <c r="BG141" s="56"/>
    </row>
    <row r="142" spans="1:59" ht="144" x14ac:dyDescent="0.25">
      <c r="A142" s="170">
        <v>138</v>
      </c>
      <c r="B142" s="222" t="s">
        <v>580</v>
      </c>
      <c r="C142" s="222" t="s">
        <v>219</v>
      </c>
      <c r="D142" s="222">
        <v>70157341</v>
      </c>
      <c r="E142" s="222">
        <v>2506556</v>
      </c>
      <c r="F142" s="222">
        <v>600100880</v>
      </c>
      <c r="G142" s="222" t="s">
        <v>615</v>
      </c>
      <c r="H142" s="222" t="s">
        <v>25</v>
      </c>
      <c r="I142" s="222" t="s">
        <v>77</v>
      </c>
      <c r="J142" s="222" t="s">
        <v>582</v>
      </c>
      <c r="K142" s="222" t="s">
        <v>616</v>
      </c>
      <c r="L142" s="223">
        <v>125000000</v>
      </c>
      <c r="M142" s="223">
        <f t="shared" si="11"/>
        <v>106250000</v>
      </c>
      <c r="N142" s="222">
        <v>2024</v>
      </c>
      <c r="O142" s="222">
        <v>2034</v>
      </c>
      <c r="P142" s="222" t="s">
        <v>70</v>
      </c>
      <c r="Q142" s="222" t="s">
        <v>70</v>
      </c>
      <c r="R142" s="222" t="s">
        <v>70</v>
      </c>
      <c r="S142" s="222" t="s">
        <v>70</v>
      </c>
      <c r="T142" s="222"/>
      <c r="U142" s="222" t="s">
        <v>70</v>
      </c>
      <c r="V142" s="222" t="s">
        <v>70</v>
      </c>
      <c r="W142" s="222" t="s">
        <v>70</v>
      </c>
      <c r="X142" s="222" t="s">
        <v>70</v>
      </c>
      <c r="Y142" s="222" t="s">
        <v>79</v>
      </c>
      <c r="Z142" s="438" t="s">
        <v>72</v>
      </c>
      <c r="AA142" s="300" t="s">
        <v>141</v>
      </c>
      <c r="AB142" s="89">
        <v>6</v>
      </c>
      <c r="AC142" s="91" t="s">
        <v>758</v>
      </c>
      <c r="AE142" s="56"/>
      <c r="AF142" s="56"/>
      <c r="AG142" s="56"/>
      <c r="AH142" s="56"/>
      <c r="AI142" s="56"/>
      <c r="AJ142" s="56"/>
      <c r="AK142" s="56"/>
      <c r="AL142" s="56"/>
      <c r="AM142" s="56"/>
      <c r="AN142" s="56"/>
      <c r="AO142" s="56"/>
      <c r="AP142" s="56"/>
      <c r="AQ142" s="56"/>
      <c r="AR142" s="56"/>
      <c r="AS142" s="56"/>
      <c r="AT142" s="56"/>
      <c r="AU142" s="56"/>
      <c r="AV142" s="56"/>
      <c r="AW142" s="56"/>
      <c r="AX142" s="56"/>
      <c r="AY142" s="56"/>
      <c r="AZ142" s="56"/>
      <c r="BA142" s="56"/>
      <c r="BB142" s="56"/>
      <c r="BC142" s="56"/>
      <c r="BD142" s="56"/>
      <c r="BE142" s="56"/>
      <c r="BF142" s="56"/>
      <c r="BG142" s="56"/>
    </row>
    <row r="143" spans="1:59" ht="72.75" thickBot="1" x14ac:dyDescent="0.3">
      <c r="A143" s="170">
        <v>139</v>
      </c>
      <c r="B143" s="222" t="s">
        <v>580</v>
      </c>
      <c r="C143" s="222" t="s">
        <v>219</v>
      </c>
      <c r="D143" s="222">
        <v>70157341</v>
      </c>
      <c r="E143" s="222">
        <v>2506556</v>
      </c>
      <c r="F143" s="222">
        <v>600100880</v>
      </c>
      <c r="G143" s="222" t="s">
        <v>225</v>
      </c>
      <c r="H143" s="222" t="s">
        <v>76</v>
      </c>
      <c r="I143" s="222" t="s">
        <v>77</v>
      </c>
      <c r="J143" s="222" t="s">
        <v>219</v>
      </c>
      <c r="K143" s="222" t="s">
        <v>226</v>
      </c>
      <c r="L143" s="223">
        <v>14500000</v>
      </c>
      <c r="M143" s="223">
        <f t="shared" si="11"/>
        <v>12325000</v>
      </c>
      <c r="N143" s="222">
        <v>2024</v>
      </c>
      <c r="O143" s="222">
        <v>2027</v>
      </c>
      <c r="P143" s="222"/>
      <c r="Q143" s="222"/>
      <c r="R143" s="222"/>
      <c r="S143" s="222"/>
      <c r="T143" s="222"/>
      <c r="U143" s="222"/>
      <c r="V143" s="222" t="s">
        <v>70</v>
      </c>
      <c r="W143" s="222" t="s">
        <v>70</v>
      </c>
      <c r="X143" s="222"/>
      <c r="Y143" s="222" t="s">
        <v>270</v>
      </c>
      <c r="Z143" s="438" t="s">
        <v>617</v>
      </c>
      <c r="AA143" s="300" t="s">
        <v>141</v>
      </c>
      <c r="AB143" s="89">
        <v>6</v>
      </c>
      <c r="AC143" s="91" t="s">
        <v>758</v>
      </c>
      <c r="AE143" s="56"/>
      <c r="AF143" s="56"/>
      <c r="AG143" s="56"/>
      <c r="AH143" s="56"/>
      <c r="AI143" s="56"/>
      <c r="AJ143" s="56"/>
      <c r="AK143" s="56"/>
      <c r="AL143" s="56"/>
      <c r="AM143" s="56"/>
      <c r="AN143" s="56"/>
      <c r="AO143" s="56"/>
      <c r="AP143" s="56"/>
      <c r="AQ143" s="56"/>
      <c r="AR143" s="56"/>
      <c r="AS143" s="56"/>
      <c r="AT143" s="56"/>
      <c r="AU143" s="56"/>
      <c r="AV143" s="56"/>
      <c r="AW143" s="56"/>
      <c r="AX143" s="56"/>
      <c r="AY143" s="56"/>
      <c r="AZ143" s="56"/>
      <c r="BA143" s="56"/>
      <c r="BB143" s="56"/>
      <c r="BC143" s="56"/>
      <c r="BD143" s="56"/>
      <c r="BE143" s="56"/>
      <c r="BF143" s="56"/>
      <c r="BG143" s="56"/>
    </row>
    <row r="144" spans="1:59" ht="84" x14ac:dyDescent="0.25">
      <c r="A144" s="190">
        <v>140</v>
      </c>
      <c r="B144" s="116" t="s">
        <v>618</v>
      </c>
      <c r="C144" s="116" t="s">
        <v>619</v>
      </c>
      <c r="D144" s="116">
        <v>70991855</v>
      </c>
      <c r="E144" s="116">
        <v>102642249</v>
      </c>
      <c r="F144" s="116">
        <v>650047958</v>
      </c>
      <c r="G144" s="116" t="s">
        <v>620</v>
      </c>
      <c r="H144" s="116" t="s">
        <v>25</v>
      </c>
      <c r="I144" s="116" t="s">
        <v>77</v>
      </c>
      <c r="J144" s="116" t="s">
        <v>621</v>
      </c>
      <c r="K144" s="116" t="s">
        <v>622</v>
      </c>
      <c r="L144" s="191">
        <v>20000000</v>
      </c>
      <c r="M144" s="191">
        <f>L144*0.85</f>
        <v>17000000</v>
      </c>
      <c r="N144" s="116">
        <v>2025</v>
      </c>
      <c r="O144" s="116">
        <v>2027</v>
      </c>
      <c r="P144" s="116" t="s">
        <v>70</v>
      </c>
      <c r="Q144" s="116" t="s">
        <v>70</v>
      </c>
      <c r="R144" s="116" t="s">
        <v>70</v>
      </c>
      <c r="S144" s="116" t="s">
        <v>70</v>
      </c>
      <c r="T144" s="116" t="s">
        <v>70</v>
      </c>
      <c r="U144" s="116"/>
      <c r="V144" s="116" t="s">
        <v>70</v>
      </c>
      <c r="W144" s="116" t="s">
        <v>70</v>
      </c>
      <c r="X144" s="116" t="s">
        <v>70</v>
      </c>
      <c r="Y144" s="116" t="s">
        <v>79</v>
      </c>
      <c r="Z144" s="369" t="s">
        <v>72</v>
      </c>
      <c r="AA144" s="300" t="s">
        <v>141</v>
      </c>
      <c r="AB144" s="89">
        <v>6</v>
      </c>
      <c r="AC144" s="90" t="s">
        <v>758</v>
      </c>
      <c r="AD144" s="93"/>
    </row>
    <row r="145" spans="1:59" ht="84" x14ac:dyDescent="0.25">
      <c r="A145" s="170">
        <v>141</v>
      </c>
      <c r="B145" s="116" t="s">
        <v>618</v>
      </c>
      <c r="C145" s="116" t="s">
        <v>619</v>
      </c>
      <c r="D145" s="116">
        <v>70991855</v>
      </c>
      <c r="E145" s="116">
        <v>102642249</v>
      </c>
      <c r="F145" s="116">
        <v>650047958</v>
      </c>
      <c r="G145" s="116" t="s">
        <v>623</v>
      </c>
      <c r="H145" s="116" t="s">
        <v>25</v>
      </c>
      <c r="I145" s="116" t="s">
        <v>77</v>
      </c>
      <c r="J145" s="116" t="s">
        <v>621</v>
      </c>
      <c r="K145" s="116" t="s">
        <v>624</v>
      </c>
      <c r="L145" s="191">
        <v>1000000</v>
      </c>
      <c r="M145" s="191">
        <f t="shared" ref="M145:M147" si="12">L145*0.85</f>
        <v>850000</v>
      </c>
      <c r="N145" s="116">
        <v>2024</v>
      </c>
      <c r="O145" s="116">
        <v>2025</v>
      </c>
      <c r="P145" s="116" t="s">
        <v>70</v>
      </c>
      <c r="Q145" s="116" t="s">
        <v>70</v>
      </c>
      <c r="R145" s="116" t="s">
        <v>70</v>
      </c>
      <c r="S145" s="116" t="s">
        <v>70</v>
      </c>
      <c r="T145" s="116" t="s">
        <v>70</v>
      </c>
      <c r="U145" s="116"/>
      <c r="V145" s="116" t="s">
        <v>70</v>
      </c>
      <c r="W145" s="116"/>
      <c r="X145" s="116"/>
      <c r="Y145" s="116" t="s">
        <v>227</v>
      </c>
      <c r="Z145" s="369" t="s">
        <v>72</v>
      </c>
      <c r="AA145" s="300" t="s">
        <v>141</v>
      </c>
      <c r="AB145" s="89">
        <v>6</v>
      </c>
      <c r="AC145" s="90" t="s">
        <v>758</v>
      </c>
      <c r="AD145" s="93"/>
    </row>
    <row r="146" spans="1:59" ht="84" x14ac:dyDescent="0.25">
      <c r="A146" s="170">
        <v>142</v>
      </c>
      <c r="B146" s="116" t="s">
        <v>618</v>
      </c>
      <c r="C146" s="116" t="s">
        <v>619</v>
      </c>
      <c r="D146" s="116">
        <v>70991855</v>
      </c>
      <c r="E146" s="116">
        <v>102642249</v>
      </c>
      <c r="F146" s="116">
        <v>650047958</v>
      </c>
      <c r="G146" s="116" t="s">
        <v>625</v>
      </c>
      <c r="H146" s="116" t="s">
        <v>25</v>
      </c>
      <c r="I146" s="116" t="s">
        <v>77</v>
      </c>
      <c r="J146" s="116" t="s">
        <v>621</v>
      </c>
      <c r="K146" s="116" t="s">
        <v>626</v>
      </c>
      <c r="L146" s="191">
        <v>20000000</v>
      </c>
      <c r="M146" s="191">
        <f t="shared" si="12"/>
        <v>17000000</v>
      </c>
      <c r="N146" s="116">
        <v>2025</v>
      </c>
      <c r="O146" s="116">
        <v>2027</v>
      </c>
      <c r="P146" s="116" t="s">
        <v>70</v>
      </c>
      <c r="Q146" s="116" t="s">
        <v>70</v>
      </c>
      <c r="R146" s="116" t="s">
        <v>70</v>
      </c>
      <c r="S146" s="116" t="s">
        <v>70</v>
      </c>
      <c r="T146" s="116" t="s">
        <v>70</v>
      </c>
      <c r="U146" s="116"/>
      <c r="V146" s="116" t="s">
        <v>70</v>
      </c>
      <c r="W146" s="116" t="s">
        <v>70</v>
      </c>
      <c r="X146" s="116" t="s">
        <v>70</v>
      </c>
      <c r="Y146" s="116" t="s">
        <v>79</v>
      </c>
      <c r="Z146" s="369" t="s">
        <v>72</v>
      </c>
      <c r="AA146" s="300" t="s">
        <v>141</v>
      </c>
      <c r="AB146" s="89">
        <v>6</v>
      </c>
      <c r="AC146" s="90" t="s">
        <v>758</v>
      </c>
      <c r="AD146" s="93"/>
    </row>
    <row r="147" spans="1:59" ht="84.75" thickBot="1" x14ac:dyDescent="0.3">
      <c r="A147" s="170">
        <v>143</v>
      </c>
      <c r="B147" s="116" t="s">
        <v>618</v>
      </c>
      <c r="C147" s="116" t="s">
        <v>619</v>
      </c>
      <c r="D147" s="116">
        <v>70991855</v>
      </c>
      <c r="E147" s="116">
        <v>102642249</v>
      </c>
      <c r="F147" s="116">
        <v>650047958</v>
      </c>
      <c r="G147" s="116" t="s">
        <v>627</v>
      </c>
      <c r="H147" s="116" t="s">
        <v>25</v>
      </c>
      <c r="I147" s="116" t="s">
        <v>77</v>
      </c>
      <c r="J147" s="116" t="s">
        <v>621</v>
      </c>
      <c r="K147" s="116" t="s">
        <v>628</v>
      </c>
      <c r="L147" s="191">
        <v>40000000</v>
      </c>
      <c r="M147" s="191">
        <f t="shared" si="12"/>
        <v>34000000</v>
      </c>
      <c r="N147" s="116">
        <v>2026</v>
      </c>
      <c r="O147" s="116">
        <v>2027</v>
      </c>
      <c r="P147" s="116" t="s">
        <v>70</v>
      </c>
      <c r="Q147" s="116"/>
      <c r="R147" s="116"/>
      <c r="S147" s="116"/>
      <c r="T147" s="116" t="s">
        <v>70</v>
      </c>
      <c r="U147" s="116"/>
      <c r="V147" s="116" t="s">
        <v>70</v>
      </c>
      <c r="W147" s="116" t="s">
        <v>70</v>
      </c>
      <c r="X147" s="116"/>
      <c r="Y147" s="116" t="s">
        <v>79</v>
      </c>
      <c r="Z147" s="369" t="s">
        <v>72</v>
      </c>
      <c r="AA147" s="300" t="s">
        <v>141</v>
      </c>
      <c r="AB147" s="89">
        <v>6</v>
      </c>
      <c r="AC147" s="90" t="s">
        <v>758</v>
      </c>
      <c r="AD147" s="93" t="s">
        <v>763</v>
      </c>
    </row>
    <row r="148" spans="1:59" ht="48" x14ac:dyDescent="0.25">
      <c r="A148" s="190">
        <v>144</v>
      </c>
      <c r="B148" s="224" t="s">
        <v>629</v>
      </c>
      <c r="C148" s="117" t="s">
        <v>236</v>
      </c>
      <c r="D148" s="117">
        <v>70989991</v>
      </c>
      <c r="E148" s="117">
        <v>2506432</v>
      </c>
      <c r="F148" s="117">
        <v>600100383</v>
      </c>
      <c r="G148" s="117" t="s">
        <v>630</v>
      </c>
      <c r="H148" s="117" t="s">
        <v>25</v>
      </c>
      <c r="I148" s="117" t="s">
        <v>77</v>
      </c>
      <c r="J148" s="117" t="s">
        <v>238</v>
      </c>
      <c r="K148" s="117" t="s">
        <v>631</v>
      </c>
      <c r="L148" s="118">
        <v>7000000</v>
      </c>
      <c r="M148" s="118">
        <f>L148/100*85</f>
        <v>5950000</v>
      </c>
      <c r="N148" s="117">
        <v>2023</v>
      </c>
      <c r="O148" s="117">
        <v>2027</v>
      </c>
      <c r="P148" s="117"/>
      <c r="Q148" s="117"/>
      <c r="R148" s="117"/>
      <c r="S148" s="117"/>
      <c r="T148" s="117"/>
      <c r="U148" s="117"/>
      <c r="V148" s="117"/>
      <c r="W148" s="117"/>
      <c r="X148" s="117"/>
      <c r="Y148" s="117" t="s">
        <v>79</v>
      </c>
      <c r="Z148" s="371" t="s">
        <v>395</v>
      </c>
      <c r="AA148" s="300" t="s">
        <v>141</v>
      </c>
      <c r="AB148" s="89">
        <v>6</v>
      </c>
      <c r="AC148" s="91" t="s">
        <v>758</v>
      </c>
      <c r="AE148" s="56"/>
      <c r="AF148" s="56"/>
      <c r="AG148" s="56"/>
      <c r="AH148" s="56"/>
      <c r="AI148" s="56"/>
      <c r="AJ148" s="56"/>
      <c r="AK148" s="56"/>
      <c r="AL148" s="56"/>
      <c r="AM148" s="56"/>
      <c r="AN148" s="56"/>
      <c r="AO148" s="56"/>
      <c r="AP148" s="56"/>
      <c r="AQ148" s="56"/>
      <c r="AR148" s="56"/>
      <c r="AS148" s="56"/>
      <c r="AT148" s="56"/>
      <c r="AU148" s="56"/>
      <c r="AV148" s="56"/>
      <c r="AW148" s="56"/>
      <c r="AX148" s="56"/>
      <c r="AY148" s="56"/>
      <c r="AZ148" s="56"/>
      <c r="BA148" s="56"/>
      <c r="BB148" s="56"/>
      <c r="BC148" s="56"/>
      <c r="BD148" s="56"/>
      <c r="BE148" s="56"/>
      <c r="BF148" s="56"/>
      <c r="BG148" s="56"/>
    </row>
    <row r="149" spans="1:59" ht="48" x14ac:dyDescent="0.25">
      <c r="A149" s="170">
        <v>145</v>
      </c>
      <c r="B149" s="224" t="s">
        <v>629</v>
      </c>
      <c r="C149" s="116" t="s">
        <v>236</v>
      </c>
      <c r="D149" s="116">
        <v>70989991</v>
      </c>
      <c r="E149" s="116">
        <v>2506432</v>
      </c>
      <c r="F149" s="116">
        <v>600100383</v>
      </c>
      <c r="G149" s="116" t="s">
        <v>632</v>
      </c>
      <c r="H149" s="116" t="s">
        <v>25</v>
      </c>
      <c r="I149" s="116" t="s">
        <v>77</v>
      </c>
      <c r="J149" s="116" t="s">
        <v>238</v>
      </c>
      <c r="K149" s="116" t="s">
        <v>633</v>
      </c>
      <c r="L149" s="191">
        <v>2000000</v>
      </c>
      <c r="M149" s="118">
        <f t="shared" ref="M149:M159" si="13">L149/100*85</f>
        <v>1700000</v>
      </c>
      <c r="N149" s="116">
        <v>2023</v>
      </c>
      <c r="O149" s="116">
        <v>2027</v>
      </c>
      <c r="P149" s="116" t="s">
        <v>70</v>
      </c>
      <c r="Q149" s="116" t="s">
        <v>70</v>
      </c>
      <c r="R149" s="116" t="s">
        <v>70</v>
      </c>
      <c r="S149" s="116" t="s">
        <v>70</v>
      </c>
      <c r="T149" s="116"/>
      <c r="U149" s="116"/>
      <c r="V149" s="116"/>
      <c r="W149" s="116" t="s">
        <v>70</v>
      </c>
      <c r="X149" s="116" t="s">
        <v>70</v>
      </c>
      <c r="Y149" s="116" t="s">
        <v>79</v>
      </c>
      <c r="Z149" s="369" t="s">
        <v>395</v>
      </c>
      <c r="AA149" s="300" t="s">
        <v>141</v>
      </c>
      <c r="AB149" s="89">
        <v>6</v>
      </c>
      <c r="AC149" s="91" t="s">
        <v>758</v>
      </c>
      <c r="AE149" s="56"/>
      <c r="AF149" s="56"/>
      <c r="AG149" s="56"/>
      <c r="AH149" s="56"/>
      <c r="AI149" s="56"/>
      <c r="AJ149" s="56"/>
      <c r="AK149" s="56"/>
      <c r="AL149" s="56"/>
      <c r="AM149" s="56"/>
      <c r="AN149" s="56"/>
      <c r="AO149" s="56"/>
      <c r="AP149" s="56"/>
      <c r="AQ149" s="56"/>
      <c r="AR149" s="56"/>
      <c r="AS149" s="56"/>
      <c r="AT149" s="56"/>
      <c r="AU149" s="56"/>
      <c r="AV149" s="56"/>
      <c r="AW149" s="56"/>
      <c r="AX149" s="56"/>
      <c r="AY149" s="56"/>
      <c r="AZ149" s="56"/>
      <c r="BA149" s="56"/>
      <c r="BB149" s="56"/>
      <c r="BC149" s="56"/>
      <c r="BD149" s="56"/>
      <c r="BE149" s="56"/>
      <c r="BF149" s="56"/>
      <c r="BG149" s="56"/>
    </row>
    <row r="150" spans="1:59" ht="48" x14ac:dyDescent="0.25">
      <c r="A150" s="170">
        <v>146</v>
      </c>
      <c r="B150" s="224" t="s">
        <v>629</v>
      </c>
      <c r="C150" s="116" t="s">
        <v>236</v>
      </c>
      <c r="D150" s="116">
        <v>70989991</v>
      </c>
      <c r="E150" s="116">
        <v>2506432</v>
      </c>
      <c r="F150" s="116">
        <v>600100383</v>
      </c>
      <c r="G150" s="116" t="s">
        <v>634</v>
      </c>
      <c r="H150" s="116" t="s">
        <v>25</v>
      </c>
      <c r="I150" s="116" t="s">
        <v>77</v>
      </c>
      <c r="J150" s="116" t="s">
        <v>238</v>
      </c>
      <c r="K150" s="116" t="s">
        <v>635</v>
      </c>
      <c r="L150" s="191">
        <v>10000000</v>
      </c>
      <c r="M150" s="118">
        <f t="shared" si="13"/>
        <v>8500000</v>
      </c>
      <c r="N150" s="116">
        <v>2021</v>
      </c>
      <c r="O150" s="116">
        <v>2027</v>
      </c>
      <c r="P150" s="116"/>
      <c r="Q150" s="116"/>
      <c r="R150" s="116"/>
      <c r="S150" s="116"/>
      <c r="T150" s="116" t="s">
        <v>70</v>
      </c>
      <c r="U150" s="116"/>
      <c r="V150" s="116" t="s">
        <v>70</v>
      </c>
      <c r="W150" s="116"/>
      <c r="X150" s="116" t="s">
        <v>70</v>
      </c>
      <c r="Y150" s="116" t="s">
        <v>104</v>
      </c>
      <c r="Z150" s="98" t="s">
        <v>617</v>
      </c>
      <c r="AA150" s="300" t="s">
        <v>141</v>
      </c>
      <c r="AB150" s="89">
        <v>6</v>
      </c>
      <c r="AC150" s="91" t="s">
        <v>758</v>
      </c>
      <c r="AE150" s="56"/>
      <c r="AF150" s="56"/>
      <c r="AG150" s="56"/>
      <c r="AH150" s="56"/>
      <c r="AI150" s="56"/>
      <c r="AJ150" s="56"/>
      <c r="AK150" s="56"/>
      <c r="AL150" s="56"/>
      <c r="AM150" s="56"/>
      <c r="AN150" s="56"/>
      <c r="AO150" s="56"/>
      <c r="AP150" s="56"/>
      <c r="AQ150" s="56"/>
      <c r="AR150" s="56"/>
      <c r="AS150" s="56"/>
      <c r="AT150" s="56"/>
      <c r="AU150" s="56"/>
      <c r="AV150" s="56"/>
      <c r="AW150" s="56"/>
      <c r="AX150" s="56"/>
      <c r="AY150" s="56"/>
      <c r="AZ150" s="56"/>
      <c r="BA150" s="56"/>
      <c r="BB150" s="56"/>
      <c r="BC150" s="56"/>
      <c r="BD150" s="56"/>
      <c r="BE150" s="56"/>
      <c r="BF150" s="56"/>
      <c r="BG150" s="56"/>
    </row>
    <row r="151" spans="1:59" ht="48.75" thickBot="1" x14ac:dyDescent="0.3">
      <c r="A151" s="170">
        <v>147</v>
      </c>
      <c r="B151" s="224" t="s">
        <v>629</v>
      </c>
      <c r="C151" s="116" t="s">
        <v>236</v>
      </c>
      <c r="D151" s="116">
        <v>70989991</v>
      </c>
      <c r="E151" s="116">
        <v>2506432</v>
      </c>
      <c r="F151" s="116">
        <v>600100383</v>
      </c>
      <c r="G151" s="116" t="s">
        <v>636</v>
      </c>
      <c r="H151" s="116" t="s">
        <v>25</v>
      </c>
      <c r="I151" s="116" t="s">
        <v>77</v>
      </c>
      <c r="J151" s="116" t="s">
        <v>238</v>
      </c>
      <c r="K151" s="116" t="s">
        <v>637</v>
      </c>
      <c r="L151" s="191">
        <v>2000000</v>
      </c>
      <c r="M151" s="118">
        <f t="shared" si="13"/>
        <v>1700000</v>
      </c>
      <c r="N151" s="116">
        <v>2023</v>
      </c>
      <c r="O151" s="116">
        <v>2027</v>
      </c>
      <c r="P151" s="116" t="s">
        <v>70</v>
      </c>
      <c r="Q151" s="116" t="s">
        <v>70</v>
      </c>
      <c r="R151" s="116" t="s">
        <v>70</v>
      </c>
      <c r="S151" s="116" t="s">
        <v>70</v>
      </c>
      <c r="T151" s="116"/>
      <c r="U151" s="116"/>
      <c r="V151" s="116" t="s">
        <v>70</v>
      </c>
      <c r="W151" s="116" t="s">
        <v>70</v>
      </c>
      <c r="X151" s="116" t="s">
        <v>70</v>
      </c>
      <c r="Y151" s="96" t="s">
        <v>104</v>
      </c>
      <c r="Z151" s="369" t="s">
        <v>617</v>
      </c>
      <c r="AA151" s="300" t="s">
        <v>141</v>
      </c>
      <c r="AB151" s="89">
        <v>6</v>
      </c>
      <c r="AC151" s="91" t="s">
        <v>758</v>
      </c>
      <c r="AE151" s="56"/>
      <c r="AF151" s="56"/>
      <c r="AG151" s="56"/>
      <c r="AH151" s="56"/>
      <c r="AI151" s="56"/>
      <c r="AJ151" s="56"/>
      <c r="AK151" s="56"/>
      <c r="AL151" s="56"/>
      <c r="AM151" s="56"/>
      <c r="AN151" s="56"/>
      <c r="AO151" s="56"/>
      <c r="AP151" s="56"/>
      <c r="AQ151" s="56"/>
      <c r="AR151" s="56"/>
      <c r="AS151" s="56"/>
      <c r="AT151" s="56"/>
      <c r="AU151" s="56"/>
      <c r="AV151" s="56"/>
      <c r="AW151" s="56"/>
      <c r="AX151" s="56"/>
      <c r="AY151" s="56"/>
      <c r="AZ151" s="56"/>
      <c r="BA151" s="56"/>
      <c r="BB151" s="56"/>
      <c r="BC151" s="56"/>
      <c r="BD151" s="56"/>
      <c r="BE151" s="56"/>
      <c r="BF151" s="56"/>
      <c r="BG151" s="56"/>
    </row>
    <row r="152" spans="1:59" ht="48.75" x14ac:dyDescent="0.25">
      <c r="A152" s="190">
        <v>148</v>
      </c>
      <c r="B152" s="225" t="s">
        <v>629</v>
      </c>
      <c r="C152" s="116" t="s">
        <v>236</v>
      </c>
      <c r="D152" s="116">
        <v>70989991</v>
      </c>
      <c r="E152" s="116">
        <v>2506432</v>
      </c>
      <c r="F152" s="116">
        <v>600100383</v>
      </c>
      <c r="G152" s="116" t="s">
        <v>638</v>
      </c>
      <c r="H152" s="116" t="s">
        <v>25</v>
      </c>
      <c r="I152" s="116" t="s">
        <v>77</v>
      </c>
      <c r="J152" s="116" t="s">
        <v>238</v>
      </c>
      <c r="K152" s="116" t="s">
        <v>639</v>
      </c>
      <c r="L152" s="191">
        <v>20000000</v>
      </c>
      <c r="M152" s="118">
        <f t="shared" si="13"/>
        <v>17000000</v>
      </c>
      <c r="N152" s="116">
        <v>2023</v>
      </c>
      <c r="O152" s="116">
        <v>2027</v>
      </c>
      <c r="P152" s="116" t="s">
        <v>70</v>
      </c>
      <c r="Q152" s="116" t="s">
        <v>70</v>
      </c>
      <c r="R152" s="116" t="s">
        <v>70</v>
      </c>
      <c r="S152" s="116" t="s">
        <v>70</v>
      </c>
      <c r="T152" s="116"/>
      <c r="U152" s="116"/>
      <c r="V152" s="116" t="s">
        <v>70</v>
      </c>
      <c r="W152" s="116" t="s">
        <v>70</v>
      </c>
      <c r="X152" s="116" t="s">
        <v>70</v>
      </c>
      <c r="Y152" s="116" t="s">
        <v>79</v>
      </c>
      <c r="Z152" s="369" t="s">
        <v>395</v>
      </c>
      <c r="AA152" s="300" t="s">
        <v>141</v>
      </c>
      <c r="AB152" s="89">
        <v>6</v>
      </c>
      <c r="AC152" s="91" t="s">
        <v>758</v>
      </c>
      <c r="AE152" s="56"/>
      <c r="AF152" s="56"/>
      <c r="AG152" s="56"/>
      <c r="AH152" s="56"/>
      <c r="AI152" s="56"/>
      <c r="AJ152" s="56"/>
      <c r="AK152" s="56"/>
      <c r="AL152" s="56"/>
      <c r="AM152" s="56"/>
      <c r="AN152" s="56"/>
      <c r="AO152" s="56"/>
      <c r="AP152" s="56"/>
      <c r="AQ152" s="56"/>
      <c r="AR152" s="56"/>
      <c r="AS152" s="56"/>
      <c r="AT152" s="56"/>
      <c r="AU152" s="56"/>
      <c r="AV152" s="56"/>
      <c r="AW152" s="56"/>
      <c r="AX152" s="56"/>
      <c r="AY152" s="56"/>
      <c r="AZ152" s="56"/>
      <c r="BA152" s="56"/>
      <c r="BB152" s="56"/>
      <c r="BC152" s="56"/>
      <c r="BD152" s="56"/>
      <c r="BE152" s="56"/>
      <c r="BF152" s="56"/>
      <c r="BG152" s="56"/>
    </row>
    <row r="153" spans="1:59" ht="48.75" x14ac:dyDescent="0.25">
      <c r="A153" s="170">
        <v>149</v>
      </c>
      <c r="B153" s="225" t="s">
        <v>629</v>
      </c>
      <c r="C153" s="116" t="s">
        <v>236</v>
      </c>
      <c r="D153" s="116">
        <v>70989991</v>
      </c>
      <c r="E153" s="116">
        <v>2506432</v>
      </c>
      <c r="F153" s="116">
        <v>600100383</v>
      </c>
      <c r="G153" s="116" t="s">
        <v>640</v>
      </c>
      <c r="H153" s="116" t="s">
        <v>25</v>
      </c>
      <c r="I153" s="116" t="s">
        <v>77</v>
      </c>
      <c r="J153" s="116" t="s">
        <v>238</v>
      </c>
      <c r="K153" s="116" t="s">
        <v>641</v>
      </c>
      <c r="L153" s="97">
        <v>2000000</v>
      </c>
      <c r="M153" s="118">
        <f t="shared" si="13"/>
        <v>1700000</v>
      </c>
      <c r="N153" s="116">
        <v>2023</v>
      </c>
      <c r="O153" s="116">
        <v>2027</v>
      </c>
      <c r="P153" s="116" t="s">
        <v>70</v>
      </c>
      <c r="Q153" s="116" t="s">
        <v>70</v>
      </c>
      <c r="R153" s="116" t="s">
        <v>70</v>
      </c>
      <c r="S153" s="116" t="s">
        <v>70</v>
      </c>
      <c r="T153" s="116"/>
      <c r="U153" s="116"/>
      <c r="V153" s="116"/>
      <c r="W153" s="116" t="s">
        <v>70</v>
      </c>
      <c r="X153" s="116" t="s">
        <v>70</v>
      </c>
      <c r="Y153" s="116" t="s">
        <v>79</v>
      </c>
      <c r="Z153" s="369" t="s">
        <v>395</v>
      </c>
      <c r="AA153" s="300" t="s">
        <v>141</v>
      </c>
      <c r="AB153" s="89">
        <v>6</v>
      </c>
      <c r="AC153" s="91" t="s">
        <v>758</v>
      </c>
      <c r="AE153" s="56"/>
      <c r="AF153" s="56"/>
      <c r="AG153" s="56"/>
      <c r="AH153" s="56"/>
      <c r="AI153" s="56"/>
      <c r="AJ153" s="56"/>
      <c r="AK153" s="56"/>
      <c r="AL153" s="56"/>
      <c r="AM153" s="56"/>
      <c r="AN153" s="56"/>
      <c r="AO153" s="56"/>
      <c r="AP153" s="56"/>
      <c r="AQ153" s="56"/>
      <c r="AR153" s="56"/>
      <c r="AS153" s="56"/>
      <c r="AT153" s="56"/>
      <c r="AU153" s="56"/>
      <c r="AV153" s="56"/>
      <c r="AW153" s="56"/>
      <c r="AX153" s="56"/>
      <c r="AY153" s="56"/>
      <c r="AZ153" s="56"/>
      <c r="BA153" s="56"/>
      <c r="BB153" s="56"/>
      <c r="BC153" s="56"/>
      <c r="BD153" s="56"/>
      <c r="BE153" s="56"/>
      <c r="BF153" s="56"/>
      <c r="BG153" s="56"/>
    </row>
    <row r="154" spans="1:59" ht="48.75" x14ac:dyDescent="0.25">
      <c r="A154" s="170">
        <v>150</v>
      </c>
      <c r="B154" s="225" t="s">
        <v>629</v>
      </c>
      <c r="C154" s="116" t="s">
        <v>236</v>
      </c>
      <c r="D154" s="116">
        <v>70989991</v>
      </c>
      <c r="E154" s="116">
        <v>2506432</v>
      </c>
      <c r="F154" s="116">
        <v>600100383</v>
      </c>
      <c r="G154" s="116" t="s">
        <v>642</v>
      </c>
      <c r="H154" s="116" t="s">
        <v>25</v>
      </c>
      <c r="I154" s="116" t="s">
        <v>77</v>
      </c>
      <c r="J154" s="116" t="s">
        <v>238</v>
      </c>
      <c r="K154" s="116" t="s">
        <v>643</v>
      </c>
      <c r="L154" s="191">
        <v>2000000</v>
      </c>
      <c r="M154" s="118">
        <f t="shared" si="13"/>
        <v>1700000</v>
      </c>
      <c r="N154" s="116">
        <v>2023</v>
      </c>
      <c r="O154" s="116">
        <v>2027</v>
      </c>
      <c r="P154" s="116" t="s">
        <v>70</v>
      </c>
      <c r="Q154" s="116" t="s">
        <v>70</v>
      </c>
      <c r="R154" s="116" t="s">
        <v>70</v>
      </c>
      <c r="S154" s="116" t="s">
        <v>70</v>
      </c>
      <c r="T154" s="116"/>
      <c r="U154" s="116"/>
      <c r="V154" s="116" t="s">
        <v>70</v>
      </c>
      <c r="W154" s="116" t="s">
        <v>70</v>
      </c>
      <c r="X154" s="116"/>
      <c r="Y154" s="116" t="s">
        <v>84</v>
      </c>
      <c r="Z154" s="369" t="s">
        <v>617</v>
      </c>
      <c r="AA154" s="300" t="s">
        <v>141</v>
      </c>
      <c r="AB154" s="89">
        <v>6</v>
      </c>
      <c r="AC154" s="91" t="s">
        <v>758</v>
      </c>
      <c r="AE154" s="56"/>
      <c r="AF154" s="56"/>
      <c r="AG154" s="56"/>
      <c r="AH154" s="56"/>
      <c r="AI154" s="56"/>
      <c r="AJ154" s="56"/>
      <c r="AK154" s="56"/>
      <c r="AL154" s="56"/>
      <c r="AM154" s="56"/>
      <c r="AN154" s="56"/>
      <c r="AO154" s="56"/>
      <c r="AP154" s="56"/>
      <c r="AQ154" s="56"/>
      <c r="AR154" s="56"/>
      <c r="AS154" s="56"/>
      <c r="AT154" s="56"/>
      <c r="AU154" s="56"/>
      <c r="AV154" s="56"/>
      <c r="AW154" s="56"/>
      <c r="AX154" s="56"/>
      <c r="AY154" s="56"/>
      <c r="AZ154" s="56"/>
      <c r="BA154" s="56"/>
      <c r="BB154" s="56"/>
      <c r="BC154" s="56"/>
      <c r="BD154" s="56"/>
      <c r="BE154" s="56"/>
      <c r="BF154" s="56"/>
      <c r="BG154" s="56"/>
    </row>
    <row r="155" spans="1:59" ht="49.5" thickBot="1" x14ac:dyDescent="0.3">
      <c r="A155" s="170">
        <v>151</v>
      </c>
      <c r="B155" s="225" t="s">
        <v>629</v>
      </c>
      <c r="C155" s="116" t="s">
        <v>236</v>
      </c>
      <c r="D155" s="116">
        <v>70989991</v>
      </c>
      <c r="E155" s="116">
        <v>2506432</v>
      </c>
      <c r="F155" s="116">
        <v>600100383</v>
      </c>
      <c r="G155" s="116" t="s">
        <v>644</v>
      </c>
      <c r="H155" s="116" t="s">
        <v>25</v>
      </c>
      <c r="I155" s="116" t="s">
        <v>77</v>
      </c>
      <c r="J155" s="116" t="s">
        <v>238</v>
      </c>
      <c r="K155" s="116" t="s">
        <v>645</v>
      </c>
      <c r="L155" s="191">
        <v>2000000</v>
      </c>
      <c r="M155" s="118">
        <f t="shared" si="13"/>
        <v>1700000</v>
      </c>
      <c r="N155" s="116">
        <v>2024</v>
      </c>
      <c r="O155" s="116">
        <v>2027</v>
      </c>
      <c r="P155" s="116" t="s">
        <v>70</v>
      </c>
      <c r="Q155" s="116" t="s">
        <v>70</v>
      </c>
      <c r="R155" s="116" t="s">
        <v>70</v>
      </c>
      <c r="S155" s="116" t="s">
        <v>70</v>
      </c>
      <c r="T155" s="116"/>
      <c r="U155" s="116"/>
      <c r="V155" s="116" t="s">
        <v>70</v>
      </c>
      <c r="W155" s="116" t="s">
        <v>70</v>
      </c>
      <c r="X155" s="116" t="s">
        <v>70</v>
      </c>
      <c r="Y155" s="116" t="s">
        <v>79</v>
      </c>
      <c r="Z155" s="369" t="s">
        <v>395</v>
      </c>
      <c r="AA155" s="300" t="s">
        <v>141</v>
      </c>
      <c r="AB155" s="89">
        <v>6</v>
      </c>
      <c r="AC155" s="91" t="s">
        <v>758</v>
      </c>
      <c r="AE155" s="56"/>
      <c r="AF155" s="56"/>
      <c r="AG155" s="56"/>
      <c r="AH155" s="56"/>
      <c r="AI155" s="56"/>
      <c r="AJ155" s="56"/>
      <c r="AK155" s="56"/>
      <c r="AL155" s="56"/>
      <c r="AM155" s="56"/>
      <c r="AN155" s="56"/>
      <c r="AO155" s="56"/>
      <c r="AP155" s="56"/>
      <c r="AQ155" s="56"/>
      <c r="AR155" s="56"/>
      <c r="AS155" s="56"/>
      <c r="AT155" s="56"/>
      <c r="AU155" s="56"/>
      <c r="AV155" s="56"/>
      <c r="AW155" s="56"/>
      <c r="AX155" s="56"/>
      <c r="AY155" s="56"/>
      <c r="AZ155" s="56"/>
      <c r="BA155" s="56"/>
      <c r="BB155" s="56"/>
      <c r="BC155" s="56"/>
      <c r="BD155" s="56"/>
      <c r="BE155" s="56"/>
      <c r="BF155" s="56"/>
      <c r="BG155" s="56"/>
    </row>
    <row r="156" spans="1:59" ht="48.75" x14ac:dyDescent="0.25">
      <c r="A156" s="190">
        <v>152</v>
      </c>
      <c r="B156" s="225" t="s">
        <v>629</v>
      </c>
      <c r="C156" s="116" t="s">
        <v>236</v>
      </c>
      <c r="D156" s="116">
        <v>70989991</v>
      </c>
      <c r="E156" s="116">
        <v>2506432</v>
      </c>
      <c r="F156" s="116">
        <v>600100383</v>
      </c>
      <c r="G156" s="116" t="s">
        <v>646</v>
      </c>
      <c r="H156" s="116" t="s">
        <v>25</v>
      </c>
      <c r="I156" s="116" t="s">
        <v>77</v>
      </c>
      <c r="J156" s="116" t="s">
        <v>238</v>
      </c>
      <c r="K156" s="116" t="s">
        <v>647</v>
      </c>
      <c r="L156" s="191">
        <v>1500000</v>
      </c>
      <c r="M156" s="118">
        <f t="shared" si="13"/>
        <v>1275000</v>
      </c>
      <c r="N156" s="116">
        <v>2024</v>
      </c>
      <c r="O156" s="116">
        <v>2027</v>
      </c>
      <c r="P156" s="116" t="s">
        <v>70</v>
      </c>
      <c r="Q156" s="116" t="s">
        <v>70</v>
      </c>
      <c r="R156" s="116" t="s">
        <v>70</v>
      </c>
      <c r="S156" s="116" t="s">
        <v>70</v>
      </c>
      <c r="T156" s="116"/>
      <c r="U156" s="116" t="s">
        <v>70</v>
      </c>
      <c r="V156" s="116"/>
      <c r="W156" s="116" t="s">
        <v>70</v>
      </c>
      <c r="X156" s="116"/>
      <c r="Y156" s="116" t="s">
        <v>79</v>
      </c>
      <c r="Z156" s="369" t="s">
        <v>395</v>
      </c>
      <c r="AA156" s="300" t="s">
        <v>141</v>
      </c>
      <c r="AB156" s="89">
        <v>6</v>
      </c>
      <c r="AC156" s="91" t="s">
        <v>758</v>
      </c>
      <c r="AE156" s="56"/>
      <c r="AF156" s="56"/>
      <c r="AG156" s="56"/>
      <c r="AH156" s="56"/>
      <c r="AI156" s="56"/>
      <c r="AJ156" s="56"/>
      <c r="AK156" s="56"/>
      <c r="AL156" s="56"/>
      <c r="AM156" s="56"/>
      <c r="AN156" s="56"/>
      <c r="AO156" s="56"/>
      <c r="AP156" s="56"/>
      <c r="AQ156" s="56"/>
      <c r="AR156" s="56"/>
      <c r="AS156" s="56"/>
      <c r="AT156" s="56"/>
      <c r="AU156" s="56"/>
      <c r="AV156" s="56"/>
      <c r="AW156" s="56"/>
      <c r="AX156" s="56"/>
      <c r="AY156" s="56"/>
      <c r="AZ156" s="56"/>
      <c r="BA156" s="56"/>
      <c r="BB156" s="56"/>
      <c r="BC156" s="56"/>
      <c r="BD156" s="56"/>
      <c r="BE156" s="56"/>
      <c r="BF156" s="56"/>
      <c r="BG156" s="56"/>
    </row>
    <row r="157" spans="1:59" ht="48.75" x14ac:dyDescent="0.25">
      <c r="A157" s="170">
        <v>153</v>
      </c>
      <c r="B157" s="225" t="s">
        <v>629</v>
      </c>
      <c r="C157" s="116" t="s">
        <v>236</v>
      </c>
      <c r="D157" s="116">
        <v>70989991</v>
      </c>
      <c r="E157" s="116">
        <v>2506432</v>
      </c>
      <c r="F157" s="116">
        <v>600100383</v>
      </c>
      <c r="G157" s="116" t="s">
        <v>648</v>
      </c>
      <c r="H157" s="116" t="s">
        <v>25</v>
      </c>
      <c r="I157" s="116" t="s">
        <v>77</v>
      </c>
      <c r="J157" s="116" t="s">
        <v>238</v>
      </c>
      <c r="K157" s="116" t="s">
        <v>649</v>
      </c>
      <c r="L157" s="191">
        <v>2000000</v>
      </c>
      <c r="M157" s="118">
        <f t="shared" si="13"/>
        <v>1700000</v>
      </c>
      <c r="N157" s="116">
        <v>2024</v>
      </c>
      <c r="O157" s="116">
        <v>2027</v>
      </c>
      <c r="P157" s="116" t="s">
        <v>70</v>
      </c>
      <c r="Q157" s="116" t="s">
        <v>70</v>
      </c>
      <c r="R157" s="116" t="s">
        <v>70</v>
      </c>
      <c r="S157" s="116" t="s">
        <v>70</v>
      </c>
      <c r="T157" s="116"/>
      <c r="U157" s="116" t="s">
        <v>70</v>
      </c>
      <c r="V157" s="116" t="s">
        <v>70</v>
      </c>
      <c r="W157" s="116" t="s">
        <v>70</v>
      </c>
      <c r="X157" s="116"/>
      <c r="Y157" s="116" t="s">
        <v>79</v>
      </c>
      <c r="Z157" s="369" t="s">
        <v>395</v>
      </c>
      <c r="AA157" s="300" t="s">
        <v>141</v>
      </c>
      <c r="AB157" s="89">
        <v>6</v>
      </c>
      <c r="AC157" s="91" t="s">
        <v>758</v>
      </c>
      <c r="AE157" s="56"/>
      <c r="AF157" s="56"/>
      <c r="AG157" s="56"/>
      <c r="AH157" s="56"/>
      <c r="AI157" s="56"/>
      <c r="AJ157" s="56"/>
      <c r="AK157" s="56"/>
      <c r="AL157" s="56"/>
      <c r="AM157" s="56"/>
      <c r="AN157" s="56"/>
      <c r="AO157" s="56"/>
      <c r="AP157" s="56"/>
      <c r="AQ157" s="56"/>
      <c r="AR157" s="56"/>
      <c r="AS157" s="56"/>
      <c r="AT157" s="56"/>
      <c r="AU157" s="56"/>
      <c r="AV157" s="56"/>
      <c r="AW157" s="56"/>
      <c r="AX157" s="56"/>
      <c r="AY157" s="56"/>
      <c r="AZ157" s="56"/>
      <c r="BA157" s="56"/>
      <c r="BB157" s="56"/>
      <c r="BC157" s="56"/>
      <c r="BD157" s="56"/>
      <c r="BE157" s="56"/>
      <c r="BF157" s="56"/>
      <c r="BG157" s="56"/>
    </row>
    <row r="158" spans="1:59" ht="48.75" x14ac:dyDescent="0.25">
      <c r="A158" s="170">
        <v>154</v>
      </c>
      <c r="B158" s="225" t="s">
        <v>629</v>
      </c>
      <c r="C158" s="116" t="s">
        <v>236</v>
      </c>
      <c r="D158" s="116">
        <v>70989991</v>
      </c>
      <c r="E158" s="116">
        <v>2506432</v>
      </c>
      <c r="F158" s="116">
        <v>600100383</v>
      </c>
      <c r="G158" s="116" t="s">
        <v>650</v>
      </c>
      <c r="H158" s="116" t="s">
        <v>25</v>
      </c>
      <c r="I158" s="116" t="s">
        <v>77</v>
      </c>
      <c r="J158" s="116" t="s">
        <v>238</v>
      </c>
      <c r="K158" s="116" t="s">
        <v>651</v>
      </c>
      <c r="L158" s="191">
        <v>1000000</v>
      </c>
      <c r="M158" s="118">
        <f t="shared" si="13"/>
        <v>850000</v>
      </c>
      <c r="N158" s="116">
        <v>2024</v>
      </c>
      <c r="O158" s="116">
        <v>2027</v>
      </c>
      <c r="P158" s="116"/>
      <c r="Q158" s="116" t="s">
        <v>70</v>
      </c>
      <c r="R158" s="116"/>
      <c r="S158" s="116"/>
      <c r="T158" s="116"/>
      <c r="U158" s="116"/>
      <c r="V158" s="116"/>
      <c r="W158" s="116"/>
      <c r="X158" s="116"/>
      <c r="Y158" s="116" t="s">
        <v>79</v>
      </c>
      <c r="Z158" s="369" t="s">
        <v>395</v>
      </c>
      <c r="AA158" s="300" t="s">
        <v>141</v>
      </c>
      <c r="AB158" s="89">
        <v>6</v>
      </c>
      <c r="AC158" s="91" t="s">
        <v>758</v>
      </c>
      <c r="AE158" s="56"/>
      <c r="AF158" s="56"/>
      <c r="AG158" s="56"/>
      <c r="AH158" s="56"/>
      <c r="AI158" s="56"/>
      <c r="AJ158" s="56"/>
      <c r="AK158" s="56"/>
      <c r="AL158" s="56"/>
      <c r="AM158" s="56"/>
      <c r="AN158" s="56"/>
      <c r="AO158" s="56"/>
      <c r="AP158" s="56"/>
      <c r="AQ158" s="56"/>
      <c r="AR158" s="56"/>
      <c r="AS158" s="56"/>
      <c r="AT158" s="56"/>
      <c r="AU158" s="56"/>
      <c r="AV158" s="56"/>
      <c r="AW158" s="56"/>
      <c r="AX158" s="56"/>
      <c r="AY158" s="56"/>
      <c r="AZ158" s="56"/>
      <c r="BA158" s="56"/>
      <c r="BB158" s="56"/>
      <c r="BC158" s="56"/>
      <c r="BD158" s="56"/>
      <c r="BE158" s="56"/>
      <c r="BF158" s="56"/>
      <c r="BG158" s="56"/>
    </row>
    <row r="159" spans="1:59" ht="49.5" thickBot="1" x14ac:dyDescent="0.3">
      <c r="A159" s="170">
        <v>155</v>
      </c>
      <c r="B159" s="225" t="s">
        <v>629</v>
      </c>
      <c r="C159" s="116" t="s">
        <v>236</v>
      </c>
      <c r="D159" s="116">
        <v>70989991</v>
      </c>
      <c r="E159" s="116">
        <v>2506432</v>
      </c>
      <c r="F159" s="116">
        <v>600100383</v>
      </c>
      <c r="G159" s="116" t="s">
        <v>652</v>
      </c>
      <c r="H159" s="116" t="s">
        <v>25</v>
      </c>
      <c r="I159" s="116" t="s">
        <v>77</v>
      </c>
      <c r="J159" s="116" t="s">
        <v>238</v>
      </c>
      <c r="K159" s="116" t="s">
        <v>653</v>
      </c>
      <c r="L159" s="191">
        <v>1500000</v>
      </c>
      <c r="M159" s="118">
        <f t="shared" si="13"/>
        <v>1275000</v>
      </c>
      <c r="N159" s="116">
        <v>2024</v>
      </c>
      <c r="O159" s="116">
        <v>2027</v>
      </c>
      <c r="P159" s="116"/>
      <c r="Q159" s="116"/>
      <c r="R159" s="116" t="s">
        <v>70</v>
      </c>
      <c r="S159" s="116" t="s">
        <v>70</v>
      </c>
      <c r="T159" s="116"/>
      <c r="U159" s="116"/>
      <c r="V159" s="116"/>
      <c r="W159" s="116" t="s">
        <v>70</v>
      </c>
      <c r="X159" s="116"/>
      <c r="Y159" s="96" t="s">
        <v>143</v>
      </c>
      <c r="Z159" s="98" t="s">
        <v>617</v>
      </c>
      <c r="AA159" s="300" t="s">
        <v>141</v>
      </c>
      <c r="AB159" s="89">
        <v>6</v>
      </c>
      <c r="AC159" s="91" t="s">
        <v>758</v>
      </c>
      <c r="AE159" s="57"/>
      <c r="AF159" s="57"/>
      <c r="AG159" s="57"/>
      <c r="AH159" s="57"/>
      <c r="AI159" s="57"/>
      <c r="AJ159" s="57"/>
      <c r="AK159" s="57"/>
      <c r="AL159" s="57"/>
      <c r="AM159" s="57"/>
      <c r="AN159" s="57"/>
      <c r="AO159" s="57"/>
      <c r="AP159" s="57"/>
      <c r="AQ159" s="57"/>
      <c r="AR159" s="57"/>
      <c r="AS159" s="57"/>
      <c r="AT159" s="57"/>
      <c r="AU159" s="57"/>
      <c r="AV159" s="57"/>
      <c r="AW159" s="57"/>
      <c r="AX159" s="57"/>
      <c r="AY159" s="57"/>
      <c r="AZ159" s="57"/>
      <c r="BA159" s="57"/>
      <c r="BB159" s="57"/>
      <c r="BC159" s="57"/>
      <c r="BD159" s="57"/>
      <c r="BE159" s="57"/>
      <c r="BF159" s="57"/>
      <c r="BG159" s="57"/>
    </row>
    <row r="160" spans="1:59" ht="48.75" x14ac:dyDescent="0.25">
      <c r="A160" s="190">
        <v>156</v>
      </c>
      <c r="B160" s="226" t="s">
        <v>629</v>
      </c>
      <c r="C160" s="96" t="s">
        <v>236</v>
      </c>
      <c r="D160" s="96">
        <v>70989991</v>
      </c>
      <c r="E160" s="96">
        <v>2506432</v>
      </c>
      <c r="F160" s="96">
        <v>600100383</v>
      </c>
      <c r="G160" s="96" t="s">
        <v>772</v>
      </c>
      <c r="H160" s="96" t="s">
        <v>25</v>
      </c>
      <c r="I160" s="96" t="s">
        <v>77</v>
      </c>
      <c r="J160" s="96" t="s">
        <v>238</v>
      </c>
      <c r="K160" s="96" t="s">
        <v>773</v>
      </c>
      <c r="L160" s="97">
        <v>500000</v>
      </c>
      <c r="M160" s="227">
        <v>425000</v>
      </c>
      <c r="N160" s="96">
        <v>2024</v>
      </c>
      <c r="O160" s="96">
        <v>2025</v>
      </c>
      <c r="P160" s="96" t="s">
        <v>70</v>
      </c>
      <c r="Q160" s="96" t="s">
        <v>70</v>
      </c>
      <c r="R160" s="96" t="s">
        <v>70</v>
      </c>
      <c r="S160" s="96" t="s">
        <v>70</v>
      </c>
      <c r="T160" s="96"/>
      <c r="U160" s="96"/>
      <c r="V160" s="96"/>
      <c r="W160" s="96"/>
      <c r="X160" s="96"/>
      <c r="Y160" s="96" t="s">
        <v>79</v>
      </c>
      <c r="Z160" s="98" t="s">
        <v>395</v>
      </c>
      <c r="AA160" s="300" t="s">
        <v>141</v>
      </c>
      <c r="AB160" s="89">
        <v>6</v>
      </c>
      <c r="AC160" s="90" t="s">
        <v>758</v>
      </c>
      <c r="AD160" s="93"/>
    </row>
    <row r="161" spans="1:30" ht="36" x14ac:dyDescent="0.25">
      <c r="A161" s="170">
        <v>157</v>
      </c>
      <c r="B161" s="116" t="s">
        <v>654</v>
      </c>
      <c r="C161" s="116" t="s">
        <v>274</v>
      </c>
      <c r="D161" s="116">
        <v>61235059</v>
      </c>
      <c r="E161" s="116">
        <v>102642982</v>
      </c>
      <c r="F161" s="116">
        <v>600104788</v>
      </c>
      <c r="G161" s="116" t="s">
        <v>655</v>
      </c>
      <c r="H161" s="116" t="s">
        <v>25</v>
      </c>
      <c r="I161" s="116" t="s">
        <v>77</v>
      </c>
      <c r="J161" s="116" t="s">
        <v>276</v>
      </c>
      <c r="K161" s="116" t="s">
        <v>656</v>
      </c>
      <c r="L161" s="191">
        <v>25000000</v>
      </c>
      <c r="M161" s="191">
        <f>L161/100*85</f>
        <v>21250000</v>
      </c>
      <c r="N161" s="116">
        <v>2022</v>
      </c>
      <c r="O161" s="116">
        <v>2022</v>
      </c>
      <c r="P161" s="116" t="s">
        <v>70</v>
      </c>
      <c r="Q161" s="116" t="s">
        <v>70</v>
      </c>
      <c r="R161" s="116" t="s">
        <v>70</v>
      </c>
      <c r="S161" s="116"/>
      <c r="T161" s="116"/>
      <c r="U161" s="116"/>
      <c r="V161" s="116" t="s">
        <v>70</v>
      </c>
      <c r="W161" s="116" t="s">
        <v>70</v>
      </c>
      <c r="X161" s="116"/>
      <c r="Y161" s="116" t="s">
        <v>104</v>
      </c>
      <c r="Z161" s="369" t="s">
        <v>72</v>
      </c>
      <c r="AA161" s="300" t="s">
        <v>141</v>
      </c>
      <c r="AB161" s="89">
        <v>6</v>
      </c>
      <c r="AC161" s="90" t="s">
        <v>758</v>
      </c>
      <c r="AD161" s="93"/>
    </row>
    <row r="162" spans="1:30" ht="36" x14ac:dyDescent="0.25">
      <c r="A162" s="170">
        <v>158</v>
      </c>
      <c r="B162" s="116" t="s">
        <v>654</v>
      </c>
      <c r="C162" s="116" t="s">
        <v>274</v>
      </c>
      <c r="D162" s="116">
        <v>61235059</v>
      </c>
      <c r="E162" s="116">
        <v>102642982</v>
      </c>
      <c r="F162" s="116">
        <v>600104788</v>
      </c>
      <c r="G162" s="116" t="s">
        <v>353</v>
      </c>
      <c r="H162" s="116" t="s">
        <v>25</v>
      </c>
      <c r="I162" s="116" t="s">
        <v>77</v>
      </c>
      <c r="J162" s="116" t="s">
        <v>276</v>
      </c>
      <c r="K162" s="116" t="s">
        <v>657</v>
      </c>
      <c r="L162" s="191">
        <v>70000</v>
      </c>
      <c r="M162" s="191">
        <f>L162/100*85</f>
        <v>59500</v>
      </c>
      <c r="N162" s="116">
        <v>2022</v>
      </c>
      <c r="O162" s="116">
        <v>2022</v>
      </c>
      <c r="P162" s="116"/>
      <c r="Q162" s="116"/>
      <c r="R162" s="116"/>
      <c r="S162" s="116"/>
      <c r="T162" s="116"/>
      <c r="U162" s="116"/>
      <c r="V162" s="116"/>
      <c r="W162" s="116"/>
      <c r="X162" s="116"/>
      <c r="Y162" s="116" t="s">
        <v>104</v>
      </c>
      <c r="Z162" s="369" t="s">
        <v>72</v>
      </c>
      <c r="AA162" s="300" t="s">
        <v>141</v>
      </c>
      <c r="AB162" s="89">
        <v>6</v>
      </c>
      <c r="AC162" s="90" t="s">
        <v>758</v>
      </c>
      <c r="AD162" s="93"/>
    </row>
    <row r="163" spans="1:30" ht="36.75" thickBot="1" x14ac:dyDescent="0.3">
      <c r="A163" s="170">
        <v>159</v>
      </c>
      <c r="B163" s="116" t="s">
        <v>654</v>
      </c>
      <c r="C163" s="116" t="s">
        <v>274</v>
      </c>
      <c r="D163" s="116">
        <v>61235059</v>
      </c>
      <c r="E163" s="116">
        <v>102642982</v>
      </c>
      <c r="F163" s="116">
        <v>600104788</v>
      </c>
      <c r="G163" s="96" t="s">
        <v>770</v>
      </c>
      <c r="H163" s="228" t="s">
        <v>25</v>
      </c>
      <c r="I163" s="228" t="s">
        <v>77</v>
      </c>
      <c r="J163" s="228" t="s">
        <v>276</v>
      </c>
      <c r="K163" s="228" t="s">
        <v>771</v>
      </c>
      <c r="L163" s="229">
        <v>50000000</v>
      </c>
      <c r="M163" s="229">
        <f>L163/100*85</f>
        <v>42500000</v>
      </c>
      <c r="N163" s="96">
        <v>2025</v>
      </c>
      <c r="O163" s="96">
        <v>2027</v>
      </c>
      <c r="P163" s="228"/>
      <c r="Q163" s="228"/>
      <c r="R163" s="228"/>
      <c r="S163" s="228"/>
      <c r="T163" s="228"/>
      <c r="U163" s="228"/>
      <c r="V163" s="96" t="s">
        <v>70</v>
      </c>
      <c r="W163" s="96" t="s">
        <v>70</v>
      </c>
      <c r="X163" s="228"/>
      <c r="Y163" s="96" t="s">
        <v>240</v>
      </c>
      <c r="Z163" s="98" t="s">
        <v>72</v>
      </c>
      <c r="AA163" s="300" t="s">
        <v>141</v>
      </c>
      <c r="AB163" s="89">
        <v>6</v>
      </c>
      <c r="AC163" s="90" t="s">
        <v>758</v>
      </c>
      <c r="AD163" s="93"/>
    </row>
    <row r="164" spans="1:30" ht="36" x14ac:dyDescent="0.25">
      <c r="A164" s="190">
        <v>160</v>
      </c>
      <c r="B164" s="116" t="s">
        <v>654</v>
      </c>
      <c r="C164" s="116" t="s">
        <v>274</v>
      </c>
      <c r="D164" s="116">
        <v>61235059</v>
      </c>
      <c r="E164" s="116">
        <v>102642982</v>
      </c>
      <c r="F164" s="116">
        <v>600104788</v>
      </c>
      <c r="G164" s="116" t="s">
        <v>658</v>
      </c>
      <c r="H164" s="116" t="s">
        <v>25</v>
      </c>
      <c r="I164" s="116" t="s">
        <v>77</v>
      </c>
      <c r="J164" s="116" t="s">
        <v>276</v>
      </c>
      <c r="K164" s="116" t="s">
        <v>658</v>
      </c>
      <c r="L164" s="191">
        <v>300000</v>
      </c>
      <c r="M164" s="191">
        <f>L164/100*85</f>
        <v>255000</v>
      </c>
      <c r="N164" s="116">
        <v>2023</v>
      </c>
      <c r="O164" s="116">
        <v>2024</v>
      </c>
      <c r="P164" s="116" t="s">
        <v>70</v>
      </c>
      <c r="Q164" s="116" t="s">
        <v>70</v>
      </c>
      <c r="R164" s="116"/>
      <c r="S164" s="116" t="s">
        <v>70</v>
      </c>
      <c r="T164" s="116"/>
      <c r="U164" s="116"/>
      <c r="V164" s="116"/>
      <c r="W164" s="116"/>
      <c r="X164" s="116"/>
      <c r="Y164" s="116" t="s">
        <v>104</v>
      </c>
      <c r="Z164" s="369" t="s">
        <v>72</v>
      </c>
      <c r="AA164" s="300" t="s">
        <v>141</v>
      </c>
      <c r="AB164" s="89">
        <v>6</v>
      </c>
      <c r="AC164" s="90" t="s">
        <v>758</v>
      </c>
      <c r="AD164" s="93"/>
    </row>
    <row r="165" spans="1:30" ht="80.25" customHeight="1" x14ac:dyDescent="0.25">
      <c r="A165" s="170">
        <v>161</v>
      </c>
      <c r="B165" s="116" t="s">
        <v>279</v>
      </c>
      <c r="C165" s="116" t="s">
        <v>280</v>
      </c>
      <c r="D165" s="116">
        <v>75016176</v>
      </c>
      <c r="E165" s="116">
        <v>2506637</v>
      </c>
      <c r="F165" s="116">
        <v>600100464</v>
      </c>
      <c r="G165" s="116" t="s">
        <v>659</v>
      </c>
      <c r="H165" s="116" t="s">
        <v>76</v>
      </c>
      <c r="I165" s="116" t="s">
        <v>77</v>
      </c>
      <c r="J165" s="116" t="s">
        <v>282</v>
      </c>
      <c r="K165" s="116" t="s">
        <v>660</v>
      </c>
      <c r="L165" s="191">
        <v>5000000</v>
      </c>
      <c r="M165" s="191">
        <f t="shared" ref="M165:M178" si="14">L165/100*85</f>
        <v>4250000</v>
      </c>
      <c r="N165" s="116">
        <v>2024</v>
      </c>
      <c r="O165" s="116">
        <v>2027</v>
      </c>
      <c r="P165" s="116"/>
      <c r="Q165" s="96" t="s">
        <v>417</v>
      </c>
      <c r="R165" s="116" t="s">
        <v>70</v>
      </c>
      <c r="S165" s="116"/>
      <c r="T165" s="116" t="s">
        <v>70</v>
      </c>
      <c r="U165" s="116"/>
      <c r="V165" s="116"/>
      <c r="W165" s="116"/>
      <c r="X165" s="116"/>
      <c r="Y165" s="116" t="s">
        <v>284</v>
      </c>
      <c r="Z165" s="369" t="s">
        <v>72</v>
      </c>
      <c r="AA165" s="300" t="s">
        <v>141</v>
      </c>
      <c r="AB165" s="89">
        <v>6</v>
      </c>
      <c r="AC165" s="90" t="s">
        <v>758</v>
      </c>
      <c r="AD165" s="93"/>
    </row>
    <row r="166" spans="1:30" ht="114" customHeight="1" x14ac:dyDescent="0.25">
      <c r="A166" s="170">
        <v>162</v>
      </c>
      <c r="B166" s="116" t="s">
        <v>279</v>
      </c>
      <c r="C166" s="116" t="s">
        <v>280</v>
      </c>
      <c r="D166" s="117">
        <v>75016176</v>
      </c>
      <c r="E166" s="117">
        <v>2506637</v>
      </c>
      <c r="F166" s="117">
        <v>600100464</v>
      </c>
      <c r="G166" s="116" t="s">
        <v>281</v>
      </c>
      <c r="H166" s="116" t="s">
        <v>76</v>
      </c>
      <c r="I166" s="116" t="s">
        <v>77</v>
      </c>
      <c r="J166" s="116" t="s">
        <v>282</v>
      </c>
      <c r="K166" s="116" t="s">
        <v>766</v>
      </c>
      <c r="L166" s="118">
        <v>3500000</v>
      </c>
      <c r="M166" s="118">
        <f t="shared" si="14"/>
        <v>2975000</v>
      </c>
      <c r="N166" s="117">
        <v>2024</v>
      </c>
      <c r="O166" s="117">
        <v>2027</v>
      </c>
      <c r="P166" s="117"/>
      <c r="Q166" s="117" t="s">
        <v>70</v>
      </c>
      <c r="R166" s="117" t="s">
        <v>70</v>
      </c>
      <c r="S166" s="117"/>
      <c r="T166" s="117"/>
      <c r="U166" s="117"/>
      <c r="V166" s="117"/>
      <c r="W166" s="117" t="s">
        <v>70</v>
      </c>
      <c r="X166" s="117"/>
      <c r="Y166" s="116" t="s">
        <v>284</v>
      </c>
      <c r="Z166" s="371" t="s">
        <v>72</v>
      </c>
      <c r="AA166" s="300" t="s">
        <v>141</v>
      </c>
      <c r="AB166" s="89">
        <v>6</v>
      </c>
      <c r="AC166" s="90" t="s">
        <v>758</v>
      </c>
      <c r="AD166" s="93"/>
    </row>
    <row r="167" spans="1:30" ht="84.75" thickBot="1" x14ac:dyDescent="0.3">
      <c r="A167" s="170">
        <v>163</v>
      </c>
      <c r="B167" s="116" t="s">
        <v>279</v>
      </c>
      <c r="C167" s="116" t="s">
        <v>280</v>
      </c>
      <c r="D167" s="117">
        <v>75016176</v>
      </c>
      <c r="E167" s="117">
        <v>2506637</v>
      </c>
      <c r="F167" s="117">
        <v>600100464</v>
      </c>
      <c r="G167" s="116" t="s">
        <v>661</v>
      </c>
      <c r="H167" s="116" t="s">
        <v>76</v>
      </c>
      <c r="I167" s="116" t="s">
        <v>77</v>
      </c>
      <c r="J167" s="116" t="s">
        <v>282</v>
      </c>
      <c r="K167" s="116" t="s">
        <v>662</v>
      </c>
      <c r="L167" s="118">
        <v>200000</v>
      </c>
      <c r="M167" s="118">
        <f t="shared" si="14"/>
        <v>170000</v>
      </c>
      <c r="N167" s="117">
        <v>2024</v>
      </c>
      <c r="O167" s="117">
        <v>2026</v>
      </c>
      <c r="P167" s="117"/>
      <c r="Q167" s="117"/>
      <c r="R167" s="117"/>
      <c r="S167" s="117"/>
      <c r="T167" s="117"/>
      <c r="U167" s="117" t="s">
        <v>70</v>
      </c>
      <c r="V167" s="117" t="s">
        <v>70</v>
      </c>
      <c r="W167" s="117"/>
      <c r="X167" s="117"/>
      <c r="Y167" s="116" t="s">
        <v>284</v>
      </c>
      <c r="Z167" s="371" t="s">
        <v>72</v>
      </c>
      <c r="AA167" s="300" t="s">
        <v>141</v>
      </c>
      <c r="AB167" s="89">
        <v>6</v>
      </c>
      <c r="AC167" s="90" t="s">
        <v>758</v>
      </c>
      <c r="AD167" s="93"/>
    </row>
    <row r="168" spans="1:30" ht="87" customHeight="1" x14ac:dyDescent="0.25">
      <c r="A168" s="190">
        <v>164</v>
      </c>
      <c r="B168" s="116" t="s">
        <v>279</v>
      </c>
      <c r="C168" s="116" t="s">
        <v>280</v>
      </c>
      <c r="D168" s="117">
        <v>75016176</v>
      </c>
      <c r="E168" s="117">
        <v>2506637</v>
      </c>
      <c r="F168" s="117">
        <v>600100464</v>
      </c>
      <c r="G168" s="116" t="s">
        <v>663</v>
      </c>
      <c r="H168" s="116" t="s">
        <v>76</v>
      </c>
      <c r="I168" s="116" t="s">
        <v>77</v>
      </c>
      <c r="J168" s="116" t="s">
        <v>282</v>
      </c>
      <c r="K168" s="116" t="s">
        <v>664</v>
      </c>
      <c r="L168" s="118">
        <v>2000000</v>
      </c>
      <c r="M168" s="118">
        <f t="shared" si="14"/>
        <v>1700000</v>
      </c>
      <c r="N168" s="117">
        <v>2024</v>
      </c>
      <c r="O168" s="117">
        <v>2026</v>
      </c>
      <c r="P168" s="117" t="s">
        <v>70</v>
      </c>
      <c r="Q168" s="117" t="s">
        <v>70</v>
      </c>
      <c r="R168" s="117"/>
      <c r="S168" s="117" t="s">
        <v>70</v>
      </c>
      <c r="T168" s="117" t="s">
        <v>70</v>
      </c>
      <c r="U168" s="117"/>
      <c r="V168" s="117"/>
      <c r="W168" s="117"/>
      <c r="X168" s="230" t="s">
        <v>70</v>
      </c>
      <c r="Y168" s="116" t="s">
        <v>284</v>
      </c>
      <c r="Z168" s="371" t="s">
        <v>72</v>
      </c>
      <c r="AA168" s="300" t="s">
        <v>141</v>
      </c>
      <c r="AB168" s="89">
        <v>6</v>
      </c>
      <c r="AC168" s="90" t="s">
        <v>758</v>
      </c>
      <c r="AD168" s="93"/>
    </row>
    <row r="169" spans="1:30" ht="84" x14ac:dyDescent="0.25">
      <c r="A169" s="170">
        <v>165</v>
      </c>
      <c r="B169" s="116" t="s">
        <v>279</v>
      </c>
      <c r="C169" s="116" t="s">
        <v>280</v>
      </c>
      <c r="D169" s="117">
        <v>75016176</v>
      </c>
      <c r="E169" s="117">
        <v>2506637</v>
      </c>
      <c r="F169" s="117">
        <v>600100464</v>
      </c>
      <c r="G169" s="116" t="s">
        <v>665</v>
      </c>
      <c r="H169" s="116" t="s">
        <v>76</v>
      </c>
      <c r="I169" s="116" t="s">
        <v>77</v>
      </c>
      <c r="J169" s="116" t="s">
        <v>282</v>
      </c>
      <c r="K169" s="116" t="s">
        <v>666</v>
      </c>
      <c r="L169" s="118">
        <v>5000000</v>
      </c>
      <c r="M169" s="118">
        <f t="shared" si="14"/>
        <v>4250000</v>
      </c>
      <c r="N169" s="117">
        <v>2024</v>
      </c>
      <c r="O169" s="117">
        <v>2026</v>
      </c>
      <c r="P169" s="117"/>
      <c r="Q169" s="117"/>
      <c r="R169" s="117"/>
      <c r="S169" s="117"/>
      <c r="T169" s="117" t="s">
        <v>70</v>
      </c>
      <c r="U169" s="117"/>
      <c r="V169" s="117"/>
      <c r="W169" s="117" t="s">
        <v>70</v>
      </c>
      <c r="X169" s="117"/>
      <c r="Y169" s="116" t="s">
        <v>284</v>
      </c>
      <c r="Z169" s="371" t="s">
        <v>72</v>
      </c>
      <c r="AA169" s="300" t="s">
        <v>141</v>
      </c>
      <c r="AB169" s="89">
        <v>6</v>
      </c>
      <c r="AC169" s="90" t="s">
        <v>758</v>
      </c>
      <c r="AD169" s="93"/>
    </row>
    <row r="170" spans="1:30" ht="84" x14ac:dyDescent="0.25">
      <c r="A170" s="170">
        <v>166</v>
      </c>
      <c r="B170" s="116" t="s">
        <v>279</v>
      </c>
      <c r="C170" s="116" t="s">
        <v>280</v>
      </c>
      <c r="D170" s="117">
        <v>75016176</v>
      </c>
      <c r="E170" s="117">
        <v>2506637</v>
      </c>
      <c r="F170" s="117">
        <v>600100464</v>
      </c>
      <c r="G170" s="116" t="s">
        <v>667</v>
      </c>
      <c r="H170" s="116" t="s">
        <v>76</v>
      </c>
      <c r="I170" s="116" t="s">
        <v>77</v>
      </c>
      <c r="J170" s="116" t="s">
        <v>282</v>
      </c>
      <c r="K170" s="116" t="s">
        <v>668</v>
      </c>
      <c r="L170" s="118">
        <v>2000000</v>
      </c>
      <c r="M170" s="118">
        <f t="shared" si="14"/>
        <v>1700000</v>
      </c>
      <c r="N170" s="117">
        <v>2024</v>
      </c>
      <c r="O170" s="117">
        <v>2027</v>
      </c>
      <c r="P170" s="117"/>
      <c r="Q170" s="117"/>
      <c r="R170" s="117" t="s">
        <v>70</v>
      </c>
      <c r="S170" s="117"/>
      <c r="T170" s="117"/>
      <c r="U170" s="117"/>
      <c r="V170" s="117" t="s">
        <v>70</v>
      </c>
      <c r="W170" s="117" t="s">
        <v>70</v>
      </c>
      <c r="X170" s="117"/>
      <c r="Y170" s="116" t="s">
        <v>284</v>
      </c>
      <c r="Z170" s="371" t="s">
        <v>72</v>
      </c>
      <c r="AA170" s="300" t="s">
        <v>141</v>
      </c>
      <c r="AB170" s="89">
        <v>6</v>
      </c>
      <c r="AC170" s="90" t="s">
        <v>758</v>
      </c>
      <c r="AD170" s="93"/>
    </row>
    <row r="171" spans="1:30" ht="84.75" thickBot="1" x14ac:dyDescent="0.3">
      <c r="A171" s="170">
        <v>167</v>
      </c>
      <c r="B171" s="116" t="s">
        <v>279</v>
      </c>
      <c r="C171" s="116" t="s">
        <v>280</v>
      </c>
      <c r="D171" s="117">
        <v>75016176</v>
      </c>
      <c r="E171" s="117">
        <v>2506637</v>
      </c>
      <c r="F171" s="117">
        <v>600100464</v>
      </c>
      <c r="G171" s="116" t="s">
        <v>669</v>
      </c>
      <c r="H171" s="116" t="s">
        <v>76</v>
      </c>
      <c r="I171" s="116" t="s">
        <v>77</v>
      </c>
      <c r="J171" s="116" t="s">
        <v>282</v>
      </c>
      <c r="K171" s="116" t="s">
        <v>670</v>
      </c>
      <c r="L171" s="118">
        <v>600000</v>
      </c>
      <c r="M171" s="118">
        <f t="shared" si="14"/>
        <v>510000</v>
      </c>
      <c r="N171" s="117">
        <v>2024</v>
      </c>
      <c r="O171" s="117">
        <v>2026</v>
      </c>
      <c r="P171" s="117" t="s">
        <v>70</v>
      </c>
      <c r="Q171" s="117" t="s">
        <v>70</v>
      </c>
      <c r="R171" s="117"/>
      <c r="S171" s="117" t="s">
        <v>70</v>
      </c>
      <c r="T171" s="117" t="s">
        <v>70</v>
      </c>
      <c r="U171" s="117"/>
      <c r="V171" s="117"/>
      <c r="W171" s="117"/>
      <c r="X171" s="117"/>
      <c r="Y171" s="116" t="s">
        <v>284</v>
      </c>
      <c r="Z171" s="371" t="s">
        <v>72</v>
      </c>
      <c r="AA171" s="300" t="s">
        <v>141</v>
      </c>
      <c r="AB171" s="89">
        <v>6</v>
      </c>
      <c r="AC171" s="90" t="s">
        <v>758</v>
      </c>
      <c r="AD171" s="93"/>
    </row>
    <row r="172" spans="1:30" ht="120" x14ac:dyDescent="0.25">
      <c r="A172" s="190">
        <v>168</v>
      </c>
      <c r="B172" s="116" t="s">
        <v>279</v>
      </c>
      <c r="C172" s="116" t="s">
        <v>280</v>
      </c>
      <c r="D172" s="117">
        <v>75016176</v>
      </c>
      <c r="E172" s="117">
        <v>2506637</v>
      </c>
      <c r="F172" s="117">
        <v>600100464</v>
      </c>
      <c r="G172" s="116" t="s">
        <v>671</v>
      </c>
      <c r="H172" s="116" t="s">
        <v>76</v>
      </c>
      <c r="I172" s="116" t="s">
        <v>77</v>
      </c>
      <c r="J172" s="116" t="s">
        <v>282</v>
      </c>
      <c r="K172" s="116" t="s">
        <v>672</v>
      </c>
      <c r="L172" s="118">
        <v>1500000</v>
      </c>
      <c r="M172" s="118">
        <f t="shared" si="14"/>
        <v>1275000</v>
      </c>
      <c r="N172" s="117">
        <v>2024</v>
      </c>
      <c r="O172" s="117">
        <v>2027</v>
      </c>
      <c r="P172" s="117"/>
      <c r="Q172" s="117" t="s">
        <v>70</v>
      </c>
      <c r="R172" s="117"/>
      <c r="S172" s="117"/>
      <c r="T172" s="117"/>
      <c r="U172" s="117"/>
      <c r="V172" s="117"/>
      <c r="W172" s="117"/>
      <c r="X172" s="117"/>
      <c r="Y172" s="116" t="s">
        <v>284</v>
      </c>
      <c r="Z172" s="371" t="s">
        <v>72</v>
      </c>
      <c r="AA172" s="300" t="s">
        <v>141</v>
      </c>
      <c r="AB172" s="89">
        <v>6</v>
      </c>
      <c r="AC172" s="90" t="s">
        <v>758</v>
      </c>
      <c r="AD172" s="93"/>
    </row>
    <row r="173" spans="1:30" ht="84" x14ac:dyDescent="0.25">
      <c r="A173" s="170">
        <v>169</v>
      </c>
      <c r="B173" s="116" t="s">
        <v>279</v>
      </c>
      <c r="C173" s="116" t="s">
        <v>280</v>
      </c>
      <c r="D173" s="117">
        <v>75016176</v>
      </c>
      <c r="E173" s="117">
        <v>2506637</v>
      </c>
      <c r="F173" s="117">
        <v>600100464</v>
      </c>
      <c r="G173" s="116" t="s">
        <v>291</v>
      </c>
      <c r="H173" s="116" t="s">
        <v>76</v>
      </c>
      <c r="I173" s="116" t="s">
        <v>77</v>
      </c>
      <c r="J173" s="116" t="s">
        <v>282</v>
      </c>
      <c r="K173" s="116" t="s">
        <v>673</v>
      </c>
      <c r="L173" s="118">
        <v>3000000</v>
      </c>
      <c r="M173" s="118">
        <f t="shared" si="14"/>
        <v>2550000</v>
      </c>
      <c r="N173" s="117">
        <v>2024</v>
      </c>
      <c r="O173" s="117">
        <v>2027</v>
      </c>
      <c r="P173" s="117"/>
      <c r="Q173" s="117"/>
      <c r="R173" s="117"/>
      <c r="S173" s="117"/>
      <c r="T173" s="117" t="s">
        <v>70</v>
      </c>
      <c r="U173" s="117"/>
      <c r="V173" s="117"/>
      <c r="W173" s="117"/>
      <c r="X173" s="117"/>
      <c r="Y173" s="116" t="s">
        <v>240</v>
      </c>
      <c r="Z173" s="371" t="s">
        <v>141</v>
      </c>
      <c r="AA173" s="300" t="s">
        <v>141</v>
      </c>
      <c r="AB173" s="89">
        <v>6</v>
      </c>
      <c r="AC173" s="90" t="s">
        <v>758</v>
      </c>
      <c r="AD173" s="93"/>
    </row>
    <row r="174" spans="1:30" ht="84" x14ac:dyDescent="0.25">
      <c r="A174" s="170">
        <v>170</v>
      </c>
      <c r="B174" s="116" t="s">
        <v>279</v>
      </c>
      <c r="C174" s="116" t="s">
        <v>280</v>
      </c>
      <c r="D174" s="117">
        <v>75016176</v>
      </c>
      <c r="E174" s="117">
        <v>2506637</v>
      </c>
      <c r="F174" s="117">
        <v>600100464</v>
      </c>
      <c r="G174" s="116" t="s">
        <v>674</v>
      </c>
      <c r="H174" s="116" t="s">
        <v>76</v>
      </c>
      <c r="I174" s="116" t="s">
        <v>77</v>
      </c>
      <c r="J174" s="116" t="s">
        <v>282</v>
      </c>
      <c r="K174" s="116" t="s">
        <v>675</v>
      </c>
      <c r="L174" s="118">
        <v>1000000</v>
      </c>
      <c r="M174" s="118">
        <f t="shared" si="14"/>
        <v>850000</v>
      </c>
      <c r="N174" s="117">
        <v>2024</v>
      </c>
      <c r="O174" s="117">
        <v>2027</v>
      </c>
      <c r="P174" s="117"/>
      <c r="Q174" s="117"/>
      <c r="R174" s="117"/>
      <c r="S174" s="117"/>
      <c r="T174" s="117"/>
      <c r="U174" s="117"/>
      <c r="V174" s="117"/>
      <c r="W174" s="117"/>
      <c r="X174" s="117"/>
      <c r="Y174" s="116" t="s">
        <v>284</v>
      </c>
      <c r="Z174" s="371" t="s">
        <v>72</v>
      </c>
      <c r="AA174" s="300" t="s">
        <v>141</v>
      </c>
      <c r="AB174" s="89">
        <v>6</v>
      </c>
      <c r="AC174" s="90" t="s">
        <v>758</v>
      </c>
      <c r="AD174" s="93"/>
    </row>
    <row r="175" spans="1:30" ht="84.75" thickBot="1" x14ac:dyDescent="0.3">
      <c r="A175" s="170">
        <v>171</v>
      </c>
      <c r="B175" s="116" t="s">
        <v>279</v>
      </c>
      <c r="C175" s="116" t="s">
        <v>280</v>
      </c>
      <c r="D175" s="117">
        <v>75016176</v>
      </c>
      <c r="E175" s="117">
        <v>2506637</v>
      </c>
      <c r="F175" s="117">
        <v>600100464</v>
      </c>
      <c r="G175" s="116" t="s">
        <v>293</v>
      </c>
      <c r="H175" s="116" t="s">
        <v>76</v>
      </c>
      <c r="I175" s="116" t="s">
        <v>77</v>
      </c>
      <c r="J175" s="116" t="s">
        <v>282</v>
      </c>
      <c r="K175" s="116" t="s">
        <v>294</v>
      </c>
      <c r="L175" s="118">
        <v>1000000</v>
      </c>
      <c r="M175" s="118">
        <f t="shared" si="14"/>
        <v>850000</v>
      </c>
      <c r="N175" s="117">
        <v>2024</v>
      </c>
      <c r="O175" s="117">
        <v>2026</v>
      </c>
      <c r="P175" s="117"/>
      <c r="Q175" s="117"/>
      <c r="R175" s="117"/>
      <c r="S175" s="117"/>
      <c r="T175" s="117" t="s">
        <v>70</v>
      </c>
      <c r="U175" s="117"/>
      <c r="V175" s="117"/>
      <c r="W175" s="117"/>
      <c r="X175" s="117"/>
      <c r="Y175" s="116" t="s">
        <v>284</v>
      </c>
      <c r="Z175" s="371" t="s">
        <v>72</v>
      </c>
      <c r="AA175" s="300" t="s">
        <v>141</v>
      </c>
      <c r="AB175" s="89">
        <v>6</v>
      </c>
      <c r="AC175" s="90" t="s">
        <v>758</v>
      </c>
      <c r="AD175" s="93"/>
    </row>
    <row r="176" spans="1:30" ht="84.75" thickBot="1" x14ac:dyDescent="0.3">
      <c r="A176" s="383">
        <v>172</v>
      </c>
      <c r="B176" s="232" t="s">
        <v>279</v>
      </c>
      <c r="C176" s="232" t="s">
        <v>280</v>
      </c>
      <c r="D176" s="444">
        <v>75016176</v>
      </c>
      <c r="E176" s="444">
        <v>2506637</v>
      </c>
      <c r="F176" s="444">
        <v>600100464</v>
      </c>
      <c r="G176" s="232" t="s">
        <v>676</v>
      </c>
      <c r="H176" s="232" t="s">
        <v>76</v>
      </c>
      <c r="I176" s="232" t="s">
        <v>77</v>
      </c>
      <c r="J176" s="232" t="s">
        <v>282</v>
      </c>
      <c r="K176" s="232" t="s">
        <v>677</v>
      </c>
      <c r="L176" s="445">
        <v>500000</v>
      </c>
      <c r="M176" s="445">
        <f t="shared" si="14"/>
        <v>425000</v>
      </c>
      <c r="N176" s="444">
        <v>2024</v>
      </c>
      <c r="O176" s="444">
        <v>2026</v>
      </c>
      <c r="P176" s="444"/>
      <c r="Q176" s="444"/>
      <c r="R176" s="444"/>
      <c r="S176" s="444"/>
      <c r="T176" s="444"/>
      <c r="U176" s="444"/>
      <c r="V176" s="444"/>
      <c r="W176" s="444"/>
      <c r="X176" s="444"/>
      <c r="Y176" s="232" t="s">
        <v>284</v>
      </c>
      <c r="Z176" s="446" t="s">
        <v>72</v>
      </c>
      <c r="AA176" s="300" t="s">
        <v>141</v>
      </c>
      <c r="AB176" s="89">
        <v>6</v>
      </c>
      <c r="AC176" s="90" t="s">
        <v>758</v>
      </c>
      <c r="AD176" s="93"/>
    </row>
    <row r="177" spans="1:59" ht="108.75" hidden="1" thickBot="1" x14ac:dyDescent="0.3">
      <c r="A177" s="336">
        <v>173</v>
      </c>
      <c r="B177" s="357" t="s">
        <v>279</v>
      </c>
      <c r="C177" s="357" t="s">
        <v>280</v>
      </c>
      <c r="D177" s="358">
        <v>75016176</v>
      </c>
      <c r="E177" s="358">
        <v>2506637</v>
      </c>
      <c r="F177" s="358">
        <v>600100464</v>
      </c>
      <c r="G177" s="357" t="s">
        <v>678</v>
      </c>
      <c r="H177" s="357" t="s">
        <v>76</v>
      </c>
      <c r="I177" s="357" t="s">
        <v>77</v>
      </c>
      <c r="J177" s="357" t="s">
        <v>282</v>
      </c>
      <c r="K177" s="357" t="s">
        <v>679</v>
      </c>
      <c r="L177" s="359">
        <v>600000</v>
      </c>
      <c r="M177" s="359">
        <f t="shared" si="14"/>
        <v>510000</v>
      </c>
      <c r="N177" s="358">
        <v>2024</v>
      </c>
      <c r="O177" s="358">
        <v>2026</v>
      </c>
      <c r="P177" s="358" t="s">
        <v>70</v>
      </c>
      <c r="Q177" s="358" t="s">
        <v>70</v>
      </c>
      <c r="R177" s="358" t="s">
        <v>70</v>
      </c>
      <c r="S177" s="358" t="s">
        <v>70</v>
      </c>
      <c r="T177" s="358"/>
      <c r="U177" s="358" t="s">
        <v>70</v>
      </c>
      <c r="V177" s="358" t="s">
        <v>70</v>
      </c>
      <c r="W177" s="358" t="s">
        <v>70</v>
      </c>
      <c r="X177" s="358"/>
      <c r="Y177" s="357" t="s">
        <v>284</v>
      </c>
      <c r="Z177" s="360" t="s">
        <v>72</v>
      </c>
      <c r="AA177" s="89" t="s">
        <v>141</v>
      </c>
      <c r="AB177" s="89">
        <v>6</v>
      </c>
      <c r="AC177" s="90" t="s">
        <v>759</v>
      </c>
      <c r="AD177" s="93"/>
    </row>
    <row r="178" spans="1:59" ht="84.75" hidden="1" thickBot="1" x14ac:dyDescent="0.3">
      <c r="A178" s="170">
        <v>174</v>
      </c>
      <c r="B178" s="116" t="s">
        <v>279</v>
      </c>
      <c r="C178" s="116" t="s">
        <v>280</v>
      </c>
      <c r="D178" s="117">
        <v>75016176</v>
      </c>
      <c r="E178" s="117">
        <v>2506637</v>
      </c>
      <c r="F178" s="117">
        <v>600100464</v>
      </c>
      <c r="G178" s="116" t="s">
        <v>295</v>
      </c>
      <c r="H178" s="116" t="s">
        <v>76</v>
      </c>
      <c r="I178" s="116" t="s">
        <v>77</v>
      </c>
      <c r="J178" s="116" t="s">
        <v>282</v>
      </c>
      <c r="K178" s="116" t="s">
        <v>680</v>
      </c>
      <c r="L178" s="118">
        <v>300000</v>
      </c>
      <c r="M178" s="118">
        <f t="shared" si="14"/>
        <v>255000</v>
      </c>
      <c r="N178" s="117">
        <v>2024</v>
      </c>
      <c r="O178" s="117">
        <v>2026</v>
      </c>
      <c r="P178" s="117"/>
      <c r="Q178" s="117"/>
      <c r="R178" s="117"/>
      <c r="S178" s="117"/>
      <c r="T178" s="117"/>
      <c r="U178" s="117"/>
      <c r="V178" s="117"/>
      <c r="W178" s="117"/>
      <c r="X178" s="117"/>
      <c r="Y178" s="116" t="s">
        <v>284</v>
      </c>
      <c r="Z178" s="119" t="s">
        <v>72</v>
      </c>
      <c r="AA178" s="89" t="s">
        <v>141</v>
      </c>
      <c r="AB178" s="89">
        <v>6</v>
      </c>
      <c r="AC178" s="90" t="s">
        <v>759</v>
      </c>
      <c r="AD178" s="93"/>
    </row>
    <row r="179" spans="1:59" ht="84.75" hidden="1" thickBot="1" x14ac:dyDescent="0.3">
      <c r="A179" s="303">
        <v>175</v>
      </c>
      <c r="B179" s="319" t="s">
        <v>279</v>
      </c>
      <c r="C179" s="319" t="s">
        <v>280</v>
      </c>
      <c r="D179" s="320">
        <v>75016176</v>
      </c>
      <c r="E179" s="320">
        <v>2506637</v>
      </c>
      <c r="F179" s="320">
        <v>600100464</v>
      </c>
      <c r="G179" s="319" t="s">
        <v>681</v>
      </c>
      <c r="H179" s="319" t="s">
        <v>76</v>
      </c>
      <c r="I179" s="319" t="s">
        <v>77</v>
      </c>
      <c r="J179" s="319" t="s">
        <v>282</v>
      </c>
      <c r="K179" s="319" t="s">
        <v>682</v>
      </c>
      <c r="L179" s="321">
        <v>300000</v>
      </c>
      <c r="M179" s="321">
        <f>L179/100*85</f>
        <v>255000</v>
      </c>
      <c r="N179" s="320">
        <v>2024</v>
      </c>
      <c r="O179" s="320">
        <v>2026</v>
      </c>
      <c r="P179" s="320"/>
      <c r="Q179" s="320"/>
      <c r="R179" s="320"/>
      <c r="S179" s="320"/>
      <c r="T179" s="320"/>
      <c r="U179" s="320" t="s">
        <v>70</v>
      </c>
      <c r="V179" s="320" t="s">
        <v>70</v>
      </c>
      <c r="W179" s="320"/>
      <c r="X179" s="320"/>
      <c r="Y179" s="319" t="s">
        <v>284</v>
      </c>
      <c r="Z179" s="322" t="s">
        <v>72</v>
      </c>
      <c r="AA179" s="89" t="s">
        <v>141</v>
      </c>
      <c r="AB179" s="89">
        <v>6</v>
      </c>
      <c r="AC179" s="90" t="s">
        <v>759</v>
      </c>
      <c r="AD179" s="93"/>
    </row>
    <row r="180" spans="1:59" ht="84" x14ac:dyDescent="0.25">
      <c r="A180" s="190">
        <v>176</v>
      </c>
      <c r="B180" s="178" t="s">
        <v>279</v>
      </c>
      <c r="C180" s="178" t="s">
        <v>280</v>
      </c>
      <c r="D180" s="447">
        <v>75016176</v>
      </c>
      <c r="E180" s="447">
        <v>2506637</v>
      </c>
      <c r="F180" s="447">
        <v>600100464</v>
      </c>
      <c r="G180" s="178" t="s">
        <v>429</v>
      </c>
      <c r="H180" s="178" t="s">
        <v>76</v>
      </c>
      <c r="I180" s="178" t="s">
        <v>77</v>
      </c>
      <c r="J180" s="178" t="s">
        <v>282</v>
      </c>
      <c r="K180" s="178" t="s">
        <v>683</v>
      </c>
      <c r="L180" s="448">
        <v>1000000</v>
      </c>
      <c r="M180" s="448">
        <f>L180/100*85</f>
        <v>850000</v>
      </c>
      <c r="N180" s="447">
        <v>2024</v>
      </c>
      <c r="O180" s="447">
        <v>2026</v>
      </c>
      <c r="P180" s="447"/>
      <c r="Q180" s="447" t="s">
        <v>70</v>
      </c>
      <c r="R180" s="447"/>
      <c r="S180" s="447"/>
      <c r="T180" s="447"/>
      <c r="U180" s="447"/>
      <c r="V180" s="447"/>
      <c r="W180" s="447"/>
      <c r="X180" s="447"/>
      <c r="Y180" s="178" t="s">
        <v>284</v>
      </c>
      <c r="Z180" s="449" t="s">
        <v>72</v>
      </c>
      <c r="AA180" s="300" t="s">
        <v>141</v>
      </c>
      <c r="AB180" s="89">
        <v>6</v>
      </c>
      <c r="AC180" s="90" t="s">
        <v>758</v>
      </c>
      <c r="AD180" s="93"/>
    </row>
    <row r="181" spans="1:59" ht="84.75" thickBot="1" x14ac:dyDescent="0.3">
      <c r="A181" s="372">
        <v>177</v>
      </c>
      <c r="B181" s="232" t="s">
        <v>279</v>
      </c>
      <c r="C181" s="232" t="s">
        <v>280</v>
      </c>
      <c r="D181" s="444">
        <v>75016176</v>
      </c>
      <c r="E181" s="444">
        <v>2506637</v>
      </c>
      <c r="F181" s="444">
        <v>600100464</v>
      </c>
      <c r="G181" s="232" t="s">
        <v>684</v>
      </c>
      <c r="H181" s="232" t="s">
        <v>76</v>
      </c>
      <c r="I181" s="232" t="s">
        <v>77</v>
      </c>
      <c r="J181" s="232" t="s">
        <v>282</v>
      </c>
      <c r="K181" s="232" t="s">
        <v>685</v>
      </c>
      <c r="L181" s="445">
        <v>1000000</v>
      </c>
      <c r="M181" s="445">
        <f>L181/100*85</f>
        <v>850000</v>
      </c>
      <c r="N181" s="444">
        <v>2024</v>
      </c>
      <c r="O181" s="444">
        <v>2027</v>
      </c>
      <c r="P181" s="444"/>
      <c r="Q181" s="444"/>
      <c r="R181" s="444"/>
      <c r="S181" s="444"/>
      <c r="T181" s="444" t="s">
        <v>70</v>
      </c>
      <c r="U181" s="444"/>
      <c r="V181" s="444"/>
      <c r="W181" s="444"/>
      <c r="X181" s="444"/>
      <c r="Y181" s="232" t="s">
        <v>240</v>
      </c>
      <c r="Z181" s="446" t="s">
        <v>141</v>
      </c>
      <c r="AA181" s="300" t="s">
        <v>141</v>
      </c>
      <c r="AB181" s="89">
        <v>6</v>
      </c>
      <c r="AC181" s="90" t="s">
        <v>758</v>
      </c>
      <c r="AD181" s="93"/>
    </row>
    <row r="182" spans="1:59" ht="84" hidden="1" x14ac:dyDescent="0.25">
      <c r="A182" s="323">
        <v>178</v>
      </c>
      <c r="B182" s="361" t="s">
        <v>279</v>
      </c>
      <c r="C182" s="361" t="s">
        <v>280</v>
      </c>
      <c r="D182" s="362">
        <v>75016176</v>
      </c>
      <c r="E182" s="362">
        <v>2506637</v>
      </c>
      <c r="F182" s="362">
        <v>600100464</v>
      </c>
      <c r="G182" s="361" t="s">
        <v>686</v>
      </c>
      <c r="H182" s="361" t="s">
        <v>76</v>
      </c>
      <c r="I182" s="361" t="s">
        <v>77</v>
      </c>
      <c r="J182" s="361" t="s">
        <v>282</v>
      </c>
      <c r="K182" s="361" t="s">
        <v>687</v>
      </c>
      <c r="L182" s="363">
        <v>400000</v>
      </c>
      <c r="M182" s="363">
        <f>L182/100*85</f>
        <v>340000</v>
      </c>
      <c r="N182" s="362">
        <v>2024</v>
      </c>
      <c r="O182" s="362">
        <v>2026</v>
      </c>
      <c r="P182" s="362" t="s">
        <v>70</v>
      </c>
      <c r="Q182" s="362" t="s">
        <v>70</v>
      </c>
      <c r="R182" s="362" t="s">
        <v>70</v>
      </c>
      <c r="S182" s="362" t="s">
        <v>70</v>
      </c>
      <c r="T182" s="362"/>
      <c r="U182" s="362"/>
      <c r="V182" s="362"/>
      <c r="W182" s="362" t="s">
        <v>70</v>
      </c>
      <c r="X182" s="362"/>
      <c r="Y182" s="361" t="s">
        <v>284</v>
      </c>
      <c r="Z182" s="364" t="s">
        <v>72</v>
      </c>
      <c r="AA182" s="89" t="s">
        <v>141</v>
      </c>
      <c r="AB182" s="89">
        <v>6</v>
      </c>
      <c r="AC182" s="90" t="s">
        <v>759</v>
      </c>
      <c r="AD182" s="93"/>
    </row>
    <row r="183" spans="1:59" ht="84.75" thickBot="1" x14ac:dyDescent="0.3">
      <c r="A183" s="190">
        <v>179</v>
      </c>
      <c r="B183" s="178" t="s">
        <v>279</v>
      </c>
      <c r="C183" s="178" t="s">
        <v>280</v>
      </c>
      <c r="D183" s="447">
        <v>75016176</v>
      </c>
      <c r="E183" s="447">
        <v>2506637</v>
      </c>
      <c r="F183" s="447">
        <v>600100464</v>
      </c>
      <c r="G183" s="178" t="s">
        <v>688</v>
      </c>
      <c r="H183" s="178" t="s">
        <v>76</v>
      </c>
      <c r="I183" s="178" t="s">
        <v>77</v>
      </c>
      <c r="J183" s="178" t="s">
        <v>282</v>
      </c>
      <c r="K183" s="178" t="s">
        <v>689</v>
      </c>
      <c r="L183" s="448">
        <v>8000000</v>
      </c>
      <c r="M183" s="448">
        <f>L183/100*85</f>
        <v>6800000</v>
      </c>
      <c r="N183" s="447">
        <v>2024</v>
      </c>
      <c r="O183" s="447">
        <v>2026</v>
      </c>
      <c r="P183" s="447"/>
      <c r="Q183" s="447"/>
      <c r="R183" s="447"/>
      <c r="S183" s="447"/>
      <c r="T183" s="447"/>
      <c r="U183" s="447"/>
      <c r="V183" s="447"/>
      <c r="W183" s="447"/>
      <c r="X183" s="447"/>
      <c r="Y183" s="178" t="s">
        <v>240</v>
      </c>
      <c r="Z183" s="449" t="s">
        <v>617</v>
      </c>
      <c r="AA183" s="300" t="s">
        <v>141</v>
      </c>
      <c r="AB183" s="89">
        <v>6</v>
      </c>
      <c r="AC183" s="90" t="s">
        <v>758</v>
      </c>
      <c r="AD183" s="93"/>
    </row>
    <row r="184" spans="1:59" ht="84" x14ac:dyDescent="0.25">
      <c r="A184" s="190">
        <v>180</v>
      </c>
      <c r="B184" s="116" t="s">
        <v>279</v>
      </c>
      <c r="C184" s="116" t="s">
        <v>280</v>
      </c>
      <c r="D184" s="117">
        <v>75016176</v>
      </c>
      <c r="E184" s="117">
        <v>2506637</v>
      </c>
      <c r="F184" s="117">
        <v>600100464</v>
      </c>
      <c r="G184" s="116" t="s">
        <v>690</v>
      </c>
      <c r="H184" s="116" t="s">
        <v>76</v>
      </c>
      <c r="I184" s="116" t="s">
        <v>77</v>
      </c>
      <c r="J184" s="116" t="s">
        <v>282</v>
      </c>
      <c r="K184" s="116" t="s">
        <v>691</v>
      </c>
      <c r="L184" s="118">
        <v>5000000</v>
      </c>
      <c r="M184" s="118">
        <f t="shared" ref="M184:M189" si="15">L184/100*85</f>
        <v>4250000</v>
      </c>
      <c r="N184" s="117">
        <v>2024</v>
      </c>
      <c r="O184" s="117">
        <v>2027</v>
      </c>
      <c r="P184" s="117"/>
      <c r="Q184" s="117"/>
      <c r="R184" s="117"/>
      <c r="S184" s="117"/>
      <c r="T184" s="117"/>
      <c r="U184" s="117"/>
      <c r="V184" s="117"/>
      <c r="W184" s="117"/>
      <c r="X184" s="117"/>
      <c r="Y184" s="116" t="s">
        <v>692</v>
      </c>
      <c r="Z184" s="371" t="s">
        <v>72</v>
      </c>
      <c r="AA184" s="300" t="s">
        <v>141</v>
      </c>
      <c r="AB184" s="89">
        <v>6</v>
      </c>
      <c r="AC184" s="90" t="s">
        <v>758</v>
      </c>
      <c r="AD184" s="93"/>
    </row>
    <row r="185" spans="1:59" ht="84" x14ac:dyDescent="0.25">
      <c r="A185" s="170">
        <v>181</v>
      </c>
      <c r="B185" s="116" t="s">
        <v>279</v>
      </c>
      <c r="C185" s="116" t="s">
        <v>280</v>
      </c>
      <c r="D185" s="117">
        <v>75016176</v>
      </c>
      <c r="E185" s="117">
        <v>2506637</v>
      </c>
      <c r="F185" s="117">
        <v>600100464</v>
      </c>
      <c r="G185" s="116" t="s">
        <v>572</v>
      </c>
      <c r="H185" s="116" t="s">
        <v>76</v>
      </c>
      <c r="I185" s="116" t="s">
        <v>77</v>
      </c>
      <c r="J185" s="116" t="s">
        <v>282</v>
      </c>
      <c r="K185" s="116" t="s">
        <v>573</v>
      </c>
      <c r="L185" s="118">
        <v>5000000</v>
      </c>
      <c r="M185" s="118">
        <f t="shared" si="15"/>
        <v>4250000</v>
      </c>
      <c r="N185" s="117">
        <v>2024</v>
      </c>
      <c r="O185" s="117">
        <v>2027</v>
      </c>
      <c r="P185" s="117"/>
      <c r="Q185" s="117"/>
      <c r="R185" s="117"/>
      <c r="S185" s="117"/>
      <c r="T185" s="117"/>
      <c r="U185" s="117"/>
      <c r="V185" s="117"/>
      <c r="W185" s="117"/>
      <c r="X185" s="117"/>
      <c r="Y185" s="116" t="s">
        <v>284</v>
      </c>
      <c r="Z185" s="371" t="s">
        <v>72</v>
      </c>
      <c r="AA185" s="300" t="s">
        <v>141</v>
      </c>
      <c r="AB185" s="89">
        <v>6</v>
      </c>
      <c r="AC185" s="90" t="s">
        <v>758</v>
      </c>
      <c r="AD185" s="93"/>
    </row>
    <row r="186" spans="1:59" ht="84" x14ac:dyDescent="0.25">
      <c r="A186" s="170">
        <v>182</v>
      </c>
      <c r="B186" s="116" t="s">
        <v>279</v>
      </c>
      <c r="C186" s="116" t="s">
        <v>280</v>
      </c>
      <c r="D186" s="117">
        <v>75016176</v>
      </c>
      <c r="E186" s="117">
        <v>2506637</v>
      </c>
      <c r="F186" s="117">
        <v>600100464</v>
      </c>
      <c r="G186" s="116" t="s">
        <v>693</v>
      </c>
      <c r="H186" s="116" t="s">
        <v>76</v>
      </c>
      <c r="I186" s="116" t="s">
        <v>77</v>
      </c>
      <c r="J186" s="116" t="s">
        <v>282</v>
      </c>
      <c r="K186" s="116" t="s">
        <v>557</v>
      </c>
      <c r="L186" s="118">
        <v>2000000</v>
      </c>
      <c r="M186" s="118">
        <f t="shared" si="15"/>
        <v>1700000</v>
      </c>
      <c r="N186" s="117">
        <v>2024</v>
      </c>
      <c r="O186" s="117">
        <v>2027</v>
      </c>
      <c r="P186" s="118" t="s">
        <v>70</v>
      </c>
      <c r="Q186" s="117" t="s">
        <v>70</v>
      </c>
      <c r="R186" s="117" t="s">
        <v>70</v>
      </c>
      <c r="S186" s="117" t="s">
        <v>70</v>
      </c>
      <c r="T186" s="117"/>
      <c r="U186" s="117"/>
      <c r="V186" s="117" t="s">
        <v>70</v>
      </c>
      <c r="W186" s="117" t="s">
        <v>70</v>
      </c>
      <c r="X186" s="117" t="s">
        <v>70</v>
      </c>
      <c r="Y186" s="116" t="s">
        <v>284</v>
      </c>
      <c r="Z186" s="371" t="s">
        <v>72</v>
      </c>
      <c r="AA186" s="300" t="s">
        <v>141</v>
      </c>
      <c r="AB186" s="89">
        <v>6</v>
      </c>
      <c r="AC186" s="90" t="s">
        <v>758</v>
      </c>
      <c r="AD186" s="93"/>
    </row>
    <row r="187" spans="1:59" ht="84.75" thickBot="1" x14ac:dyDescent="0.3">
      <c r="A187" s="170">
        <v>183</v>
      </c>
      <c r="B187" s="116" t="s">
        <v>279</v>
      </c>
      <c r="C187" s="116" t="s">
        <v>280</v>
      </c>
      <c r="D187" s="117">
        <v>75016176</v>
      </c>
      <c r="E187" s="117">
        <v>2506637</v>
      </c>
      <c r="F187" s="117">
        <v>600100464</v>
      </c>
      <c r="G187" s="116" t="s">
        <v>694</v>
      </c>
      <c r="H187" s="116" t="s">
        <v>76</v>
      </c>
      <c r="I187" s="116" t="s">
        <v>77</v>
      </c>
      <c r="J187" s="116" t="s">
        <v>282</v>
      </c>
      <c r="K187" s="116" t="s">
        <v>519</v>
      </c>
      <c r="L187" s="118">
        <v>10000000</v>
      </c>
      <c r="M187" s="118">
        <f t="shared" si="15"/>
        <v>8500000</v>
      </c>
      <c r="N187" s="117">
        <v>2024</v>
      </c>
      <c r="O187" s="117">
        <v>2027</v>
      </c>
      <c r="P187" s="117" t="s">
        <v>70</v>
      </c>
      <c r="Q187" s="117" t="s">
        <v>70</v>
      </c>
      <c r="R187" s="117" t="s">
        <v>70</v>
      </c>
      <c r="S187" s="117" t="s">
        <v>70</v>
      </c>
      <c r="T187" s="117"/>
      <c r="U187" s="117"/>
      <c r="V187" s="117" t="s">
        <v>70</v>
      </c>
      <c r="W187" s="117"/>
      <c r="X187" s="117" t="s">
        <v>70</v>
      </c>
      <c r="Y187" s="116" t="s">
        <v>284</v>
      </c>
      <c r="Z187" s="371" t="s">
        <v>72</v>
      </c>
      <c r="AA187" s="300" t="s">
        <v>141</v>
      </c>
      <c r="AB187" s="89">
        <v>6</v>
      </c>
      <c r="AC187" s="90" t="s">
        <v>758</v>
      </c>
      <c r="AD187" s="93"/>
    </row>
    <row r="188" spans="1:59" ht="84" x14ac:dyDescent="0.25">
      <c r="A188" s="190">
        <v>184</v>
      </c>
      <c r="B188" s="116" t="s">
        <v>279</v>
      </c>
      <c r="C188" s="116" t="s">
        <v>280</v>
      </c>
      <c r="D188" s="117">
        <v>75016176</v>
      </c>
      <c r="E188" s="117">
        <v>2506637</v>
      </c>
      <c r="F188" s="117">
        <v>600100464</v>
      </c>
      <c r="G188" s="116" t="s">
        <v>636</v>
      </c>
      <c r="H188" s="116" t="s">
        <v>76</v>
      </c>
      <c r="I188" s="116" t="s">
        <v>77</v>
      </c>
      <c r="J188" s="116" t="s">
        <v>282</v>
      </c>
      <c r="K188" s="116" t="s">
        <v>637</v>
      </c>
      <c r="L188" s="118">
        <v>4000000</v>
      </c>
      <c r="M188" s="118">
        <f t="shared" si="15"/>
        <v>3400000</v>
      </c>
      <c r="N188" s="117">
        <v>2024</v>
      </c>
      <c r="O188" s="117">
        <v>2027</v>
      </c>
      <c r="P188" s="117"/>
      <c r="Q188" s="117" t="s">
        <v>70</v>
      </c>
      <c r="R188" s="117"/>
      <c r="S188" s="117"/>
      <c r="T188" s="117"/>
      <c r="U188" s="117"/>
      <c r="V188" s="117"/>
      <c r="W188" s="117"/>
      <c r="X188" s="117"/>
      <c r="Y188" s="116" t="s">
        <v>695</v>
      </c>
      <c r="Z188" s="371" t="s">
        <v>72</v>
      </c>
      <c r="AA188" s="300" t="s">
        <v>141</v>
      </c>
      <c r="AB188" s="89">
        <v>6</v>
      </c>
      <c r="AC188" s="91" t="s">
        <v>758</v>
      </c>
      <c r="AE188" s="57"/>
      <c r="AF188" s="57"/>
      <c r="AG188" s="57"/>
      <c r="AH188" s="57"/>
      <c r="AI188" s="57"/>
      <c r="AJ188" s="57"/>
      <c r="AK188" s="57"/>
      <c r="AL188" s="57"/>
      <c r="AM188" s="57"/>
      <c r="AN188" s="57"/>
      <c r="AO188" s="57"/>
      <c r="AP188" s="57"/>
      <c r="AQ188" s="57"/>
      <c r="AR188" s="57"/>
      <c r="AS188" s="57"/>
      <c r="AT188" s="57"/>
      <c r="AU188" s="57"/>
      <c r="AV188" s="57"/>
      <c r="AW188" s="57"/>
      <c r="AX188" s="57"/>
      <c r="AY188" s="57"/>
      <c r="AZ188" s="57"/>
      <c r="BA188" s="57"/>
      <c r="BB188" s="57"/>
      <c r="BC188" s="57"/>
      <c r="BD188" s="57"/>
      <c r="BE188" s="57"/>
      <c r="BF188" s="57"/>
      <c r="BG188" s="57"/>
    </row>
    <row r="189" spans="1:59" ht="84" x14ac:dyDescent="0.25">
      <c r="A189" s="170">
        <v>185</v>
      </c>
      <c r="B189" s="116" t="s">
        <v>279</v>
      </c>
      <c r="C189" s="116" t="s">
        <v>280</v>
      </c>
      <c r="D189" s="117">
        <v>75016176</v>
      </c>
      <c r="E189" s="117">
        <v>2506637</v>
      </c>
      <c r="F189" s="117">
        <v>600100464</v>
      </c>
      <c r="G189" s="116" t="s">
        <v>696</v>
      </c>
      <c r="H189" s="116" t="s">
        <v>76</v>
      </c>
      <c r="I189" s="116" t="s">
        <v>77</v>
      </c>
      <c r="J189" s="116" t="s">
        <v>282</v>
      </c>
      <c r="K189" s="116" t="s">
        <v>696</v>
      </c>
      <c r="L189" s="118">
        <v>600000</v>
      </c>
      <c r="M189" s="118">
        <f t="shared" si="15"/>
        <v>510000</v>
      </c>
      <c r="N189" s="117">
        <v>2024</v>
      </c>
      <c r="O189" s="117">
        <v>2027</v>
      </c>
      <c r="P189" s="117" t="s">
        <v>70</v>
      </c>
      <c r="Q189" s="117" t="s">
        <v>70</v>
      </c>
      <c r="R189" s="117"/>
      <c r="S189" s="117" t="s">
        <v>70</v>
      </c>
      <c r="T189" s="117" t="s">
        <v>70</v>
      </c>
      <c r="U189" s="117"/>
      <c r="V189" s="117"/>
      <c r="W189" s="117"/>
      <c r="X189" s="230" t="s">
        <v>70</v>
      </c>
      <c r="Y189" s="116" t="s">
        <v>284</v>
      </c>
      <c r="Z189" s="371" t="s">
        <v>72</v>
      </c>
      <c r="AA189" s="300" t="s">
        <v>141</v>
      </c>
      <c r="AB189" s="89">
        <v>6</v>
      </c>
      <c r="AC189" s="90" t="s">
        <v>758</v>
      </c>
      <c r="AD189" s="93"/>
    </row>
    <row r="190" spans="1:59" ht="84.75" thickBot="1" x14ac:dyDescent="0.3">
      <c r="A190" s="372">
        <v>186</v>
      </c>
      <c r="B190" s="112" t="s">
        <v>279</v>
      </c>
      <c r="C190" s="112" t="s">
        <v>280</v>
      </c>
      <c r="D190" s="450">
        <v>75016176</v>
      </c>
      <c r="E190" s="450">
        <v>2506637</v>
      </c>
      <c r="F190" s="450">
        <v>600100464</v>
      </c>
      <c r="G190" s="416" t="s">
        <v>812</v>
      </c>
      <c r="H190" s="112" t="s">
        <v>76</v>
      </c>
      <c r="I190" s="112" t="s">
        <v>77</v>
      </c>
      <c r="J190" s="112" t="s">
        <v>282</v>
      </c>
      <c r="K190" s="415" t="s">
        <v>812</v>
      </c>
      <c r="L190" s="451">
        <v>8000000</v>
      </c>
      <c r="M190" s="451">
        <f>L190/100*85</f>
        <v>6800000</v>
      </c>
      <c r="N190" s="452">
        <v>2025</v>
      </c>
      <c r="O190" s="452">
        <v>2028</v>
      </c>
      <c r="P190" s="452" t="s">
        <v>70</v>
      </c>
      <c r="Q190" s="452" t="s">
        <v>70</v>
      </c>
      <c r="R190" s="452" t="s">
        <v>70</v>
      </c>
      <c r="S190" s="452" t="s">
        <v>70</v>
      </c>
      <c r="T190" s="452"/>
      <c r="U190" s="452"/>
      <c r="V190" s="452"/>
      <c r="W190" s="452"/>
      <c r="X190" s="452"/>
      <c r="Y190" s="112" t="s">
        <v>284</v>
      </c>
      <c r="Z190" s="453" t="s">
        <v>72</v>
      </c>
      <c r="AA190" s="300" t="s">
        <v>141</v>
      </c>
      <c r="AB190" s="89">
        <v>6</v>
      </c>
      <c r="AC190" s="90" t="s">
        <v>758</v>
      </c>
      <c r="AD190" s="93"/>
    </row>
    <row r="191" spans="1:59" ht="60.75" hidden="1" thickBot="1" x14ac:dyDescent="0.3">
      <c r="A191" s="323">
        <v>187</v>
      </c>
      <c r="B191" s="361" t="s">
        <v>697</v>
      </c>
      <c r="C191" s="361" t="s">
        <v>698</v>
      </c>
      <c r="D191" s="361">
        <v>75018055</v>
      </c>
      <c r="E191" s="361">
        <v>2506483</v>
      </c>
      <c r="F191" s="361">
        <v>600100863</v>
      </c>
      <c r="G191" s="361" t="s">
        <v>699</v>
      </c>
      <c r="H191" s="361" t="s">
        <v>25</v>
      </c>
      <c r="I191" s="361" t="s">
        <v>77</v>
      </c>
      <c r="J191" s="361" t="s">
        <v>700</v>
      </c>
      <c r="K191" s="361" t="s">
        <v>701</v>
      </c>
      <c r="L191" s="365">
        <v>150000</v>
      </c>
      <c r="M191" s="365">
        <f>L191/100*85</f>
        <v>127500</v>
      </c>
      <c r="N191" s="361">
        <v>2024</v>
      </c>
      <c r="O191" s="361">
        <v>2026</v>
      </c>
      <c r="P191" s="361"/>
      <c r="Q191" s="361"/>
      <c r="R191" s="361"/>
      <c r="S191" s="361"/>
      <c r="T191" s="361"/>
      <c r="U191" s="361"/>
      <c r="V191" s="361"/>
      <c r="W191" s="361"/>
      <c r="X191" s="361"/>
      <c r="Y191" s="361" t="s">
        <v>79</v>
      </c>
      <c r="Z191" s="366" t="s">
        <v>72</v>
      </c>
      <c r="AA191" s="89" t="s">
        <v>141</v>
      </c>
      <c r="AB191" s="89">
        <v>6</v>
      </c>
      <c r="AC191" s="90" t="s">
        <v>759</v>
      </c>
      <c r="AD191" s="93"/>
    </row>
    <row r="192" spans="1:59" ht="60" x14ac:dyDescent="0.25">
      <c r="A192" s="190">
        <v>188</v>
      </c>
      <c r="B192" s="178" t="s">
        <v>697</v>
      </c>
      <c r="C192" s="178" t="s">
        <v>698</v>
      </c>
      <c r="D192" s="178">
        <v>75018055</v>
      </c>
      <c r="E192" s="178">
        <v>2506483</v>
      </c>
      <c r="F192" s="178">
        <v>600100863</v>
      </c>
      <c r="G192" s="178" t="s">
        <v>702</v>
      </c>
      <c r="H192" s="178" t="s">
        <v>25</v>
      </c>
      <c r="I192" s="178" t="s">
        <v>77</v>
      </c>
      <c r="J192" s="178" t="s">
        <v>700</v>
      </c>
      <c r="K192" s="178" t="s">
        <v>703</v>
      </c>
      <c r="L192" s="454">
        <v>5000000</v>
      </c>
      <c r="M192" s="454">
        <f>L192/100*85</f>
        <v>4250000</v>
      </c>
      <c r="N192" s="178">
        <v>2024</v>
      </c>
      <c r="O192" s="178">
        <v>2026</v>
      </c>
      <c r="P192" s="178" t="s">
        <v>70</v>
      </c>
      <c r="Q192" s="178" t="s">
        <v>70</v>
      </c>
      <c r="R192" s="178" t="s">
        <v>70</v>
      </c>
      <c r="S192" s="178" t="s">
        <v>70</v>
      </c>
      <c r="T192" s="178" t="s">
        <v>70</v>
      </c>
      <c r="U192" s="178"/>
      <c r="V192" s="178" t="s">
        <v>70</v>
      </c>
      <c r="W192" s="178"/>
      <c r="X192" s="178" t="s">
        <v>70</v>
      </c>
      <c r="Y192" s="178" t="s">
        <v>704</v>
      </c>
      <c r="Z192" s="393" t="s">
        <v>72</v>
      </c>
      <c r="AA192" s="300" t="s">
        <v>141</v>
      </c>
      <c r="AB192" s="89">
        <v>6</v>
      </c>
      <c r="AC192" s="90" t="s">
        <v>758</v>
      </c>
      <c r="AD192" s="93"/>
    </row>
    <row r="193" spans="1:30" ht="36" x14ac:dyDescent="0.25">
      <c r="A193" s="170">
        <v>189</v>
      </c>
      <c r="B193" s="116" t="s">
        <v>705</v>
      </c>
      <c r="C193" s="116" t="s">
        <v>706</v>
      </c>
      <c r="D193" s="116">
        <v>4840704</v>
      </c>
      <c r="E193" s="231">
        <v>181077701</v>
      </c>
      <c r="F193" s="116">
        <v>691009317</v>
      </c>
      <c r="G193" s="116" t="s">
        <v>707</v>
      </c>
      <c r="H193" s="116" t="s">
        <v>25</v>
      </c>
      <c r="I193" s="116" t="s">
        <v>77</v>
      </c>
      <c r="J193" s="116" t="s">
        <v>77</v>
      </c>
      <c r="K193" s="116" t="s">
        <v>708</v>
      </c>
      <c r="L193" s="191">
        <v>300000</v>
      </c>
      <c r="M193" s="191">
        <f>L193*0.85</f>
        <v>255000</v>
      </c>
      <c r="N193" s="116">
        <v>2024</v>
      </c>
      <c r="O193" s="116">
        <v>2027</v>
      </c>
      <c r="P193" s="116" t="s">
        <v>70</v>
      </c>
      <c r="Q193" s="116"/>
      <c r="R193" s="116" t="s">
        <v>70</v>
      </c>
      <c r="S193" s="116" t="s">
        <v>70</v>
      </c>
      <c r="T193" s="116"/>
      <c r="U193" s="116"/>
      <c r="V193" s="116"/>
      <c r="W193" s="116"/>
      <c r="X193" s="116" t="s">
        <v>70</v>
      </c>
      <c r="Y193" s="116" t="s">
        <v>79</v>
      </c>
      <c r="Z193" s="369" t="s">
        <v>72</v>
      </c>
      <c r="AA193" s="300" t="s">
        <v>141</v>
      </c>
      <c r="AB193" s="89">
        <v>6</v>
      </c>
      <c r="AC193" s="90" t="s">
        <v>758</v>
      </c>
      <c r="AD193" s="93"/>
    </row>
    <row r="194" spans="1:30" ht="36" x14ac:dyDescent="0.25">
      <c r="A194" s="170">
        <v>190</v>
      </c>
      <c r="B194" s="116" t="s">
        <v>705</v>
      </c>
      <c r="C194" s="116" t="s">
        <v>706</v>
      </c>
      <c r="D194" s="116">
        <v>4840704</v>
      </c>
      <c r="E194" s="231">
        <v>181077701</v>
      </c>
      <c r="F194" s="116">
        <v>691009317</v>
      </c>
      <c r="G194" s="116" t="s">
        <v>709</v>
      </c>
      <c r="H194" s="116" t="s">
        <v>25</v>
      </c>
      <c r="I194" s="116" t="s">
        <v>77</v>
      </c>
      <c r="J194" s="116" t="s">
        <v>77</v>
      </c>
      <c r="K194" s="116" t="s">
        <v>710</v>
      </c>
      <c r="L194" s="191">
        <v>12000000</v>
      </c>
      <c r="M194" s="191">
        <f t="shared" ref="M194:M199" si="16">L194*0.85</f>
        <v>10200000</v>
      </c>
      <c r="N194" s="116">
        <v>2023</v>
      </c>
      <c r="O194" s="116">
        <v>2024</v>
      </c>
      <c r="P194" s="116"/>
      <c r="Q194" s="116" t="s">
        <v>70</v>
      </c>
      <c r="R194" s="116" t="s">
        <v>70</v>
      </c>
      <c r="S194" s="116" t="s">
        <v>70</v>
      </c>
      <c r="T194" s="116"/>
      <c r="U194" s="116" t="s">
        <v>70</v>
      </c>
      <c r="V194" s="116"/>
      <c r="W194" s="116"/>
      <c r="X194" s="116" t="s">
        <v>70</v>
      </c>
      <c r="Y194" s="116" t="s">
        <v>104</v>
      </c>
      <c r="Z194" s="369" t="s">
        <v>72</v>
      </c>
      <c r="AA194" s="300" t="s">
        <v>141</v>
      </c>
      <c r="AB194" s="89">
        <v>6</v>
      </c>
      <c r="AC194" s="90" t="s">
        <v>758</v>
      </c>
      <c r="AD194" s="93"/>
    </row>
    <row r="195" spans="1:30" ht="36.75" thickBot="1" x14ac:dyDescent="0.3">
      <c r="A195" s="170">
        <v>191</v>
      </c>
      <c r="B195" s="116" t="s">
        <v>705</v>
      </c>
      <c r="C195" s="116" t="s">
        <v>706</v>
      </c>
      <c r="D195" s="116">
        <v>4840704</v>
      </c>
      <c r="E195" s="231">
        <v>181077701</v>
      </c>
      <c r="F195" s="116">
        <v>691009317</v>
      </c>
      <c r="G195" s="116" t="s">
        <v>711</v>
      </c>
      <c r="H195" s="116" t="s">
        <v>25</v>
      </c>
      <c r="I195" s="116" t="s">
        <v>77</v>
      </c>
      <c r="J195" s="116" t="s">
        <v>77</v>
      </c>
      <c r="K195" s="116" t="s">
        <v>712</v>
      </c>
      <c r="L195" s="191">
        <v>800000</v>
      </c>
      <c r="M195" s="191">
        <f t="shared" si="16"/>
        <v>680000</v>
      </c>
      <c r="N195" s="116">
        <v>2024</v>
      </c>
      <c r="O195" s="116">
        <v>2027</v>
      </c>
      <c r="P195" s="116"/>
      <c r="Q195" s="116"/>
      <c r="R195" s="116"/>
      <c r="S195" s="116"/>
      <c r="T195" s="116"/>
      <c r="U195" s="116"/>
      <c r="V195" s="116" t="s">
        <v>70</v>
      </c>
      <c r="W195" s="116" t="s">
        <v>70</v>
      </c>
      <c r="X195" s="116"/>
      <c r="Y195" s="116" t="s">
        <v>79</v>
      </c>
      <c r="Z195" s="369" t="s">
        <v>72</v>
      </c>
      <c r="AA195" s="300" t="s">
        <v>141</v>
      </c>
      <c r="AB195" s="89">
        <v>6</v>
      </c>
      <c r="AC195" s="90" t="s">
        <v>758</v>
      </c>
      <c r="AD195" s="93"/>
    </row>
    <row r="196" spans="1:30" ht="36" x14ac:dyDescent="0.25">
      <c r="A196" s="190">
        <v>192</v>
      </c>
      <c r="B196" s="116" t="s">
        <v>705</v>
      </c>
      <c r="C196" s="116" t="s">
        <v>706</v>
      </c>
      <c r="D196" s="116">
        <v>4840704</v>
      </c>
      <c r="E196" s="231">
        <v>181077701</v>
      </c>
      <c r="F196" s="116">
        <v>691009317</v>
      </c>
      <c r="G196" s="116" t="s">
        <v>713</v>
      </c>
      <c r="H196" s="116" t="s">
        <v>25</v>
      </c>
      <c r="I196" s="116" t="s">
        <v>77</v>
      </c>
      <c r="J196" s="116" t="s">
        <v>77</v>
      </c>
      <c r="K196" s="116" t="s">
        <v>714</v>
      </c>
      <c r="L196" s="191">
        <v>1000000</v>
      </c>
      <c r="M196" s="191">
        <f t="shared" si="16"/>
        <v>850000</v>
      </c>
      <c r="N196" s="116">
        <v>2024</v>
      </c>
      <c r="O196" s="116">
        <v>2027</v>
      </c>
      <c r="P196" s="116" t="s">
        <v>70</v>
      </c>
      <c r="Q196" s="116" t="s">
        <v>70</v>
      </c>
      <c r="R196" s="116"/>
      <c r="S196" s="116"/>
      <c r="T196" s="116"/>
      <c r="U196" s="116"/>
      <c r="V196" s="116"/>
      <c r="W196" s="116"/>
      <c r="X196" s="116"/>
      <c r="Y196" s="116" t="s">
        <v>79</v>
      </c>
      <c r="Z196" s="369" t="s">
        <v>72</v>
      </c>
      <c r="AA196" s="300" t="s">
        <v>141</v>
      </c>
      <c r="AB196" s="89">
        <v>6</v>
      </c>
      <c r="AC196" s="90" t="s">
        <v>758</v>
      </c>
      <c r="AD196" s="93"/>
    </row>
    <row r="197" spans="1:30" ht="36" x14ac:dyDescent="0.25">
      <c r="A197" s="170">
        <v>193</v>
      </c>
      <c r="B197" s="116" t="s">
        <v>705</v>
      </c>
      <c r="C197" s="116" t="s">
        <v>706</v>
      </c>
      <c r="D197" s="116">
        <v>4840704</v>
      </c>
      <c r="E197" s="116">
        <v>181077701</v>
      </c>
      <c r="F197" s="116">
        <v>691009317</v>
      </c>
      <c r="G197" s="116" t="s">
        <v>715</v>
      </c>
      <c r="H197" s="116" t="s">
        <v>25</v>
      </c>
      <c r="I197" s="116" t="s">
        <v>77</v>
      </c>
      <c r="J197" s="116" t="s">
        <v>77</v>
      </c>
      <c r="K197" s="116" t="s">
        <v>716</v>
      </c>
      <c r="L197" s="191">
        <v>200000</v>
      </c>
      <c r="M197" s="191">
        <f t="shared" si="16"/>
        <v>170000</v>
      </c>
      <c r="N197" s="116">
        <v>2024</v>
      </c>
      <c r="O197" s="116">
        <v>2027</v>
      </c>
      <c r="P197" s="116"/>
      <c r="Q197" s="116" t="s">
        <v>70</v>
      </c>
      <c r="R197" s="116" t="s">
        <v>70</v>
      </c>
      <c r="S197" s="116" t="s">
        <v>70</v>
      </c>
      <c r="T197" s="116"/>
      <c r="U197" s="116"/>
      <c r="V197" s="116"/>
      <c r="W197" s="116" t="s">
        <v>70</v>
      </c>
      <c r="X197" s="116" t="s">
        <v>70</v>
      </c>
      <c r="Y197" s="116" t="s">
        <v>79</v>
      </c>
      <c r="Z197" s="369" t="s">
        <v>72</v>
      </c>
      <c r="AA197" s="300" t="s">
        <v>141</v>
      </c>
      <c r="AB197" s="89">
        <v>6</v>
      </c>
      <c r="AC197" s="90" t="s">
        <v>758</v>
      </c>
      <c r="AD197" s="93"/>
    </row>
    <row r="198" spans="1:30" ht="48" x14ac:dyDescent="0.25">
      <c r="A198" s="170">
        <v>194</v>
      </c>
      <c r="B198" s="116" t="s">
        <v>705</v>
      </c>
      <c r="C198" s="116" t="s">
        <v>706</v>
      </c>
      <c r="D198" s="116">
        <v>4840704</v>
      </c>
      <c r="E198" s="116">
        <v>181077701</v>
      </c>
      <c r="F198" s="116">
        <v>691009317</v>
      </c>
      <c r="G198" s="116" t="s">
        <v>717</v>
      </c>
      <c r="H198" s="116" t="s">
        <v>25</v>
      </c>
      <c r="I198" s="116" t="s">
        <v>77</v>
      </c>
      <c r="J198" s="116" t="s">
        <v>77</v>
      </c>
      <c r="K198" s="116" t="s">
        <v>718</v>
      </c>
      <c r="L198" s="191">
        <v>200000</v>
      </c>
      <c r="M198" s="191">
        <f t="shared" si="16"/>
        <v>170000</v>
      </c>
      <c r="N198" s="116">
        <v>2024</v>
      </c>
      <c r="O198" s="116">
        <v>2027</v>
      </c>
      <c r="P198" s="116"/>
      <c r="Q198" s="116" t="s">
        <v>70</v>
      </c>
      <c r="R198" s="116" t="s">
        <v>70</v>
      </c>
      <c r="S198" s="116" t="s">
        <v>70</v>
      </c>
      <c r="T198" s="116"/>
      <c r="U198" s="116"/>
      <c r="V198" s="116"/>
      <c r="W198" s="116" t="s">
        <v>70</v>
      </c>
      <c r="X198" s="116" t="s">
        <v>70</v>
      </c>
      <c r="Y198" s="116" t="s">
        <v>79</v>
      </c>
      <c r="Z198" s="369" t="s">
        <v>72</v>
      </c>
      <c r="AA198" s="300" t="s">
        <v>141</v>
      </c>
      <c r="AB198" s="89">
        <v>6</v>
      </c>
      <c r="AC198" s="90" t="s">
        <v>758</v>
      </c>
      <c r="AD198" s="93"/>
    </row>
    <row r="199" spans="1:30" ht="36.75" thickBot="1" x14ac:dyDescent="0.3">
      <c r="A199" s="372">
        <v>195</v>
      </c>
      <c r="B199" s="232" t="s">
        <v>705</v>
      </c>
      <c r="C199" s="232" t="s">
        <v>706</v>
      </c>
      <c r="D199" s="232">
        <v>4840704</v>
      </c>
      <c r="E199" s="232">
        <v>181077701</v>
      </c>
      <c r="F199" s="232">
        <v>691009317</v>
      </c>
      <c r="G199" s="232" t="s">
        <v>719</v>
      </c>
      <c r="H199" s="232" t="s">
        <v>25</v>
      </c>
      <c r="I199" s="232" t="s">
        <v>77</v>
      </c>
      <c r="J199" s="232" t="s">
        <v>77</v>
      </c>
      <c r="K199" s="232" t="s">
        <v>720</v>
      </c>
      <c r="L199" s="233">
        <v>200000</v>
      </c>
      <c r="M199" s="233">
        <f t="shared" si="16"/>
        <v>170000</v>
      </c>
      <c r="N199" s="232">
        <v>2024</v>
      </c>
      <c r="O199" s="232">
        <v>2027</v>
      </c>
      <c r="P199" s="232"/>
      <c r="Q199" s="232"/>
      <c r="R199" s="232"/>
      <c r="S199" s="232"/>
      <c r="T199" s="232"/>
      <c r="U199" s="232"/>
      <c r="V199" s="232"/>
      <c r="W199" s="232" t="s">
        <v>70</v>
      </c>
      <c r="X199" s="232"/>
      <c r="Y199" s="232" t="s">
        <v>79</v>
      </c>
      <c r="Z199" s="400" t="s">
        <v>72</v>
      </c>
      <c r="AA199" s="300" t="s">
        <v>141</v>
      </c>
      <c r="AB199" s="89">
        <v>6</v>
      </c>
      <c r="AC199" s="90" t="s">
        <v>758</v>
      </c>
      <c r="AD199" s="93"/>
    </row>
    <row r="200" spans="1:30" x14ac:dyDescent="0.25">
      <c r="A200" s="234"/>
      <c r="B200" s="235"/>
      <c r="C200" s="235"/>
      <c r="D200" s="235"/>
      <c r="E200" s="235"/>
      <c r="F200" s="235"/>
      <c r="G200" s="235"/>
      <c r="H200" s="235"/>
      <c r="I200" s="235"/>
      <c r="J200" s="235"/>
      <c r="K200" s="235"/>
      <c r="L200" s="236"/>
      <c r="M200" s="236"/>
      <c r="N200" s="237"/>
      <c r="O200" s="235"/>
      <c r="P200" s="235"/>
      <c r="Q200" s="235"/>
      <c r="R200" s="235"/>
      <c r="S200" s="235"/>
      <c r="T200" s="235"/>
      <c r="U200" s="235"/>
      <c r="V200" s="235"/>
      <c r="W200" s="235"/>
      <c r="X200" s="235"/>
      <c r="Y200" s="235"/>
      <c r="Z200" s="235"/>
    </row>
    <row r="201" spans="1:30" ht="4.5" customHeight="1" x14ac:dyDescent="0.25">
      <c r="A201" s="234"/>
      <c r="B201" s="235"/>
      <c r="C201" s="235"/>
      <c r="D201" s="235"/>
      <c r="E201" s="235"/>
      <c r="F201" s="235"/>
      <c r="G201" s="235"/>
      <c r="H201" s="235"/>
      <c r="I201" s="235"/>
      <c r="J201" s="235"/>
      <c r="K201" s="235"/>
      <c r="L201" s="236"/>
      <c r="M201" s="236"/>
      <c r="N201" s="237"/>
      <c r="O201" s="235"/>
      <c r="P201" s="235"/>
      <c r="Q201" s="235"/>
      <c r="R201" s="235"/>
      <c r="S201" s="235"/>
      <c r="T201" s="235"/>
      <c r="U201" s="235"/>
      <c r="V201" s="235"/>
      <c r="W201" s="235"/>
      <c r="X201" s="235"/>
      <c r="Y201" s="235"/>
      <c r="Z201" s="235"/>
    </row>
    <row r="202" spans="1:30" x14ac:dyDescent="0.25">
      <c r="A202" s="234"/>
      <c r="B202" s="235"/>
      <c r="C202" s="235"/>
      <c r="D202" s="235"/>
      <c r="E202" s="235"/>
      <c r="F202" s="235"/>
      <c r="G202" s="235"/>
      <c r="H202" s="235"/>
      <c r="I202" s="235"/>
      <c r="J202" s="235"/>
      <c r="K202" s="235"/>
      <c r="L202" s="236"/>
      <c r="M202" s="236"/>
      <c r="N202" s="235"/>
      <c r="O202" s="235"/>
      <c r="P202" s="235"/>
      <c r="Q202" s="235"/>
      <c r="R202" s="235"/>
      <c r="S202" s="235"/>
      <c r="T202" s="235"/>
      <c r="U202" s="235"/>
      <c r="V202" s="235"/>
      <c r="W202" s="235"/>
      <c r="X202" s="235"/>
      <c r="Y202" s="235"/>
      <c r="Z202" s="235"/>
    </row>
    <row r="203" spans="1:30" ht="29.45" customHeight="1" thickBot="1" x14ac:dyDescent="0.3">
      <c r="A203" s="234"/>
      <c r="B203" s="521" t="s">
        <v>814</v>
      </c>
      <c r="C203" s="521"/>
      <c r="D203" s="521"/>
      <c r="E203" s="521"/>
      <c r="F203" s="521"/>
      <c r="G203" s="521"/>
      <c r="H203" s="521"/>
      <c r="I203" s="521"/>
      <c r="J203" s="521"/>
      <c r="K203" s="235"/>
      <c r="L203" s="236"/>
      <c r="M203" s="236"/>
      <c r="N203" s="235"/>
      <c r="O203" s="235"/>
      <c r="P203" s="235"/>
      <c r="Q203" s="235"/>
      <c r="R203" s="235"/>
      <c r="S203" s="235"/>
      <c r="T203" s="235"/>
      <c r="U203" s="235"/>
      <c r="V203" s="235"/>
      <c r="W203" s="235"/>
      <c r="X203" s="235"/>
      <c r="Y203" s="235"/>
      <c r="Z203" s="235"/>
    </row>
    <row r="204" spans="1:30" ht="85.5" customHeight="1" thickBot="1" x14ac:dyDescent="0.3">
      <c r="A204" s="234"/>
      <c r="B204" s="235"/>
      <c r="C204" s="235"/>
      <c r="D204" s="235"/>
      <c r="E204" s="522" t="s">
        <v>815</v>
      </c>
      <c r="F204" s="523"/>
      <c r="G204" s="523"/>
      <c r="H204" s="523"/>
      <c r="I204" s="523"/>
      <c r="J204" s="524"/>
      <c r="K204" s="235"/>
      <c r="L204" s="236"/>
      <c r="M204" s="236"/>
      <c r="N204" s="235"/>
      <c r="O204" s="235"/>
      <c r="P204" s="235"/>
      <c r="Q204" s="235"/>
      <c r="R204" s="235"/>
      <c r="S204" s="235"/>
      <c r="T204" s="235"/>
      <c r="U204" s="235"/>
      <c r="V204" s="235"/>
      <c r="W204" s="235"/>
      <c r="X204" s="235"/>
      <c r="Y204" s="235"/>
      <c r="Z204" s="235"/>
    </row>
    <row r="205" spans="1:30" ht="6" customHeight="1" x14ac:dyDescent="0.25">
      <c r="A205" s="234"/>
      <c r="B205" s="235"/>
      <c r="C205" s="235"/>
      <c r="D205" s="235"/>
      <c r="E205" s="235"/>
      <c r="F205" s="235"/>
      <c r="G205" s="235"/>
      <c r="H205" s="235"/>
      <c r="I205" s="235"/>
      <c r="J205" s="235"/>
      <c r="K205" s="235"/>
      <c r="L205" s="236"/>
      <c r="M205" s="236"/>
      <c r="N205" s="235"/>
      <c r="O205" s="235"/>
      <c r="P205" s="235"/>
      <c r="Q205" s="235"/>
      <c r="R205" s="235"/>
      <c r="S205" s="235"/>
      <c r="T205" s="235"/>
      <c r="U205" s="235"/>
      <c r="V205" s="235"/>
      <c r="W205" s="235"/>
      <c r="X205" s="235"/>
      <c r="Y205" s="235"/>
      <c r="Z205" s="235"/>
    </row>
    <row r="206" spans="1:30" ht="6" customHeight="1" x14ac:dyDescent="0.25">
      <c r="A206" s="234"/>
      <c r="B206" s="235"/>
      <c r="C206" s="235"/>
      <c r="D206" s="235"/>
      <c r="E206" s="235"/>
      <c r="F206" s="235"/>
      <c r="G206" s="235"/>
      <c r="H206" s="235"/>
      <c r="I206" s="235"/>
      <c r="J206" s="235"/>
      <c r="K206" s="235"/>
      <c r="L206" s="236"/>
      <c r="M206" s="236"/>
      <c r="N206" s="235"/>
      <c r="O206" s="235"/>
      <c r="P206" s="235"/>
      <c r="Q206" s="235"/>
      <c r="R206" s="235"/>
      <c r="S206" s="235"/>
      <c r="T206" s="235"/>
      <c r="U206" s="235"/>
      <c r="V206" s="235"/>
      <c r="W206" s="235"/>
      <c r="X206" s="235"/>
      <c r="Y206" s="235"/>
      <c r="Z206" s="235"/>
    </row>
    <row r="207" spans="1:30" ht="6" customHeight="1" x14ac:dyDescent="0.25">
      <c r="A207" s="234"/>
      <c r="B207" s="235"/>
      <c r="C207" s="235"/>
      <c r="D207" s="235"/>
      <c r="E207" s="235"/>
      <c r="F207" s="235"/>
      <c r="G207" s="235"/>
      <c r="H207" s="235"/>
      <c r="I207" s="235"/>
      <c r="J207" s="235"/>
      <c r="K207" s="235"/>
      <c r="L207" s="236"/>
      <c r="M207" s="236"/>
      <c r="N207" s="235"/>
      <c r="O207" s="235"/>
      <c r="P207" s="235"/>
      <c r="Q207" s="235"/>
      <c r="R207" s="235"/>
      <c r="S207" s="235"/>
      <c r="T207" s="235"/>
      <c r="U207" s="235"/>
      <c r="V207" s="235"/>
      <c r="W207" s="235"/>
      <c r="X207" s="235"/>
      <c r="Y207" s="235"/>
      <c r="Z207" s="235"/>
    </row>
    <row r="208" spans="1:30" ht="6" customHeight="1" x14ac:dyDescent="0.25">
      <c r="A208" s="234"/>
      <c r="B208" s="235"/>
      <c r="C208" s="235"/>
      <c r="D208" s="235"/>
      <c r="E208" s="235"/>
      <c r="F208" s="235"/>
      <c r="G208" s="235"/>
      <c r="H208" s="235"/>
      <c r="I208" s="235"/>
      <c r="J208" s="235"/>
      <c r="K208" s="235"/>
      <c r="L208" s="236"/>
      <c r="M208" s="236"/>
      <c r="N208" s="235"/>
      <c r="O208" s="235"/>
      <c r="P208" s="235"/>
      <c r="Q208" s="235"/>
      <c r="R208" s="235"/>
      <c r="S208" s="235"/>
      <c r="T208" s="235"/>
      <c r="U208" s="235"/>
      <c r="V208" s="235"/>
      <c r="W208" s="235"/>
      <c r="X208" s="235"/>
      <c r="Y208" s="235"/>
      <c r="Z208" s="235"/>
    </row>
    <row r="209" spans="1:26" ht="6" customHeight="1" x14ac:dyDescent="0.25">
      <c r="A209" s="234"/>
      <c r="B209" s="235"/>
      <c r="C209" s="235"/>
      <c r="D209" s="235"/>
      <c r="E209" s="235"/>
      <c r="F209" s="235"/>
      <c r="G209" s="235"/>
      <c r="H209" s="235"/>
      <c r="I209" s="235"/>
      <c r="J209" s="235"/>
      <c r="K209" s="235"/>
      <c r="L209" s="236"/>
      <c r="M209" s="236"/>
      <c r="N209" s="235"/>
      <c r="O209" s="235"/>
      <c r="P209" s="235"/>
      <c r="Q209" s="235"/>
      <c r="R209" s="235"/>
      <c r="S209" s="235"/>
      <c r="T209" s="235"/>
      <c r="U209" s="235"/>
      <c r="V209" s="235"/>
      <c r="W209" s="235"/>
      <c r="X209" s="235"/>
      <c r="Y209" s="235"/>
      <c r="Z209" s="235"/>
    </row>
    <row r="210" spans="1:26" ht="6" customHeight="1" x14ac:dyDescent="0.25">
      <c r="A210" s="234"/>
      <c r="B210" s="235"/>
      <c r="C210" s="235"/>
      <c r="D210" s="235"/>
      <c r="E210" s="235"/>
      <c r="F210" s="235"/>
      <c r="G210" s="235"/>
      <c r="H210" s="235"/>
      <c r="I210" s="235"/>
      <c r="J210" s="235"/>
      <c r="K210" s="235"/>
      <c r="L210" s="236"/>
      <c r="M210" s="236"/>
      <c r="N210" s="235"/>
      <c r="O210" s="235"/>
      <c r="P210" s="235"/>
      <c r="Q210" s="235"/>
      <c r="R210" s="235"/>
      <c r="S210" s="235"/>
      <c r="T210" s="235"/>
      <c r="U210" s="235"/>
      <c r="V210" s="235"/>
      <c r="W210" s="235"/>
      <c r="X210" s="235"/>
      <c r="Y210" s="235"/>
      <c r="Z210" s="235"/>
    </row>
    <row r="211" spans="1:26" ht="6" customHeight="1" x14ac:dyDescent="0.25">
      <c r="A211" s="234"/>
      <c r="B211" s="235"/>
      <c r="C211" s="235"/>
      <c r="D211" s="235"/>
      <c r="E211" s="235"/>
      <c r="F211" s="235"/>
      <c r="G211" s="235"/>
      <c r="H211" s="235"/>
      <c r="I211" s="235"/>
      <c r="J211" s="235"/>
      <c r="K211" s="235"/>
      <c r="L211" s="236"/>
      <c r="M211" s="236"/>
      <c r="N211" s="235"/>
      <c r="O211" s="235"/>
      <c r="P211" s="235"/>
      <c r="Q211" s="235"/>
      <c r="R211" s="235"/>
      <c r="S211" s="235"/>
      <c r="T211" s="235"/>
      <c r="U211" s="235"/>
      <c r="V211" s="235"/>
      <c r="W211" s="235"/>
      <c r="X211" s="235"/>
      <c r="Y211" s="235"/>
      <c r="Z211" s="235"/>
    </row>
    <row r="212" spans="1:26" ht="6" customHeight="1" x14ac:dyDescent="0.25">
      <c r="A212" s="238"/>
      <c r="B212" s="235"/>
      <c r="C212" s="235"/>
      <c r="D212" s="235"/>
      <c r="E212" s="235"/>
      <c r="F212" s="235"/>
      <c r="G212" s="235"/>
      <c r="H212" s="235"/>
      <c r="I212" s="235"/>
      <c r="J212" s="235"/>
      <c r="K212" s="235"/>
      <c r="L212" s="236"/>
      <c r="M212" s="236"/>
      <c r="N212" s="235"/>
      <c r="O212" s="235"/>
      <c r="P212" s="235"/>
      <c r="Q212" s="235"/>
      <c r="R212" s="235"/>
      <c r="S212" s="235"/>
      <c r="T212" s="235"/>
      <c r="U212" s="235"/>
      <c r="V212" s="235"/>
      <c r="W212" s="235"/>
      <c r="X212" s="235"/>
      <c r="Y212" s="235"/>
      <c r="Z212" s="235"/>
    </row>
    <row r="213" spans="1:26" x14ac:dyDescent="0.25">
      <c r="A213" s="238"/>
      <c r="B213" s="235"/>
      <c r="C213" s="235"/>
      <c r="D213" s="235"/>
      <c r="E213" s="235"/>
      <c r="F213" s="235"/>
      <c r="G213" s="235"/>
      <c r="H213" s="235"/>
      <c r="I213" s="235"/>
      <c r="J213" s="235"/>
      <c r="K213" s="235"/>
      <c r="L213" s="236"/>
      <c r="M213" s="236"/>
      <c r="N213" s="235"/>
      <c r="O213" s="235"/>
      <c r="P213" s="235"/>
      <c r="Q213" s="235"/>
      <c r="R213" s="235"/>
      <c r="S213" s="235"/>
      <c r="T213" s="235"/>
      <c r="U213" s="235"/>
      <c r="V213" s="235"/>
      <c r="W213" s="235"/>
      <c r="X213" s="235"/>
      <c r="Y213" s="235"/>
      <c r="Z213" s="235"/>
    </row>
    <row r="214" spans="1:26" x14ac:dyDescent="0.25">
      <c r="A214" s="238"/>
      <c r="B214" s="235"/>
      <c r="C214" s="235"/>
      <c r="D214" s="235"/>
      <c r="E214" s="235"/>
      <c r="F214" s="235"/>
      <c r="G214" s="235"/>
      <c r="H214" s="235"/>
      <c r="I214" s="235"/>
      <c r="J214" s="235"/>
      <c r="K214" s="235"/>
      <c r="L214" s="236"/>
      <c r="M214" s="236"/>
      <c r="N214" s="235"/>
      <c r="O214" s="235"/>
      <c r="P214" s="235"/>
      <c r="Q214" s="235"/>
      <c r="R214" s="235"/>
      <c r="S214" s="235"/>
      <c r="T214" s="235"/>
      <c r="U214" s="235"/>
      <c r="V214" s="235"/>
      <c r="W214" s="235"/>
      <c r="X214" s="235"/>
      <c r="Y214" s="235"/>
      <c r="Z214" s="235"/>
    </row>
    <row r="215" spans="1:26" x14ac:dyDescent="0.25">
      <c r="A215" s="238"/>
      <c r="B215" s="235"/>
      <c r="C215" s="235"/>
      <c r="D215" s="235"/>
      <c r="E215" s="235"/>
      <c r="F215" s="235"/>
      <c r="G215" s="235"/>
      <c r="H215" s="235"/>
      <c r="I215" s="235"/>
      <c r="J215" s="235"/>
      <c r="K215" s="235"/>
      <c r="L215" s="236"/>
      <c r="M215" s="236"/>
      <c r="N215" s="235"/>
      <c r="O215" s="235"/>
      <c r="P215" s="235"/>
      <c r="Q215" s="235"/>
      <c r="R215" s="235"/>
      <c r="S215" s="235"/>
      <c r="T215" s="235"/>
      <c r="U215" s="235"/>
      <c r="V215" s="235"/>
      <c r="W215" s="235"/>
      <c r="X215" s="235"/>
      <c r="Y215" s="235"/>
      <c r="Z215" s="235"/>
    </row>
    <row r="216" spans="1:26" x14ac:dyDescent="0.25">
      <c r="A216" s="238"/>
      <c r="B216" s="235"/>
      <c r="C216" s="235"/>
      <c r="D216" s="235"/>
      <c r="E216" s="235"/>
      <c r="F216" s="235"/>
      <c r="G216" s="235"/>
      <c r="H216" s="235"/>
      <c r="I216" s="235"/>
      <c r="J216" s="235"/>
      <c r="K216" s="235"/>
      <c r="L216" s="236"/>
      <c r="M216" s="236"/>
      <c r="N216" s="235"/>
      <c r="O216" s="235"/>
      <c r="P216" s="235"/>
      <c r="Q216" s="235"/>
      <c r="R216" s="235"/>
      <c r="S216" s="235"/>
      <c r="T216" s="235"/>
      <c r="U216" s="235"/>
      <c r="V216" s="235"/>
      <c r="W216" s="235"/>
      <c r="X216" s="235"/>
      <c r="Y216" s="235"/>
      <c r="Z216" s="235"/>
    </row>
    <row r="217" spans="1:26" x14ac:dyDescent="0.25">
      <c r="A217" s="238"/>
      <c r="B217" s="235"/>
      <c r="C217" s="235"/>
      <c r="D217" s="235"/>
      <c r="E217" s="235"/>
      <c r="F217" s="235"/>
      <c r="G217" s="235"/>
      <c r="H217" s="235"/>
      <c r="I217" s="235"/>
      <c r="J217" s="235"/>
      <c r="K217" s="235"/>
      <c r="L217" s="236"/>
      <c r="M217" s="236"/>
      <c r="N217" s="235"/>
      <c r="O217" s="235"/>
      <c r="P217" s="235"/>
      <c r="Q217" s="235"/>
      <c r="R217" s="235"/>
      <c r="S217" s="235"/>
      <c r="T217" s="235"/>
      <c r="U217" s="235"/>
      <c r="V217" s="235"/>
      <c r="W217" s="235"/>
      <c r="X217" s="235"/>
      <c r="Y217" s="235"/>
      <c r="Z217" s="235"/>
    </row>
  </sheetData>
  <autoFilter ref="A4:AD199" xr:uid="{9204E871-57AA-4008-8FAC-2F73F55D76E8}">
    <filterColumn colId="28">
      <filters>
        <filter val="I."/>
      </filters>
    </filterColumn>
  </autoFilter>
  <mergeCells count="31">
    <mergeCell ref="B203:J203"/>
    <mergeCell ref="E204:J204"/>
    <mergeCell ref="A1:Z1"/>
    <mergeCell ref="A2:A4"/>
    <mergeCell ref="B2:F2"/>
    <mergeCell ref="G2:G4"/>
    <mergeCell ref="H2:H4"/>
    <mergeCell ref="I2:I4"/>
    <mergeCell ref="J2:J4"/>
    <mergeCell ref="K2:K4"/>
    <mergeCell ref="L2:M2"/>
    <mergeCell ref="N2:O2"/>
    <mergeCell ref="P2:X2"/>
    <mergeCell ref="Y2:Z2"/>
    <mergeCell ref="B3:B4"/>
    <mergeCell ref="C3:C4"/>
    <mergeCell ref="D3:D4"/>
    <mergeCell ref="E3:E4"/>
    <mergeCell ref="F3:F4"/>
    <mergeCell ref="L3:L4"/>
    <mergeCell ref="M3:M4"/>
    <mergeCell ref="N3:N4"/>
    <mergeCell ref="X3:X4"/>
    <mergeCell ref="Y3:Y4"/>
    <mergeCell ref="Z3:Z4"/>
    <mergeCell ref="O3:O4"/>
    <mergeCell ref="P3:S3"/>
    <mergeCell ref="T3:T4"/>
    <mergeCell ref="U3:U4"/>
    <mergeCell ref="V3:V4"/>
    <mergeCell ref="W3:W4"/>
  </mergeCells>
  <pageMargins left="0.7" right="0.7" top="0.78740157499999996" bottom="0.78740157499999996" header="0.3" footer="0.3"/>
  <pageSetup paperSize="9" scale="3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D945DF-F65B-4521-AEF2-11077CF2C9B3}">
  <sheetPr filterMode="1">
    <pageSetUpPr fitToPage="1"/>
  </sheetPr>
  <dimension ref="A1:BF25"/>
  <sheetViews>
    <sheetView topLeftCell="B2" zoomScale="70" zoomScaleNormal="70" workbookViewId="0">
      <selection activeCell="B15" sqref="B15"/>
    </sheetView>
  </sheetViews>
  <sheetFormatPr defaultColWidth="8.5703125" defaultRowHeight="15" x14ac:dyDescent="0.25"/>
  <cols>
    <col min="1" max="1" width="14.42578125" style="41" hidden="1" customWidth="1"/>
    <col min="2" max="2" width="7.42578125" style="41" customWidth="1"/>
    <col min="3" max="3" width="18.42578125" style="41" customWidth="1"/>
    <col min="4" max="4" width="17.5703125" style="41" customWidth="1"/>
    <col min="5" max="5" width="9.5703125" style="41" customWidth="1"/>
    <col min="6" max="6" width="22.42578125" style="41" customWidth="1"/>
    <col min="7" max="8" width="13.5703125" style="41" customWidth="1"/>
    <col min="9" max="9" width="16.5703125" style="41" customWidth="1"/>
    <col min="10" max="10" width="39.42578125" style="41" customWidth="1"/>
    <col min="11" max="11" width="12.5703125" style="42" customWidth="1"/>
    <col min="12" max="12" width="13" style="42" customWidth="1"/>
    <col min="13" max="13" width="9" style="41" customWidth="1"/>
    <col min="14" max="14" width="8.5703125" style="41"/>
    <col min="15" max="18" width="11.140625" style="41" customWidth="1"/>
    <col min="19" max="20" width="10.5703125" style="41" customWidth="1"/>
    <col min="21" max="47" width="0" style="41" hidden="1" customWidth="1"/>
    <col min="48" max="16384" width="8.5703125" style="41"/>
  </cols>
  <sheetData>
    <row r="1" spans="1:58" ht="21.75" customHeight="1" thickBot="1" x14ac:dyDescent="0.35">
      <c r="A1" s="559" t="s">
        <v>721</v>
      </c>
      <c r="B1" s="560"/>
      <c r="C1" s="560"/>
      <c r="D1" s="560"/>
      <c r="E1" s="560"/>
      <c r="F1" s="560"/>
      <c r="G1" s="560"/>
      <c r="H1" s="560"/>
      <c r="I1" s="560"/>
      <c r="J1" s="560"/>
      <c r="K1" s="560"/>
      <c r="L1" s="560"/>
      <c r="M1" s="560"/>
      <c r="N1" s="560"/>
      <c r="O1" s="560"/>
      <c r="P1" s="560"/>
      <c r="Q1" s="560"/>
      <c r="R1" s="560"/>
      <c r="S1" s="560"/>
      <c r="T1" s="561"/>
    </row>
    <row r="2" spans="1:58" ht="30" customHeight="1" thickBot="1" x14ac:dyDescent="0.3">
      <c r="A2" s="562" t="s">
        <v>722</v>
      </c>
      <c r="B2" s="491" t="s">
        <v>40</v>
      </c>
      <c r="C2" s="566" t="s">
        <v>723</v>
      </c>
      <c r="D2" s="567"/>
      <c r="E2" s="567"/>
      <c r="F2" s="491" t="s">
        <v>42</v>
      </c>
      <c r="G2" s="491" t="s">
        <v>298</v>
      </c>
      <c r="H2" s="491" t="s">
        <v>44</v>
      </c>
      <c r="I2" s="491" t="s">
        <v>45</v>
      </c>
      <c r="J2" s="491" t="s">
        <v>46</v>
      </c>
      <c r="K2" s="494" t="s">
        <v>724</v>
      </c>
      <c r="L2" s="495"/>
      <c r="M2" s="551" t="s">
        <v>48</v>
      </c>
      <c r="N2" s="552"/>
      <c r="O2" s="553" t="s">
        <v>725</v>
      </c>
      <c r="P2" s="554"/>
      <c r="Q2" s="554"/>
      <c r="R2" s="554"/>
      <c r="S2" s="551" t="s">
        <v>50</v>
      </c>
      <c r="T2" s="552"/>
      <c r="U2" s="296" t="s">
        <v>302</v>
      </c>
      <c r="V2" s="76" t="s">
        <v>303</v>
      </c>
      <c r="W2" s="77" t="s">
        <v>304</v>
      </c>
    </row>
    <row r="3" spans="1:58" ht="22.35" customHeight="1" thickBot="1" x14ac:dyDescent="0.3">
      <c r="A3" s="563"/>
      <c r="B3" s="565"/>
      <c r="C3" s="568" t="s">
        <v>726</v>
      </c>
      <c r="D3" s="570" t="s">
        <v>727</v>
      </c>
      <c r="E3" s="570" t="s">
        <v>728</v>
      </c>
      <c r="F3" s="565"/>
      <c r="G3" s="565"/>
      <c r="H3" s="565"/>
      <c r="I3" s="565"/>
      <c r="J3" s="565"/>
      <c r="K3" s="572" t="s">
        <v>729</v>
      </c>
      <c r="L3" s="572" t="s">
        <v>57</v>
      </c>
      <c r="M3" s="555" t="s">
        <v>58</v>
      </c>
      <c r="N3" s="557" t="s">
        <v>59</v>
      </c>
      <c r="O3" s="574" t="s">
        <v>305</v>
      </c>
      <c r="P3" s="575"/>
      <c r="Q3" s="575"/>
      <c r="R3" s="575"/>
      <c r="S3" s="547" t="s">
        <v>730</v>
      </c>
      <c r="T3" s="549" t="s">
        <v>63</v>
      </c>
      <c r="U3" s="297"/>
      <c r="V3" s="54"/>
      <c r="W3" s="78"/>
    </row>
    <row r="4" spans="1:58" ht="68.25" customHeight="1" thickBot="1" x14ac:dyDescent="0.3">
      <c r="A4" s="564"/>
      <c r="B4" s="492"/>
      <c r="C4" s="569"/>
      <c r="D4" s="571"/>
      <c r="E4" s="571"/>
      <c r="F4" s="492"/>
      <c r="G4" s="492"/>
      <c r="H4" s="492"/>
      <c r="I4" s="492"/>
      <c r="J4" s="492"/>
      <c r="K4" s="573"/>
      <c r="L4" s="573"/>
      <c r="M4" s="556"/>
      <c r="N4" s="558"/>
      <c r="O4" s="29" t="s">
        <v>311</v>
      </c>
      <c r="P4" s="59" t="s">
        <v>731</v>
      </c>
      <c r="Q4" s="59" t="s">
        <v>732</v>
      </c>
      <c r="R4" s="31" t="s">
        <v>733</v>
      </c>
      <c r="S4" s="548"/>
      <c r="T4" s="550"/>
      <c r="U4" s="455" t="s">
        <v>315</v>
      </c>
      <c r="V4" s="81" t="s">
        <v>316</v>
      </c>
      <c r="W4" s="82" t="s">
        <v>317</v>
      </c>
    </row>
    <row r="5" spans="1:58" ht="35.1" customHeight="1" x14ac:dyDescent="0.25">
      <c r="A5" s="52">
        <v>1</v>
      </c>
      <c r="B5" s="165">
        <v>1</v>
      </c>
      <c r="C5" s="60" t="s">
        <v>734</v>
      </c>
      <c r="D5" s="61" t="s">
        <v>160</v>
      </c>
      <c r="E5" s="61">
        <v>75015138</v>
      </c>
      <c r="F5" s="62" t="s">
        <v>735</v>
      </c>
      <c r="G5" s="63" t="s">
        <v>25</v>
      </c>
      <c r="H5" s="63" t="s">
        <v>77</v>
      </c>
      <c r="I5" s="63" t="s">
        <v>77</v>
      </c>
      <c r="J5" s="63" t="s">
        <v>736</v>
      </c>
      <c r="K5" s="64">
        <v>250000</v>
      </c>
      <c r="L5" s="64">
        <f>K5/100*85</f>
        <v>212500</v>
      </c>
      <c r="M5" s="95">
        <v>2025</v>
      </c>
      <c r="N5" s="65">
        <v>2025</v>
      </c>
      <c r="O5" s="61"/>
      <c r="P5" s="61"/>
      <c r="Q5" s="61"/>
      <c r="R5" s="61"/>
      <c r="S5" s="123" t="s">
        <v>737</v>
      </c>
      <c r="T5" s="370" t="s">
        <v>72</v>
      </c>
      <c r="U5" s="456"/>
      <c r="V5" s="83"/>
      <c r="W5" s="83" t="s">
        <v>758</v>
      </c>
    </row>
    <row r="6" spans="1:58" ht="35.1" customHeight="1" thickBot="1" x14ac:dyDescent="0.3">
      <c r="A6" s="52"/>
      <c r="B6" s="166">
        <v>2</v>
      </c>
      <c r="C6" s="60" t="s">
        <v>734</v>
      </c>
      <c r="D6" s="61" t="s">
        <v>160</v>
      </c>
      <c r="E6" s="61">
        <v>75015138</v>
      </c>
      <c r="F6" s="61" t="s">
        <v>709</v>
      </c>
      <c r="G6" s="62" t="s">
        <v>25</v>
      </c>
      <c r="H6" s="63" t="s">
        <v>77</v>
      </c>
      <c r="I6" s="63" t="s">
        <v>77</v>
      </c>
      <c r="J6" s="63" t="s">
        <v>738</v>
      </c>
      <c r="K6" s="63">
        <v>2000000</v>
      </c>
      <c r="L6" s="64">
        <v>1700000</v>
      </c>
      <c r="M6" s="108">
        <v>2025</v>
      </c>
      <c r="N6" s="95">
        <v>2027</v>
      </c>
      <c r="O6" s="65" t="s">
        <v>417</v>
      </c>
      <c r="P6" s="61" t="s">
        <v>417</v>
      </c>
      <c r="Q6" s="61" t="s">
        <v>417</v>
      </c>
      <c r="R6" s="61" t="s">
        <v>417</v>
      </c>
      <c r="S6" s="99" t="s">
        <v>522</v>
      </c>
      <c r="T6" s="370" t="s">
        <v>72</v>
      </c>
      <c r="U6" s="456"/>
      <c r="V6" s="83"/>
      <c r="W6" s="92" t="s">
        <v>758</v>
      </c>
    </row>
    <row r="7" spans="1:58" ht="35.1" customHeight="1" x14ac:dyDescent="0.25">
      <c r="A7" s="52"/>
      <c r="B7" s="165">
        <v>3</v>
      </c>
      <c r="C7" s="66" t="s">
        <v>698</v>
      </c>
      <c r="D7" s="67" t="s">
        <v>698</v>
      </c>
      <c r="E7" s="61">
        <v>277550</v>
      </c>
      <c r="F7" s="61" t="s">
        <v>739</v>
      </c>
      <c r="G7" s="62" t="s">
        <v>25</v>
      </c>
      <c r="H7" s="63" t="s">
        <v>77</v>
      </c>
      <c r="I7" s="63" t="s">
        <v>700</v>
      </c>
      <c r="J7" s="63" t="s">
        <v>740</v>
      </c>
      <c r="K7" s="63">
        <v>2000000</v>
      </c>
      <c r="L7" s="64">
        <f>K7/100*85</f>
        <v>1700000</v>
      </c>
      <c r="M7" s="65">
        <v>2022</v>
      </c>
      <c r="N7" s="95">
        <v>2027</v>
      </c>
      <c r="O7" s="65"/>
      <c r="P7" s="61" t="s">
        <v>70</v>
      </c>
      <c r="Q7" s="61" t="s">
        <v>70</v>
      </c>
      <c r="R7" s="61"/>
      <c r="S7" s="61" t="s">
        <v>79</v>
      </c>
      <c r="T7" s="370" t="s">
        <v>72</v>
      </c>
      <c r="U7" s="456"/>
      <c r="V7" s="83"/>
      <c r="W7" s="83" t="s">
        <v>758</v>
      </c>
    </row>
    <row r="8" spans="1:58" ht="35.1" customHeight="1" thickBot="1" x14ac:dyDescent="0.3">
      <c r="A8" s="52">
        <v>2</v>
      </c>
      <c r="B8" s="166">
        <v>4</v>
      </c>
      <c r="C8" s="60" t="s">
        <v>741</v>
      </c>
      <c r="D8" s="67" t="s">
        <v>160</v>
      </c>
      <c r="E8" s="61">
        <v>47487259</v>
      </c>
      <c r="F8" s="61" t="s">
        <v>742</v>
      </c>
      <c r="G8" s="62" t="s">
        <v>25</v>
      </c>
      <c r="H8" s="63" t="s">
        <v>77</v>
      </c>
      <c r="I8" s="63" t="s">
        <v>77</v>
      </c>
      <c r="J8" s="63" t="s">
        <v>743</v>
      </c>
      <c r="K8" s="63">
        <v>2000000</v>
      </c>
      <c r="L8" s="64">
        <f>K8/100*85</f>
        <v>1700000</v>
      </c>
      <c r="M8" s="65">
        <v>2024</v>
      </c>
      <c r="N8" s="65">
        <v>2025</v>
      </c>
      <c r="O8" s="65"/>
      <c r="P8" s="61"/>
      <c r="Q8" s="61"/>
      <c r="R8" s="61"/>
      <c r="S8" s="61" t="s">
        <v>278</v>
      </c>
      <c r="T8" s="370" t="s">
        <v>72</v>
      </c>
      <c r="U8" s="456"/>
      <c r="V8" s="83"/>
      <c r="W8" s="101" t="s">
        <v>758</v>
      </c>
    </row>
    <row r="9" spans="1:58" ht="35.1" customHeight="1" thickBot="1" x14ac:dyDescent="0.3">
      <c r="A9" s="52"/>
      <c r="B9" s="471">
        <v>5</v>
      </c>
      <c r="C9" s="68" t="s">
        <v>741</v>
      </c>
      <c r="D9" s="69" t="s">
        <v>160</v>
      </c>
      <c r="E9" s="70">
        <v>47487259</v>
      </c>
      <c r="F9" s="70" t="s">
        <v>744</v>
      </c>
      <c r="G9" s="71" t="s">
        <v>25</v>
      </c>
      <c r="H9" s="72" t="s">
        <v>77</v>
      </c>
      <c r="I9" s="72" t="s">
        <v>77</v>
      </c>
      <c r="J9" s="72" t="s">
        <v>745</v>
      </c>
      <c r="K9" s="72">
        <v>3400000</v>
      </c>
      <c r="L9" s="73">
        <f t="shared" ref="L9:L14" si="0">K9/100*85</f>
        <v>2890000</v>
      </c>
      <c r="M9" s="74">
        <v>2024</v>
      </c>
      <c r="N9" s="74">
        <v>2025</v>
      </c>
      <c r="O9" s="74"/>
      <c r="P9" s="70"/>
      <c r="Q9" s="70"/>
      <c r="R9" s="70"/>
      <c r="S9" s="70" t="s">
        <v>79</v>
      </c>
      <c r="T9" s="472" t="s">
        <v>72</v>
      </c>
      <c r="U9" s="456"/>
      <c r="V9" s="83"/>
      <c r="W9" s="100" t="s">
        <v>758</v>
      </c>
    </row>
    <row r="10" spans="1:58" ht="35.1" hidden="1" customHeight="1" thickBot="1" x14ac:dyDescent="0.3">
      <c r="A10" s="52"/>
      <c r="B10" s="166">
        <v>6</v>
      </c>
      <c r="C10" s="465" t="s">
        <v>741</v>
      </c>
      <c r="D10" s="265" t="s">
        <v>160</v>
      </c>
      <c r="E10" s="258">
        <v>47487259</v>
      </c>
      <c r="F10" s="258" t="s">
        <v>746</v>
      </c>
      <c r="G10" s="466" t="s">
        <v>25</v>
      </c>
      <c r="H10" s="467" t="s">
        <v>77</v>
      </c>
      <c r="I10" s="467" t="s">
        <v>77</v>
      </c>
      <c r="J10" s="467" t="s">
        <v>747</v>
      </c>
      <c r="K10" s="467">
        <v>450000</v>
      </c>
      <c r="L10" s="468">
        <f t="shared" si="0"/>
        <v>382500</v>
      </c>
      <c r="M10" s="469">
        <v>2024</v>
      </c>
      <c r="N10" s="469">
        <v>2025</v>
      </c>
      <c r="O10" s="469"/>
      <c r="P10" s="258"/>
      <c r="Q10" s="258"/>
      <c r="R10" s="258" t="s">
        <v>70</v>
      </c>
      <c r="S10" s="106" t="s">
        <v>774</v>
      </c>
      <c r="T10" s="470" t="s">
        <v>72</v>
      </c>
      <c r="U10" s="83"/>
      <c r="V10" s="83"/>
      <c r="W10" s="83" t="s">
        <v>759</v>
      </c>
    </row>
    <row r="11" spans="1:58" ht="35.1" hidden="1" customHeight="1" x14ac:dyDescent="0.25">
      <c r="A11" s="52"/>
      <c r="B11" s="457">
        <v>7</v>
      </c>
      <c r="C11" s="458" t="s">
        <v>741</v>
      </c>
      <c r="D11" s="249" t="s">
        <v>160</v>
      </c>
      <c r="E11" s="244">
        <v>47487259</v>
      </c>
      <c r="F11" s="244" t="s">
        <v>748</v>
      </c>
      <c r="G11" s="459" t="s">
        <v>25</v>
      </c>
      <c r="H11" s="460" t="s">
        <v>77</v>
      </c>
      <c r="I11" s="460" t="s">
        <v>77</v>
      </c>
      <c r="J11" s="460" t="s">
        <v>749</v>
      </c>
      <c r="K11" s="460">
        <v>100000</v>
      </c>
      <c r="L11" s="461">
        <f t="shared" si="0"/>
        <v>85000</v>
      </c>
      <c r="M11" s="462">
        <v>2024</v>
      </c>
      <c r="N11" s="462">
        <v>2025</v>
      </c>
      <c r="O11" s="462"/>
      <c r="P11" s="244"/>
      <c r="Q11" s="244"/>
      <c r="R11" s="244"/>
      <c r="S11" s="244" t="s">
        <v>79</v>
      </c>
      <c r="T11" s="463" t="s">
        <v>72</v>
      </c>
      <c r="U11" s="83"/>
      <c r="V11" s="83"/>
      <c r="W11" s="83" t="s">
        <v>759</v>
      </c>
    </row>
    <row r="12" spans="1:58" ht="35.1" customHeight="1" thickBot="1" x14ac:dyDescent="0.3">
      <c r="A12" s="52"/>
      <c r="B12" s="471">
        <v>8</v>
      </c>
      <c r="C12" s="473" t="s">
        <v>741</v>
      </c>
      <c r="D12" s="474" t="s">
        <v>160</v>
      </c>
      <c r="E12" s="282">
        <v>47487259</v>
      </c>
      <c r="F12" s="282" t="s">
        <v>750</v>
      </c>
      <c r="G12" s="475" t="s">
        <v>25</v>
      </c>
      <c r="H12" s="476" t="s">
        <v>77</v>
      </c>
      <c r="I12" s="476" t="s">
        <v>77</v>
      </c>
      <c r="J12" s="476" t="s">
        <v>751</v>
      </c>
      <c r="K12" s="476">
        <v>30000000</v>
      </c>
      <c r="L12" s="477">
        <f t="shared" si="0"/>
        <v>25500000</v>
      </c>
      <c r="M12" s="478">
        <v>2024</v>
      </c>
      <c r="N12" s="478">
        <v>2025</v>
      </c>
      <c r="O12" s="478"/>
      <c r="P12" s="282"/>
      <c r="Q12" s="282" t="s">
        <v>70</v>
      </c>
      <c r="R12" s="282" t="s">
        <v>70</v>
      </c>
      <c r="S12" s="479" t="s">
        <v>817</v>
      </c>
      <c r="T12" s="480" t="s">
        <v>141</v>
      </c>
      <c r="U12" s="456"/>
      <c r="V12" s="83"/>
      <c r="W12" s="83" t="s">
        <v>758</v>
      </c>
    </row>
    <row r="13" spans="1:58" ht="35.1" hidden="1" customHeight="1" x14ac:dyDescent="0.25">
      <c r="A13" s="52"/>
      <c r="B13" s="166">
        <v>9</v>
      </c>
      <c r="C13" s="465" t="s">
        <v>741</v>
      </c>
      <c r="D13" s="265" t="s">
        <v>160</v>
      </c>
      <c r="E13" s="258">
        <v>47487259</v>
      </c>
      <c r="F13" s="258" t="s">
        <v>752</v>
      </c>
      <c r="G13" s="466" t="s">
        <v>25</v>
      </c>
      <c r="H13" s="467" t="s">
        <v>77</v>
      </c>
      <c r="I13" s="467" t="s">
        <v>77</v>
      </c>
      <c r="J13" s="467" t="s">
        <v>753</v>
      </c>
      <c r="K13" s="467">
        <v>650000</v>
      </c>
      <c r="L13" s="468">
        <f t="shared" si="0"/>
        <v>552500</v>
      </c>
      <c r="M13" s="469">
        <v>2024</v>
      </c>
      <c r="N13" s="469">
        <v>2025</v>
      </c>
      <c r="O13" s="469"/>
      <c r="P13" s="258"/>
      <c r="Q13" s="258"/>
      <c r="R13" s="258"/>
      <c r="S13" s="258" t="s">
        <v>79</v>
      </c>
      <c r="T13" s="470" t="s">
        <v>72</v>
      </c>
      <c r="U13" s="83"/>
      <c r="V13" s="83"/>
      <c r="W13" s="83" t="s">
        <v>759</v>
      </c>
    </row>
    <row r="14" spans="1:58" ht="35.1" hidden="1" customHeight="1" thickBot="1" x14ac:dyDescent="0.3">
      <c r="A14" s="52"/>
      <c r="B14" s="464">
        <v>10</v>
      </c>
      <c r="C14" s="458" t="s">
        <v>741</v>
      </c>
      <c r="D14" s="249" t="s">
        <v>160</v>
      </c>
      <c r="E14" s="244">
        <v>47487259</v>
      </c>
      <c r="F14" s="244" t="s">
        <v>754</v>
      </c>
      <c r="G14" s="459" t="s">
        <v>25</v>
      </c>
      <c r="H14" s="460" t="s">
        <v>77</v>
      </c>
      <c r="I14" s="460" t="s">
        <v>77</v>
      </c>
      <c r="J14" s="460" t="s">
        <v>755</v>
      </c>
      <c r="K14" s="460">
        <v>180000</v>
      </c>
      <c r="L14" s="461">
        <f t="shared" si="0"/>
        <v>153000</v>
      </c>
      <c r="M14" s="462">
        <v>2024</v>
      </c>
      <c r="N14" s="462">
        <v>2025</v>
      </c>
      <c r="O14" s="462"/>
      <c r="P14" s="244"/>
      <c r="Q14" s="244"/>
      <c r="R14" s="244" t="s">
        <v>70</v>
      </c>
      <c r="S14" s="244" t="s">
        <v>79</v>
      </c>
      <c r="T14" s="463" t="s">
        <v>72</v>
      </c>
      <c r="U14" s="83"/>
      <c r="V14" s="83"/>
      <c r="W14" s="83" t="s">
        <v>759</v>
      </c>
    </row>
    <row r="15" spans="1:58" s="49" customFormat="1" ht="0.95" customHeight="1" thickBot="1" x14ac:dyDescent="0.3">
      <c r="A15" s="48"/>
      <c r="B15" s="481"/>
      <c r="C15" s="473"/>
      <c r="D15" s="474"/>
      <c r="E15" s="474"/>
      <c r="F15" s="282"/>
      <c r="G15" s="474"/>
      <c r="H15" s="474"/>
      <c r="I15" s="474"/>
      <c r="J15" s="282"/>
      <c r="K15" s="482"/>
      <c r="L15" s="482"/>
      <c r="M15" s="474"/>
      <c r="N15" s="474"/>
      <c r="O15" s="474"/>
      <c r="P15" s="474"/>
      <c r="Q15" s="474"/>
      <c r="R15" s="474"/>
      <c r="S15" s="474"/>
      <c r="T15" s="483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1"/>
      <c r="AG15" s="41"/>
      <c r="AH15" s="41"/>
      <c r="AI15" s="41"/>
      <c r="AJ15" s="41"/>
      <c r="AK15" s="41"/>
      <c r="AL15" s="41"/>
      <c r="AM15" s="41"/>
      <c r="AN15" s="41"/>
      <c r="AO15" s="41"/>
      <c r="AP15" s="41"/>
      <c r="AQ15" s="41"/>
      <c r="AR15" s="41"/>
      <c r="AS15" s="41"/>
      <c r="AT15" s="41"/>
      <c r="AU15" s="41"/>
      <c r="AV15" s="41"/>
      <c r="AW15" s="41"/>
      <c r="AX15" s="41"/>
      <c r="AY15" s="41"/>
      <c r="AZ15" s="41"/>
      <c r="BA15" s="41"/>
      <c r="BB15" s="41"/>
      <c r="BC15" s="41"/>
      <c r="BD15" s="41"/>
      <c r="BE15" s="41"/>
      <c r="BF15" s="41"/>
    </row>
    <row r="16" spans="1:58" x14ac:dyDescent="0.25">
      <c r="B16" s="75"/>
    </row>
    <row r="17" spans="1:13" x14ac:dyDescent="0.25">
      <c r="B17" s="75"/>
    </row>
    <row r="18" spans="1:13" x14ac:dyDescent="0.25">
      <c r="B18" s="75"/>
    </row>
    <row r="19" spans="1:13" ht="15.75" thickBot="1" x14ac:dyDescent="0.3">
      <c r="A19" s="41" t="s">
        <v>756</v>
      </c>
      <c r="B19" s="41" t="s">
        <v>816</v>
      </c>
      <c r="K19" s="41"/>
      <c r="M19" s="42"/>
    </row>
    <row r="20" spans="1:13" x14ac:dyDescent="0.25">
      <c r="B20" s="75"/>
      <c r="F20" s="43"/>
      <c r="G20" s="44"/>
      <c r="H20" s="44"/>
      <c r="I20" s="45"/>
    </row>
    <row r="21" spans="1:13" x14ac:dyDescent="0.25">
      <c r="F21" s="46"/>
      <c r="I21" s="47"/>
    </row>
    <row r="22" spans="1:13" x14ac:dyDescent="0.25">
      <c r="F22" s="46" t="s">
        <v>815</v>
      </c>
      <c r="I22" s="47"/>
    </row>
    <row r="23" spans="1:13" x14ac:dyDescent="0.25">
      <c r="F23" s="46"/>
      <c r="I23" s="47"/>
    </row>
    <row r="24" spans="1:13" ht="15.75" thickBot="1" x14ac:dyDescent="0.3">
      <c r="F24" s="48"/>
      <c r="G24" s="49"/>
      <c r="H24" s="49"/>
      <c r="I24" s="50"/>
    </row>
    <row r="25" spans="1:13" x14ac:dyDescent="0.25">
      <c r="A25" s="41" t="s">
        <v>757</v>
      </c>
    </row>
  </sheetData>
  <autoFilter ref="A4:BF14" xr:uid="{E9D945DF-F65B-4521-AEF2-11077CF2C9B3}">
    <filterColumn colId="22">
      <filters>
        <filter val="I."/>
      </filters>
    </filterColumn>
  </autoFilter>
  <mergeCells count="23">
    <mergeCell ref="A1:T1"/>
    <mergeCell ref="A2:A4"/>
    <mergeCell ref="B2:B4"/>
    <mergeCell ref="C2:E2"/>
    <mergeCell ref="F2:F4"/>
    <mergeCell ref="G2:G4"/>
    <mergeCell ref="H2:H4"/>
    <mergeCell ref="I2:I4"/>
    <mergeCell ref="J2:J4"/>
    <mergeCell ref="K2:L2"/>
    <mergeCell ref="C3:C4"/>
    <mergeCell ref="D3:D4"/>
    <mergeCell ref="E3:E4"/>
    <mergeCell ref="K3:K4"/>
    <mergeCell ref="L3:L4"/>
    <mergeCell ref="O3:R3"/>
    <mergeCell ref="S3:S4"/>
    <mergeCell ref="T3:T4"/>
    <mergeCell ref="M2:N2"/>
    <mergeCell ref="O2:R2"/>
    <mergeCell ref="S2:T2"/>
    <mergeCell ref="M3:M4"/>
    <mergeCell ref="N3:N4"/>
  </mergeCells>
  <phoneticPr fontId="36" type="noConversion"/>
  <pageMargins left="0.7" right="0.7" top="0.78740157499999996" bottom="0.78740157499999996" header="0.3" footer="0.3"/>
  <pageSetup paperSize="9" scale="4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3"/>
  <sheetViews>
    <sheetView workbookViewId="0">
      <selection activeCell="D9" sqref="D9"/>
    </sheetView>
  </sheetViews>
  <sheetFormatPr defaultRowHeight="15" x14ac:dyDescent="0.25"/>
  <cols>
    <col min="1" max="1" width="17.5703125" customWidth="1"/>
    <col min="2" max="2" width="14.5703125" customWidth="1"/>
    <col min="3" max="3" width="14.85546875" customWidth="1"/>
  </cols>
  <sheetData>
    <row r="1" spans="1:14" ht="21" x14ac:dyDescent="0.35">
      <c r="A1" s="1" t="s">
        <v>0</v>
      </c>
    </row>
    <row r="2" spans="1:14" ht="14.25" customHeight="1" x14ac:dyDescent="0.25"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ht="14.25" customHeight="1" x14ac:dyDescent="0.25">
      <c r="A3" s="3" t="s">
        <v>1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4" ht="14.25" customHeight="1" x14ac:dyDescent="0.25">
      <c r="A4" s="2" t="s">
        <v>2</v>
      </c>
      <c r="D4" s="2"/>
      <c r="E4" s="2"/>
      <c r="F4" s="2"/>
      <c r="G4" s="2"/>
      <c r="H4" s="2"/>
      <c r="I4" s="2"/>
      <c r="J4" s="2"/>
      <c r="K4" s="2"/>
      <c r="L4" s="2"/>
      <c r="M4" s="2"/>
      <c r="N4" s="2"/>
    </row>
    <row r="5" spans="1:14" ht="14.25" customHeight="1" x14ac:dyDescent="0.25"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spans="1:14" ht="14.25" customHeight="1" x14ac:dyDescent="0.25">
      <c r="A6" s="3" t="s">
        <v>3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</row>
    <row r="7" spans="1:14" ht="14.25" customHeight="1" x14ac:dyDescent="0.25">
      <c r="A7" s="2" t="s">
        <v>4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</row>
    <row r="8" spans="1:14" ht="14.25" customHeight="1" x14ac:dyDescent="0.25">
      <c r="A8" s="2" t="s">
        <v>5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</row>
    <row r="9" spans="1:14" ht="14.25" customHeight="1" x14ac:dyDescent="0.25">
      <c r="A9" s="4"/>
      <c r="D9" s="2"/>
      <c r="E9" s="2"/>
      <c r="F9" s="2"/>
      <c r="G9" s="2"/>
      <c r="H9" s="2"/>
      <c r="I9" s="2"/>
      <c r="J9" s="2"/>
      <c r="K9" s="2"/>
      <c r="L9" s="2"/>
      <c r="M9" s="2"/>
      <c r="N9" s="2"/>
    </row>
    <row r="10" spans="1:14" ht="14.25" customHeight="1" x14ac:dyDescent="0.25">
      <c r="A10" s="5" t="s">
        <v>6</v>
      </c>
      <c r="B10" s="6" t="s">
        <v>7</v>
      </c>
      <c r="C10" s="7" t="s">
        <v>8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</row>
    <row r="11" spans="1:14" ht="14.25" customHeight="1" x14ac:dyDescent="0.25">
      <c r="A11" s="8" t="s">
        <v>9</v>
      </c>
      <c r="B11" s="2" t="s">
        <v>10</v>
      </c>
      <c r="C11" s="9" t="s">
        <v>11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</row>
    <row r="12" spans="1:14" ht="14.25" customHeight="1" x14ac:dyDescent="0.25">
      <c r="A12" s="10" t="s">
        <v>12</v>
      </c>
      <c r="B12" s="11" t="s">
        <v>13</v>
      </c>
      <c r="C12" s="12" t="s">
        <v>14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</row>
    <row r="13" spans="1:14" ht="14.25" customHeight="1" x14ac:dyDescent="0.25">
      <c r="A13" s="10" t="s">
        <v>15</v>
      </c>
      <c r="B13" s="11" t="s">
        <v>13</v>
      </c>
      <c r="C13" s="12" t="s">
        <v>14</v>
      </c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</row>
    <row r="14" spans="1:14" ht="14.25" customHeight="1" x14ac:dyDescent="0.25">
      <c r="A14" s="10" t="s">
        <v>16</v>
      </c>
      <c r="B14" s="11" t="s">
        <v>13</v>
      </c>
      <c r="C14" s="12" t="s">
        <v>14</v>
      </c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</row>
    <row r="15" spans="1:14" ht="14.25" customHeight="1" x14ac:dyDescent="0.25">
      <c r="A15" s="10" t="s">
        <v>17</v>
      </c>
      <c r="B15" s="11" t="s">
        <v>13</v>
      </c>
      <c r="C15" s="12" t="s">
        <v>14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</row>
    <row r="16" spans="1:14" ht="14.25" customHeight="1" x14ac:dyDescent="0.25">
      <c r="A16" s="10" t="s">
        <v>18</v>
      </c>
      <c r="B16" s="11" t="s">
        <v>13</v>
      </c>
      <c r="C16" s="12" t="s">
        <v>14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</row>
    <row r="17" spans="1:14" ht="14.25" customHeight="1" x14ac:dyDescent="0.25">
      <c r="A17" s="13" t="s">
        <v>19</v>
      </c>
      <c r="B17" s="14" t="s">
        <v>20</v>
      </c>
      <c r="C17" s="15" t="s">
        <v>21</v>
      </c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</row>
    <row r="18" spans="1:14" ht="14.25" customHeight="1" x14ac:dyDescent="0.25">
      <c r="A18" s="13" t="s">
        <v>22</v>
      </c>
      <c r="B18" s="14" t="s">
        <v>20</v>
      </c>
      <c r="C18" s="15" t="s">
        <v>21</v>
      </c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</row>
    <row r="19" spans="1:14" ht="14.25" customHeight="1" x14ac:dyDescent="0.25">
      <c r="A19" s="13" t="s">
        <v>23</v>
      </c>
      <c r="B19" s="14" t="s">
        <v>20</v>
      </c>
      <c r="C19" s="15" t="s">
        <v>21</v>
      </c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</row>
    <row r="20" spans="1:14" ht="14.25" customHeight="1" x14ac:dyDescent="0.25">
      <c r="A20" s="13" t="s">
        <v>24</v>
      </c>
      <c r="B20" s="14" t="s">
        <v>20</v>
      </c>
      <c r="C20" s="15" t="s">
        <v>21</v>
      </c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</row>
    <row r="21" spans="1:14" ht="14.25" customHeight="1" x14ac:dyDescent="0.25">
      <c r="A21" s="13" t="s">
        <v>25</v>
      </c>
      <c r="B21" s="14" t="s">
        <v>20</v>
      </c>
      <c r="C21" s="15" t="s">
        <v>21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</row>
    <row r="22" spans="1:14" ht="14.25" customHeight="1" x14ac:dyDescent="0.25">
      <c r="A22" s="13" t="s">
        <v>26</v>
      </c>
      <c r="B22" s="14" t="s">
        <v>20</v>
      </c>
      <c r="C22" s="15" t="s">
        <v>21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</row>
    <row r="23" spans="1:14" ht="14.25" customHeight="1" x14ac:dyDescent="0.25">
      <c r="A23" s="13" t="s">
        <v>27</v>
      </c>
      <c r="B23" s="14" t="s">
        <v>20</v>
      </c>
      <c r="C23" s="15" t="s">
        <v>21</v>
      </c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</row>
    <row r="24" spans="1:14" ht="14.25" customHeight="1" x14ac:dyDescent="0.25">
      <c r="A24" s="16" t="s">
        <v>28</v>
      </c>
      <c r="B24" s="17" t="s">
        <v>20</v>
      </c>
      <c r="C24" s="18" t="s">
        <v>21</v>
      </c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</row>
    <row r="25" spans="1:14" ht="14.25" customHeight="1" x14ac:dyDescent="0.25">
      <c r="B25" s="2"/>
      <c r="C25" s="19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4" x14ac:dyDescent="0.25">
      <c r="A26" s="2"/>
    </row>
    <row r="27" spans="1:14" x14ac:dyDescent="0.25">
      <c r="A27" s="3" t="s">
        <v>29</v>
      </c>
    </row>
    <row r="28" spans="1:14" x14ac:dyDescent="0.25">
      <c r="A28" s="2" t="s">
        <v>30</v>
      </c>
    </row>
    <row r="29" spans="1:14" x14ac:dyDescent="0.25">
      <c r="A29" s="2" t="s">
        <v>31</v>
      </c>
    </row>
    <row r="30" spans="1:14" x14ac:dyDescent="0.25">
      <c r="A30" s="2"/>
    </row>
    <row r="31" spans="1:14" ht="130.69999999999999" customHeight="1" x14ac:dyDescent="0.25">
      <c r="A31" s="2"/>
    </row>
    <row r="32" spans="1:14" ht="38.25" customHeight="1" x14ac:dyDescent="0.25">
      <c r="A32" s="4"/>
    </row>
    <row r="33" spans="1:7" x14ac:dyDescent="0.25">
      <c r="A33" s="4"/>
    </row>
    <row r="34" spans="1:7" x14ac:dyDescent="0.25">
      <c r="A34" s="20" t="s">
        <v>32</v>
      </c>
    </row>
    <row r="35" spans="1:7" x14ac:dyDescent="0.25">
      <c r="A35" t="s">
        <v>33</v>
      </c>
    </row>
    <row r="37" spans="1:7" x14ac:dyDescent="0.25">
      <c r="A37" s="20" t="s">
        <v>34</v>
      </c>
    </row>
    <row r="38" spans="1:7" x14ac:dyDescent="0.25">
      <c r="A38" t="s">
        <v>35</v>
      </c>
    </row>
    <row r="40" spans="1:7" x14ac:dyDescent="0.25">
      <c r="A40" s="3" t="s">
        <v>36</v>
      </c>
    </row>
    <row r="41" spans="1:7" x14ac:dyDescent="0.25">
      <c r="A41" s="2" t="s">
        <v>37</v>
      </c>
    </row>
    <row r="42" spans="1:7" x14ac:dyDescent="0.25">
      <c r="A42" s="21" t="s">
        <v>38</v>
      </c>
    </row>
    <row r="43" spans="1:7" x14ac:dyDescent="0.25">
      <c r="B43" s="4"/>
      <c r="C43" s="4"/>
      <c r="D43" s="4"/>
      <c r="E43" s="4"/>
      <c r="F43" s="4"/>
      <c r="G43" s="4"/>
    </row>
    <row r="44" spans="1:7" x14ac:dyDescent="0.25">
      <c r="A44" s="22"/>
      <c r="B44" s="4"/>
      <c r="C44" s="4"/>
      <c r="D44" s="4"/>
      <c r="E44" s="4"/>
      <c r="F44" s="4"/>
      <c r="G44" s="4"/>
    </row>
    <row r="45" spans="1:7" x14ac:dyDescent="0.25">
      <c r="B45" s="4"/>
      <c r="C45" s="4"/>
      <c r="D45" s="4"/>
      <c r="E45" s="4"/>
      <c r="F45" s="4"/>
      <c r="G45" s="4"/>
    </row>
    <row r="46" spans="1:7" x14ac:dyDescent="0.25">
      <c r="A46" s="4"/>
      <c r="B46" s="4"/>
      <c r="C46" s="4"/>
      <c r="D46" s="4"/>
      <c r="E46" s="4"/>
      <c r="F46" s="4"/>
      <c r="G46" s="4"/>
    </row>
    <row r="47" spans="1:7" x14ac:dyDescent="0.25">
      <c r="A47" s="4"/>
      <c r="B47" s="4"/>
      <c r="C47" s="4"/>
      <c r="D47" s="4"/>
      <c r="E47" s="4"/>
      <c r="F47" s="4"/>
      <c r="G47" s="4"/>
    </row>
    <row r="48" spans="1:7" x14ac:dyDescent="0.25">
      <c r="A48" s="4"/>
      <c r="B48" s="4"/>
      <c r="C48" s="4"/>
      <c r="D48" s="4"/>
      <c r="E48" s="4"/>
      <c r="F48" s="4"/>
      <c r="G48" s="4"/>
    </row>
    <row r="49" spans="1:7" x14ac:dyDescent="0.25">
      <c r="A49" s="4"/>
      <c r="B49" s="4"/>
      <c r="C49" s="4"/>
      <c r="D49" s="4"/>
      <c r="E49" s="4"/>
      <c r="F49" s="4"/>
      <c r="G49" s="4"/>
    </row>
    <row r="50" spans="1:7" x14ac:dyDescent="0.25">
      <c r="A50" s="4"/>
      <c r="B50" s="4"/>
      <c r="C50" s="4"/>
      <c r="D50" s="4"/>
      <c r="E50" s="4"/>
      <c r="F50" s="4"/>
      <c r="G50" s="4"/>
    </row>
    <row r="51" spans="1:7" x14ac:dyDescent="0.25">
      <c r="A51" s="4"/>
      <c r="B51" s="4"/>
      <c r="C51" s="4"/>
      <c r="D51" s="4"/>
      <c r="E51" s="4"/>
      <c r="F51" s="4"/>
      <c r="G51" s="4"/>
    </row>
    <row r="52" spans="1:7" x14ac:dyDescent="0.25">
      <c r="A52" s="4"/>
      <c r="B52" s="4"/>
      <c r="C52" s="4"/>
      <c r="D52" s="4"/>
      <c r="E52" s="4"/>
      <c r="F52" s="4"/>
      <c r="G52" s="4"/>
    </row>
    <row r="53" spans="1:7" x14ac:dyDescent="0.25">
      <c r="A53" s="4"/>
    </row>
  </sheetData>
  <hyperlinks>
    <hyperlink ref="A42" r:id="rId1" display="https://www.mmr.cz/cs/microsites/uzemni-dimenze/map-kap/stratigicke_ramce_map . Na území hlavního města Prahy je SR MAP uveřejněn na webových stránkách městské části, resp. správního obvodu ORP. " xr:uid="{452E5B64-7F42-4764-AB44-B487E025546F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MŠ</vt:lpstr>
      <vt:lpstr>ZŠ </vt:lpstr>
      <vt:lpstr>zájmové  a neformální  </vt:lpstr>
      <vt:lpstr>pokyny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Naděžda Klvaňova</dc:creator>
  <cp:lastModifiedBy>Holcova Anna, Mesto Litomysl</cp:lastModifiedBy>
  <cp:lastPrinted>2025-01-12T10:25:03Z</cp:lastPrinted>
  <dcterms:created xsi:type="dcterms:W3CDTF">2015-06-05T18:19:34Z</dcterms:created>
  <dcterms:modified xsi:type="dcterms:W3CDTF">2025-01-14T12:50:16Z</dcterms:modified>
</cp:coreProperties>
</file>