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rmila_csankova_msk_cz/Documents/_N_OU_složky/per rollam 2025/per rollam č.1. v roce 2025 odeslání/"/>
    </mc:Choice>
  </mc:AlternateContent>
  <xr:revisionPtr revIDLastSave="9" documentId="8_{1441DD42-5F51-4D5C-811D-65E2204F0F89}" xr6:coauthVersionLast="47" xr6:coauthVersionMax="47" xr10:uidLastSave="{68AE75C6-6D46-47F9-95F9-F8BB90FED16E}"/>
  <bookViews>
    <workbookView xWindow="-120" yWindow="-120" windowWidth="29040" windowHeight="15720" tabRatio="345" xr2:uid="{00000000-000D-0000-FFFF-FFFF00000000}"/>
  </bookViews>
  <sheets>
    <sheet name="RAP IROP spec 05_2025 fin" sheetId="6" r:id="rId1"/>
  </sheets>
  <definedNames>
    <definedName name="_xlnm._FilterDatabase" localSheetId="0" hidden="1">'RAP IROP spec 05_2025 fin'!$A$4:$R$17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6" l="1"/>
  <c r="K16" i="6"/>
  <c r="L15" i="6"/>
  <c r="L14" i="6"/>
  <c r="L12" i="6"/>
  <c r="K11" i="6"/>
  <c r="K10" i="6"/>
  <c r="L8" i="6"/>
  <c r="K7" i="6"/>
  <c r="L6" i="6"/>
  <c r="L5" i="6"/>
  <c r="L19" i="6" l="1"/>
  <c r="K19" i="6"/>
</calcChain>
</file>

<file path=xl/sharedStrings.xml><?xml version="1.0" encoding="utf-8"?>
<sst xmlns="http://schemas.openxmlformats.org/spreadsheetml/2006/main" count="135" uniqueCount="99">
  <si>
    <t>Žadatel</t>
  </si>
  <si>
    <t>IZO</t>
  </si>
  <si>
    <t>Obec realizace</t>
  </si>
  <si>
    <t>Modernizace odborných učeben a zázemí školy</t>
  </si>
  <si>
    <t>Nový Jičín</t>
  </si>
  <si>
    <t>Vybudování nové cvičné kuchyně v prostorech stávající učebny pěstitelských prací 
Vybudování nové učebny dílen, která vznikne sloučením kovodílny a dřevodílny. 
Vybudování učebny pro výtvarnou výchovu a keramickou dílnou 
Vybudování místnosti určenou pro Snoezelen a provozování BIOFEEDBACKu. 
Vybudování bezbariérové sprchy a WC v bloku C 3.NP pro žáky STMP 
Rekonstrukce místnosti C 215 pro realizaci výuky s relaxačními pohybovými aktivitami 
Vybudování učebny pro výuku vedení domácnosti se skutečnými prvky bydlení</t>
  </si>
  <si>
    <t>nerelevantní - není vyžadováno</t>
  </si>
  <si>
    <t>Ostrava</t>
  </si>
  <si>
    <t xml:space="preserve">
Přístavba strojovny k stávající výukové hale oboru truhlář a truhlářská a čalounická výroba.</t>
  </si>
  <si>
    <t>Projektový záměr</t>
  </si>
  <si>
    <t>NE - není vydáno</t>
  </si>
  <si>
    <t xml:space="preserve">Souhrnný rámec pro investice do infrastruktury školských poradenských zařízení a vzdělávání ve školách a třídách zřízených dle § 16 odst. 9 školského zákona </t>
  </si>
  <si>
    <t>Seznam projektů</t>
  </si>
  <si>
    <t>Identifikace organizace (školy či školského zařízení)</t>
  </si>
  <si>
    <t>Název projektu</t>
  </si>
  <si>
    <t>Stručný popis investic projektu</t>
  </si>
  <si>
    <r>
      <t xml:space="preserve">Výdaje projektu  </t>
    </r>
    <r>
      <rPr>
        <i/>
        <sz val="10"/>
        <rFont val="Calibri"/>
        <family val="2"/>
        <scheme val="minor"/>
      </rPr>
      <t>v Kč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</si>
  <si>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</si>
  <si>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t>Naplňování indikátorů</t>
  </si>
  <si>
    <t xml:space="preserve">Stav připravenosti projektu k realizaci </t>
  </si>
  <si>
    <t>Název organizace</t>
  </si>
  <si>
    <t>Zřizovatel (název, IČ)</t>
  </si>
  <si>
    <t>IČ školy či školského zařízení</t>
  </si>
  <si>
    <t>REDIZO</t>
  </si>
  <si>
    <t>celkové výdaje projektu</t>
  </si>
  <si>
    <t>zahájení realizace</t>
  </si>
  <si>
    <t>ukončení realizace</t>
  </si>
  <si>
    <t>název indikátoru</t>
  </si>
  <si>
    <t>cílová hodnota dosažená realizací  projektu</t>
  </si>
  <si>
    <t>stručný popis, např. zpracovaná PD, zajištěné výkupy, výběr dodavatele</t>
  </si>
  <si>
    <t>vydané stavební povolení ano/ne</t>
  </si>
  <si>
    <t>Střední škola a Základní škola, Havířov-Šumbark, příspěvková organizace</t>
  </si>
  <si>
    <t>Modernizace učeben ZŠ</t>
  </si>
  <si>
    <t>Havířov - Šumbark</t>
  </si>
  <si>
    <t xml:space="preserve">Cílem projektu je vytvoření moderních učeben fyziky, chemie, přírodopisu a digitální učebny s přihlédnutím ke speciálním vzdělávacím potřebám našich žáků. Součástí projektu je vytvoření venkovního výukového prostoru s přihlédnutím k rehabilitaci postižených žáků. </t>
  </si>
  <si>
    <t>Střední škola stavební a dřevozpracující, Ostrava, příspěvková organizace</t>
  </si>
  <si>
    <t>Nová strojovna</t>
  </si>
  <si>
    <t>Střední škola technická, Opava, Kolofíkovo nábřeží 51, příspěvková organizace</t>
  </si>
  <si>
    <t>Modernizace odborné učebny pro obor speciálního vzdělávání Stravovací a ubytovací služby - kuchařské práce</t>
  </si>
  <si>
    <t>Opava</t>
  </si>
  <si>
    <t>Modernizace učebny odborného výcviku oboru Stravovací a ubytovací služby - kuchařské práce, skladu potravin a vytvoření bezbariérové toalety.</t>
  </si>
  <si>
    <t>Zpracovaná projektová dokumentace.</t>
  </si>
  <si>
    <t>Střední škola, Základní škola a Mateřská škola, Frýdek-Místek, příspěvková organizace</t>
  </si>
  <si>
    <t>Vybudování venkovní multifunkční učebny</t>
  </si>
  <si>
    <t>Frýdek-Místek</t>
  </si>
  <si>
    <t>Celoroční venkovní učebna zkvalitní výuku pro přírodní vědy, polytechnické vzdělávání, cizí jazyky, pro práci s moderními digitálními technologiemi. Umožní unikátním způsobem proměnit výuku pracovního vyučování ve variabilní polytechnické učebně, učebně přírodních věd. Zároveň podpoří pěstitelské činnosti a práci s půdou, kdy je součástí projektu vybudování environmentální zahrady.</t>
  </si>
  <si>
    <t>Rozpracovaná projektová dokumentace, zadaná projektová dokumentace projekční kanceláři po výběrovém řízení na dodavatele zpracování projektové dokumentace. Předpokládaný výběr dodavatele.</t>
  </si>
  <si>
    <t>Střední škola, Základní škola a Mateřská škola, Karviná, příspěvková organizace</t>
  </si>
  <si>
    <t>Rozšíření a modernizace SPC při SŠ, ZŠ a MŠ, Karviná, p. o.</t>
  </si>
  <si>
    <t>Karviná</t>
  </si>
  <si>
    <t>Rekonstrukce (zejména vnitřních prostor) a modernizace budovy Speciálně pedagogického centra. Součástí bude dále vybudování - přístavba průchozího osobního výtahu pro imobilní osoby.</t>
  </si>
  <si>
    <t>Zpracovaná projektová dokumentace</t>
  </si>
  <si>
    <t>ANO - je vydáno</t>
  </si>
  <si>
    <t>Vyšší odborná škola DAKOL a Střední škola DAKOL, o.p.s.</t>
  </si>
  <si>
    <t>Vyšší odborná škola DAKOL a Střední škola DAKOL, o.p.s., IČ 25353446, zřizovatel Mgr. Vladimír Kolder a Ing. Michaela Pacanovská</t>
  </si>
  <si>
    <t>Modernizace učeben pro žáky E-oborů</t>
  </si>
  <si>
    <t>Vybudování a modernizace odborných učeben technikou a vybavením za účelem zvýšení kvality odborného vzdělávání a inovativní výuky žáků E oborů, která bude odpovídat moderním výukovým metodám. Modernizace SPC a jeho zázemí.</t>
  </si>
  <si>
    <t>Vyšší odborná škola DAKOL a Střední škola DAKOL, o.p.s., IČO 25353446, zřizovatel Mgr. Vladimír Kolder a Ing. Michaela Pacanovská</t>
  </si>
  <si>
    <t>Modernizace učeben pro žáky E oborů</t>
  </si>
  <si>
    <t xml:space="preserve">Vybudování a modernizace odborných učeben technikou a vybavením za účelem zvýšení kvality odborného vzdělávání a inovativní výuky žáků E oborů, která bude odpovídat moderním výukovým metodám. </t>
  </si>
  <si>
    <t>Základní škola a Mateřská škola, Nový Jičín, Dlouhá 54, příspěvková organizace</t>
  </si>
  <si>
    <t>Základní škola a Mateřská škola, Ostrava-Poruba, Ukrajinská 19, příspěvková organizace</t>
  </si>
  <si>
    <t>Rozšíření a modernizace prostor Základní školy a Mateřské školy, Ostrava - Poruba, Ukrajinská 19</t>
  </si>
  <si>
    <t>Ostrava - Poruba</t>
  </si>
  <si>
    <t>Hlavním cílem projektu je realizace přístavby ke stávající budově školy na ul. K. Pokorného a tedy zlepšení kapacitních možností školy - učebny, kabinety a další prostory.</t>
  </si>
  <si>
    <t>Zpracovaná PD</t>
  </si>
  <si>
    <t>Základní škola Orlová-Poruba Jarní 400 okres Karviná, příspěvková organizace</t>
  </si>
  <si>
    <t>Město Orlová, IČO: 00 297 577</t>
  </si>
  <si>
    <t>Rozvoj zručnosti a smysluplná relaxace</t>
  </si>
  <si>
    <t>Orlová</t>
  </si>
  <si>
    <t xml:space="preserve">Tímto projektem bychom chtěli zmodernizovat relaxační místnosti a koutky pro žáky speciálních tříd. Vytvořit jim tak příjemné a estetické prostředí, které by přispívalo k jejich psychické pohodě a nákupem multisenzorických pomůcek působit na jejich maximální rozvoj ve všech oblastech. Pro žáky s lehkým mentálním postižením bychom chtěli zmodernizovat a vybavit učebnu pracovních činností, pořídit vhodné stoly a nábytek pro ukládání pracovních materiálů, nakoupit šicí stroje a tím rozvíjet jejich praktické dovednosti důležité pro každodenní život a také pro jejich budoucí uplatnění  na pracovním trhu. </t>
  </si>
  <si>
    <t>Modernizace učebny a relaxačních místností je našim dlouhodobým záměrem, který vychází z koncepce rozvoje školy. Máme vytvořený seznam pomůcek a vhodného vybavení těchto učeben.</t>
  </si>
  <si>
    <t>Základní škola pro sluchově postižené a Mateřská škola pro sluchově postižené, Ostrava-Poruba, příspěvková organizace</t>
  </si>
  <si>
    <t>Modernizace odborných učeben - počítačové učebny a učebny pracovní výchovy (cvičná kuchyně)</t>
  </si>
  <si>
    <t>Ostrava-Poruba</t>
  </si>
  <si>
    <t>ICT učebna - nábytkové vybavení, ICT techniky, didaktické pomůcky, drobné stavební úpravy - rozvody silno a slaboproudu, osvětlení. Cvičná kuchyně - Vybavení kuchyňským nábytkem a moderními, bezpečnými kuchyňskými spotřebiči, vybavení kuchyňským nádobím a náčiním</t>
  </si>
  <si>
    <t>Základní škola, Bruntál, Rýmařovská 15, příspěvková organizace</t>
  </si>
  <si>
    <t>Dílny pro ergoterapii</t>
  </si>
  <si>
    <t>Bruntál</t>
  </si>
  <si>
    <t>Ergoterapeutická dílna pro žáky s mentálním postižením v rozsahu 2 místností - cílem je rozvoj pracovních kompetencí, hygieny a bezpečnosti při práci. Předpokládá se práce se dřevem, práce s drobným nářadím, manipulační činnosti, přípravné pěstitelské práce, domácí práce.</t>
  </si>
  <si>
    <t>Příprava projektového záměru</t>
  </si>
  <si>
    <t>Základní škola, Hlučín, Gen. Svobody 8, příspěvková organizace</t>
  </si>
  <si>
    <t>Hlučín</t>
  </si>
  <si>
    <t>Příprava projektové dokumentace</t>
  </si>
  <si>
    <t>…................................</t>
  </si>
  <si>
    <t>1) Podíl EFRR bude doplněn/přepočten v aktualizaci RAP dle podílu spolufinancování z EU v daném kraji, až bude míra spolufinancování pevně stanovena. Uvedená částka EFRR bude maximální částkou EFRR v žádosti podporu v IROP.</t>
  </si>
  <si>
    <t>předseda RSK MSK</t>
  </si>
  <si>
    <r>
      <t xml:space="preserve">z toho podíl EFRR </t>
    </r>
    <r>
      <rPr>
        <vertAlign val="superscript"/>
        <sz val="10"/>
        <rFont val="Calibri"/>
        <family val="2"/>
        <scheme val="minor"/>
      </rPr>
      <t>1)</t>
    </r>
  </si>
  <si>
    <t>Modernizace a rozšíření budovy a učeben pro výuku a poskytování poradenské péče. V rámci akce budou také řešeny energetické úspory a zajištění bezbariérovosti.</t>
  </si>
  <si>
    <t>Modernizace a rozšíření ZŠ Hlučín</t>
  </si>
  <si>
    <t>Moravskoslezský kraj, 
IČO: 70890692</t>
  </si>
  <si>
    <t>Moravskoslezský kraj</t>
  </si>
  <si>
    <t xml:space="preserve">Máme připraven kompletní seznam potřebného vybavení, včetně aktualizovaných cen, které jsme stanovili průzkumem trhu. Malé potřebné stavební úpravy jsme konzultovali se stavebními firmami a s projekční kanceláří v Havířově. </t>
  </si>
  <si>
    <t>Námět, položkový rozpočet dle CN jednotlivých dodavatelů, rozsah a součinnost stavebních úprav konzultovány se stavením technikem</t>
  </si>
  <si>
    <r>
      <t>Celková hodnota investičních záměrů</t>
    </r>
    <r>
      <rPr>
        <sz val="12"/>
        <color rgb="FF000000"/>
        <rFont val="Calibri"/>
        <family val="2"/>
        <charset val="238"/>
        <scheme val="minor"/>
      </rPr>
      <t xml:space="preserve"> (v Kč)</t>
    </r>
  </si>
  <si>
    <t>Orlová, Petrovice 
u Karviné</t>
  </si>
  <si>
    <t>Aktualizace platná ke dni 9.6.2025</t>
  </si>
  <si>
    <t>Ing. Josef Bělica, Ph.D., MBA</t>
  </si>
  <si>
    <t>V Ostravě dne:  12.6.2025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</si>
</sst>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č&quot;;[Red]\-#,##0.00\ &quot;Kč&quot;"/>
    <numFmt numFmtId="43" formatCode="_-* #,##0.00_-;\-* #,##0.00_-;_-* &quot;-&quot;??_-;_-@_-"/>
    <numFmt numFmtId="164" formatCode="_-* #,##0_-;\-* #,##0_-;_-* &quot;-&quot;??_-;_-@_-"/>
    <numFmt numFmtId="165" formatCode="00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13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1"/>
    <xf numFmtId="0" fontId="2" fillId="0" borderId="0" xfId="1" applyAlignment="1">
      <alignment vertical="center"/>
    </xf>
    <xf numFmtId="0" fontId="7" fillId="0" borderId="0" xfId="1" applyFont="1"/>
    <xf numFmtId="0" fontId="8" fillId="0" borderId="0" xfId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/>
    <xf numFmtId="0" fontId="7" fillId="0" borderId="0" xfId="1" applyFont="1" applyAlignment="1">
      <alignment vertical="center"/>
    </xf>
    <xf numFmtId="0" fontId="3" fillId="0" borderId="0" xfId="1" applyFont="1"/>
    <xf numFmtId="0" fontId="12" fillId="0" borderId="0" xfId="1" applyFont="1"/>
    <xf numFmtId="0" fontId="11" fillId="0" borderId="0" xfId="1" applyFont="1"/>
    <xf numFmtId="3" fontId="15" fillId="0" borderId="0" xfId="1" applyNumberFormat="1" applyFont="1" applyAlignment="1">
      <alignment vertical="center"/>
    </xf>
    <xf numFmtId="0" fontId="14" fillId="0" borderId="0" xfId="1" applyFont="1"/>
    <xf numFmtId="3" fontId="11" fillId="0" borderId="0" xfId="1" applyNumberFormat="1" applyFont="1"/>
    <xf numFmtId="0" fontId="1" fillId="0" borderId="0" xfId="1" applyFont="1"/>
    <xf numFmtId="4" fontId="15" fillId="0" borderId="0" xfId="1" applyNumberFormat="1" applyFont="1" applyAlignment="1">
      <alignment vertical="center"/>
    </xf>
    <xf numFmtId="164" fontId="11" fillId="0" borderId="0" xfId="2" applyNumberFormat="1" applyFont="1"/>
    <xf numFmtId="164" fontId="11" fillId="0" borderId="0" xfId="1" applyNumberFormat="1" applyFont="1"/>
    <xf numFmtId="8" fontId="10" fillId="0" borderId="0" xfId="1" applyNumberFormat="1" applyFont="1"/>
    <xf numFmtId="165" fontId="6" fillId="3" borderId="6" xfId="1" quotePrefix="1" applyNumberFormat="1" applyFont="1" applyFill="1" applyBorder="1" applyAlignment="1">
      <alignment horizontal="center" vertical="center" wrapText="1"/>
    </xf>
    <xf numFmtId="165" fontId="6" fillId="3" borderId="22" xfId="1" quotePrefix="1" applyNumberFormat="1" applyFont="1" applyFill="1" applyBorder="1" applyAlignment="1">
      <alignment horizontal="center" vertical="center" wrapText="1"/>
    </xf>
    <xf numFmtId="165" fontId="6" fillId="3" borderId="22" xfId="1" applyNumberFormat="1" applyFont="1" applyFill="1" applyBorder="1" applyAlignment="1">
      <alignment horizontal="center" vertical="center" wrapText="1"/>
    </xf>
    <xf numFmtId="165" fontId="6" fillId="3" borderId="22" xfId="0" quotePrefix="1" applyNumberFormat="1" applyFont="1" applyFill="1" applyBorder="1" applyAlignment="1">
      <alignment horizontal="center" vertical="center"/>
    </xf>
    <xf numFmtId="165" fontId="6" fillId="3" borderId="27" xfId="1" quotePrefix="1" applyNumberFormat="1" applyFont="1" applyFill="1" applyBorder="1" applyAlignment="1">
      <alignment horizontal="center" vertical="center" wrapText="1"/>
    </xf>
    <xf numFmtId="165" fontId="6" fillId="3" borderId="27" xfId="1" applyNumberFormat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/>
    </xf>
    <xf numFmtId="165" fontId="6" fillId="3" borderId="7" xfId="1" quotePrefix="1" applyNumberFormat="1" applyFont="1" applyFill="1" applyBorder="1" applyAlignment="1">
      <alignment horizontal="center" vertical="center" wrapText="1"/>
    </xf>
    <xf numFmtId="165" fontId="6" fillId="3" borderId="23" xfId="1" quotePrefix="1" applyNumberFormat="1" applyFont="1" applyFill="1" applyBorder="1" applyAlignment="1">
      <alignment horizontal="center" vertical="center" wrapText="1"/>
    </xf>
    <xf numFmtId="165" fontId="6" fillId="3" borderId="23" xfId="0" quotePrefix="1" applyNumberFormat="1" applyFont="1" applyFill="1" applyBorder="1" applyAlignment="1">
      <alignment horizontal="center" vertical="center"/>
    </xf>
    <xf numFmtId="165" fontId="6" fillId="3" borderId="28" xfId="1" applyNumberFormat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6" fillId="3" borderId="20" xfId="1" applyFont="1" applyFill="1" applyBorder="1" applyAlignment="1">
      <alignment horizontal="left" vertical="center" wrapText="1"/>
    </xf>
    <xf numFmtId="0" fontId="6" fillId="3" borderId="32" xfId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14" fontId="6" fillId="3" borderId="29" xfId="1" applyNumberFormat="1" applyFont="1" applyFill="1" applyBorder="1" applyAlignment="1">
      <alignment horizontal="center" vertical="center" wrapText="1"/>
    </xf>
    <xf numFmtId="14" fontId="6" fillId="3" borderId="30" xfId="0" applyNumberFormat="1" applyFont="1" applyFill="1" applyBorder="1" applyAlignment="1">
      <alignment horizontal="center" vertical="center" wrapText="1"/>
    </xf>
    <xf numFmtId="14" fontId="6" fillId="3" borderId="30" xfId="1" applyNumberFormat="1" applyFont="1" applyFill="1" applyBorder="1" applyAlignment="1">
      <alignment horizontal="center" vertical="center" wrapText="1"/>
    </xf>
    <xf numFmtId="14" fontId="6" fillId="3" borderId="31" xfId="1" applyNumberFormat="1" applyFont="1" applyFill="1" applyBorder="1" applyAlignment="1">
      <alignment horizontal="center" vertical="center" wrapText="1"/>
    </xf>
    <xf numFmtId="3" fontId="6" fillId="3" borderId="5" xfId="1" applyNumberFormat="1" applyFont="1" applyFill="1" applyBorder="1" applyAlignment="1">
      <alignment horizontal="center" vertical="center" wrapText="1"/>
    </xf>
    <xf numFmtId="3" fontId="6" fillId="3" borderId="7" xfId="1" applyNumberFormat="1" applyFont="1" applyFill="1" applyBorder="1" applyAlignment="1">
      <alignment horizontal="center" vertical="center" wrapText="1"/>
    </xf>
    <xf numFmtId="3" fontId="6" fillId="3" borderId="21" xfId="1" applyNumberFormat="1" applyFont="1" applyFill="1" applyBorder="1" applyAlignment="1">
      <alignment horizontal="center" vertical="center" wrapText="1"/>
    </xf>
    <xf numFmtId="3" fontId="6" fillId="3" borderId="23" xfId="1" applyNumberFormat="1" applyFont="1" applyFill="1" applyBorder="1" applyAlignment="1">
      <alignment horizontal="center" vertical="center" wrapText="1"/>
    </xf>
    <xf numFmtId="164" fontId="6" fillId="3" borderId="23" xfId="2" quotePrefix="1" applyNumberFormat="1" applyFont="1" applyFill="1" applyBorder="1" applyAlignment="1">
      <alignment horizontal="center" vertical="center"/>
    </xf>
    <xf numFmtId="3" fontId="6" fillId="3" borderId="21" xfId="0" quotePrefix="1" applyNumberFormat="1" applyFont="1" applyFill="1" applyBorder="1" applyAlignment="1">
      <alignment horizontal="center" vertical="center"/>
    </xf>
    <xf numFmtId="3" fontId="6" fillId="3" borderId="23" xfId="0" quotePrefix="1" applyNumberFormat="1" applyFont="1" applyFill="1" applyBorder="1" applyAlignment="1">
      <alignment horizontal="center" vertical="center"/>
    </xf>
    <xf numFmtId="3" fontId="6" fillId="3" borderId="26" xfId="1" applyNumberFormat="1" applyFont="1" applyFill="1" applyBorder="1" applyAlignment="1">
      <alignment horizontal="center" vertical="center" wrapText="1"/>
    </xf>
    <xf numFmtId="3" fontId="6" fillId="3" borderId="28" xfId="0" quotePrefix="1" applyNumberFormat="1" applyFont="1" applyFill="1" applyBorder="1" applyAlignment="1">
      <alignment horizontal="center" vertical="center"/>
    </xf>
    <xf numFmtId="14" fontId="6" fillId="3" borderId="33" xfId="1" applyNumberFormat="1" applyFont="1" applyFill="1" applyBorder="1" applyAlignment="1">
      <alignment horizontal="center" vertical="center" wrapText="1"/>
    </xf>
    <xf numFmtId="14" fontId="6" fillId="3" borderId="34" xfId="0" applyNumberFormat="1" applyFont="1" applyFill="1" applyBorder="1" applyAlignment="1">
      <alignment horizontal="center" vertical="center" wrapText="1"/>
    </xf>
    <xf numFmtId="14" fontId="6" fillId="3" borderId="34" xfId="1" applyNumberFormat="1" applyFont="1" applyFill="1" applyBorder="1" applyAlignment="1">
      <alignment horizontal="center" vertical="center" wrapText="1"/>
    </xf>
    <xf numFmtId="14" fontId="6" fillId="3" borderId="35" xfId="1" applyNumberFormat="1" applyFont="1" applyFill="1" applyBorder="1" applyAlignment="1">
      <alignment horizontal="center" vertical="center" wrapText="1"/>
    </xf>
    <xf numFmtId="14" fontId="6" fillId="3" borderId="5" xfId="1" applyNumberFormat="1" applyFont="1" applyFill="1" applyBorder="1" applyAlignment="1">
      <alignment vertical="center" wrapText="1"/>
    </xf>
    <xf numFmtId="14" fontId="6" fillId="3" borderId="7" xfId="1" applyNumberFormat="1" applyFont="1" applyFill="1" applyBorder="1" applyAlignment="1">
      <alignment vertical="center" wrapText="1"/>
    </xf>
    <xf numFmtId="14" fontId="6" fillId="3" borderId="21" xfId="1" applyNumberFormat="1" applyFont="1" applyFill="1" applyBorder="1" applyAlignment="1">
      <alignment vertical="center" wrapText="1"/>
    </xf>
    <xf numFmtId="14" fontId="6" fillId="3" borderId="23" xfId="1" applyNumberFormat="1" applyFont="1" applyFill="1" applyBorder="1" applyAlignment="1">
      <alignment vertical="center" wrapText="1"/>
    </xf>
    <xf numFmtId="14" fontId="6" fillId="3" borderId="26" xfId="1" applyNumberFormat="1" applyFont="1" applyFill="1" applyBorder="1" applyAlignment="1">
      <alignment vertical="center" wrapText="1"/>
    </xf>
    <xf numFmtId="14" fontId="6" fillId="3" borderId="28" xfId="1" applyNumberFormat="1" applyFont="1" applyFill="1" applyBorder="1" applyAlignment="1">
      <alignment vertical="center" wrapText="1"/>
    </xf>
    <xf numFmtId="3" fontId="21" fillId="0" borderId="24" xfId="1" applyNumberFormat="1" applyFont="1" applyBorder="1" applyAlignment="1">
      <alignment horizontal="center" vertical="center"/>
    </xf>
    <xf numFmtId="3" fontId="21" fillId="0" borderId="25" xfId="1" applyNumberFormat="1" applyFont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 wrapText="1"/>
    </xf>
    <xf numFmtId="0" fontId="6" fillId="3" borderId="32" xfId="1" applyFont="1" applyFill="1" applyBorder="1" applyAlignment="1">
      <alignment horizontal="center" vertical="center" wrapText="1"/>
    </xf>
    <xf numFmtId="0" fontId="6" fillId="3" borderId="26" xfId="1" applyFont="1" applyFill="1" applyBorder="1" applyAlignment="1">
      <alignment horizontal="center" vertical="center" wrapText="1"/>
    </xf>
    <xf numFmtId="0" fontId="6" fillId="3" borderId="27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28" xfId="1" applyFont="1" applyFill="1" applyBorder="1" applyAlignment="1">
      <alignment horizontal="center" vertical="center" wrapText="1"/>
    </xf>
    <xf numFmtId="0" fontId="6" fillId="3" borderId="29" xfId="1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0" xfId="1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3" borderId="31" xfId="1" applyFont="1" applyFill="1" applyBorder="1" applyAlignment="1">
      <alignment horizontal="center" vertical="center" wrapText="1"/>
    </xf>
    <xf numFmtId="0" fontId="22" fillId="0" borderId="0" xfId="1" applyFont="1"/>
    <xf numFmtId="0" fontId="22" fillId="0" borderId="0" xfId="1" applyFont="1" applyAlignment="1">
      <alignment horizontal="center"/>
    </xf>
    <xf numFmtId="0" fontId="19" fillId="0" borderId="1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8" fillId="2" borderId="1" xfId="1" applyFont="1" applyFill="1" applyBorder="1" applyAlignment="1">
      <alignment horizontal="center"/>
    </xf>
    <xf numFmtId="0" fontId="18" fillId="2" borderId="2" xfId="1" applyFont="1" applyFill="1" applyBorder="1" applyAlignment="1">
      <alignment horizontal="center"/>
    </xf>
    <xf numFmtId="0" fontId="18" fillId="2" borderId="3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17" fillId="3" borderId="12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</cellXfs>
  <cellStyles count="3">
    <cellStyle name="Čárka" xfId="2" builtinId="3"/>
    <cellStyle name="Normální" xfId="0" builtinId="0"/>
    <cellStyle name="Normální 2" xfId="1" xr:uid="{DBF3FEA8-19EB-4D73-B412-FBB5686C00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C08B8-C6B7-47FE-AB56-DECD773EEABF}">
  <sheetPr>
    <pageSetUpPr fitToPage="1"/>
  </sheetPr>
  <dimension ref="A1:R37"/>
  <sheetViews>
    <sheetView showGridLines="0" tabSelected="1" zoomScaleNormal="100" workbookViewId="0">
      <pane xSplit="3" ySplit="4" topLeftCell="H17" activePane="bottomRight" state="frozen"/>
      <selection pane="topRight" activeCell="D1" sqref="D1"/>
      <selection pane="bottomLeft" activeCell="A5" sqref="A5"/>
      <selection pane="bottomRight" activeCell="L36" sqref="L36"/>
    </sheetView>
  </sheetViews>
  <sheetFormatPr defaultColWidth="9.140625" defaultRowHeight="15" x14ac:dyDescent="0.25"/>
  <cols>
    <col min="1" max="1" width="7.7109375" style="2" customWidth="1"/>
    <col min="2" max="2" width="19.42578125" style="1" customWidth="1"/>
    <col min="3" max="3" width="25.85546875" style="1" customWidth="1"/>
    <col min="4" max="4" width="29" style="1" customWidth="1"/>
    <col min="5" max="5" width="23.85546875" style="1" bestFit="1" customWidth="1"/>
    <col min="6" max="7" width="10" style="1" bestFit="1" customWidth="1"/>
    <col min="8" max="8" width="26.28515625" style="1" customWidth="1"/>
    <col min="9" max="9" width="9.7109375" style="1" customWidth="1"/>
    <col min="10" max="10" width="51.85546875" style="1" customWidth="1"/>
    <col min="11" max="11" width="15.28515625" style="12" customWidth="1"/>
    <col min="12" max="12" width="15.7109375" style="12" bestFit="1" customWidth="1"/>
    <col min="13" max="13" width="14.7109375" style="1" bestFit="1" customWidth="1"/>
    <col min="14" max="14" width="15.28515625" style="1" bestFit="1" customWidth="1"/>
    <col min="15" max="15" width="10.28515625" style="1" customWidth="1"/>
    <col min="16" max="16" width="9.5703125" style="1" customWidth="1"/>
    <col min="17" max="17" width="45.5703125" style="1" customWidth="1"/>
    <col min="18" max="18" width="14.5703125" style="1" customWidth="1"/>
    <col min="19" max="16384" width="9.140625" style="1"/>
  </cols>
  <sheetData>
    <row r="1" spans="1:18" ht="19.5" thickBot="1" x14ac:dyDescent="0.35">
      <c r="A1" s="89" t="s">
        <v>11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1"/>
    </row>
    <row r="2" spans="1:18" s="2" customFormat="1" ht="27.6" customHeight="1" thickBot="1" x14ac:dyDescent="0.3">
      <c r="A2" s="92" t="s">
        <v>12</v>
      </c>
      <c r="B2" s="92" t="s">
        <v>0</v>
      </c>
      <c r="C2" s="95" t="s">
        <v>13</v>
      </c>
      <c r="D2" s="96"/>
      <c r="E2" s="96"/>
      <c r="F2" s="96"/>
      <c r="G2" s="97"/>
      <c r="H2" s="98" t="s">
        <v>14</v>
      </c>
      <c r="I2" s="98" t="s">
        <v>2</v>
      </c>
      <c r="J2" s="98" t="s">
        <v>15</v>
      </c>
      <c r="K2" s="100" t="s">
        <v>16</v>
      </c>
      <c r="L2" s="101"/>
      <c r="M2" s="95" t="s">
        <v>17</v>
      </c>
      <c r="N2" s="97"/>
      <c r="O2" s="102" t="s">
        <v>18</v>
      </c>
      <c r="P2" s="103"/>
      <c r="Q2" s="95" t="s">
        <v>19</v>
      </c>
      <c r="R2" s="97"/>
    </row>
    <row r="3" spans="1:18" s="2" customFormat="1" ht="22.35" customHeight="1" x14ac:dyDescent="0.25">
      <c r="A3" s="93"/>
      <c r="B3" s="93"/>
      <c r="C3" s="104" t="s">
        <v>20</v>
      </c>
      <c r="D3" s="106" t="s">
        <v>21</v>
      </c>
      <c r="E3" s="106" t="s">
        <v>22</v>
      </c>
      <c r="F3" s="106" t="s">
        <v>1</v>
      </c>
      <c r="G3" s="107" t="s">
        <v>23</v>
      </c>
      <c r="H3" s="93"/>
      <c r="I3" s="93"/>
      <c r="J3" s="99"/>
      <c r="K3" s="109" t="s">
        <v>24</v>
      </c>
      <c r="L3" s="113" t="s">
        <v>87</v>
      </c>
      <c r="M3" s="115" t="s">
        <v>25</v>
      </c>
      <c r="N3" s="111" t="s">
        <v>26</v>
      </c>
      <c r="O3" s="115" t="s">
        <v>27</v>
      </c>
      <c r="P3" s="111" t="s">
        <v>28</v>
      </c>
      <c r="Q3" s="115" t="s">
        <v>29</v>
      </c>
      <c r="R3" s="111" t="s">
        <v>30</v>
      </c>
    </row>
    <row r="4" spans="1:18" s="2" customFormat="1" ht="32.450000000000003" customHeight="1" thickBot="1" x14ac:dyDescent="0.3">
      <c r="A4" s="94"/>
      <c r="B4" s="94"/>
      <c r="C4" s="105"/>
      <c r="D4" s="105"/>
      <c r="E4" s="105"/>
      <c r="F4" s="105"/>
      <c r="G4" s="108"/>
      <c r="H4" s="93"/>
      <c r="I4" s="93"/>
      <c r="J4" s="99"/>
      <c r="K4" s="110"/>
      <c r="L4" s="114"/>
      <c r="M4" s="116"/>
      <c r="N4" s="112"/>
      <c r="O4" s="116"/>
      <c r="P4" s="112"/>
      <c r="Q4" s="116"/>
      <c r="R4" s="112"/>
    </row>
    <row r="5" spans="1:18" s="3" customFormat="1" ht="63.75" x14ac:dyDescent="0.25">
      <c r="A5" s="28">
        <v>1</v>
      </c>
      <c r="B5" s="65" t="s">
        <v>31</v>
      </c>
      <c r="C5" s="27" t="s">
        <v>31</v>
      </c>
      <c r="D5" s="66" t="s">
        <v>90</v>
      </c>
      <c r="E5" s="21">
        <v>13644297</v>
      </c>
      <c r="F5" s="21">
        <v>847895</v>
      </c>
      <c r="G5" s="31">
        <v>600026337</v>
      </c>
      <c r="H5" s="65" t="s">
        <v>32</v>
      </c>
      <c r="I5" s="65" t="s">
        <v>33</v>
      </c>
      <c r="J5" s="35" t="s">
        <v>34</v>
      </c>
      <c r="K5" s="44">
        <v>11000000</v>
      </c>
      <c r="L5" s="45">
        <f t="shared" ref="L5:L6" si="0">K5*85%</f>
        <v>9350000</v>
      </c>
      <c r="M5" s="40">
        <v>45566</v>
      </c>
      <c r="N5" s="53">
        <v>46387</v>
      </c>
      <c r="O5" s="57"/>
      <c r="P5" s="58"/>
      <c r="Q5" s="80" t="s">
        <v>92</v>
      </c>
      <c r="R5" s="76" t="s">
        <v>6</v>
      </c>
    </row>
    <row r="6" spans="1:18" s="9" customFormat="1" ht="51" x14ac:dyDescent="0.25">
      <c r="A6" s="29">
        <v>2</v>
      </c>
      <c r="B6" s="67" t="s">
        <v>35</v>
      </c>
      <c r="C6" s="68" t="s">
        <v>35</v>
      </c>
      <c r="D6" s="69" t="s">
        <v>90</v>
      </c>
      <c r="E6" s="22">
        <v>845213</v>
      </c>
      <c r="F6" s="22">
        <v>845213</v>
      </c>
      <c r="G6" s="32">
        <v>600017702</v>
      </c>
      <c r="H6" s="67" t="s">
        <v>36</v>
      </c>
      <c r="I6" s="70" t="s">
        <v>7</v>
      </c>
      <c r="J6" s="36" t="s">
        <v>8</v>
      </c>
      <c r="K6" s="46">
        <v>4300000</v>
      </c>
      <c r="L6" s="47">
        <f t="shared" si="0"/>
        <v>3655000</v>
      </c>
      <c r="M6" s="41">
        <v>46113</v>
      </c>
      <c r="N6" s="54">
        <v>46630</v>
      </c>
      <c r="O6" s="59"/>
      <c r="P6" s="60"/>
      <c r="Q6" s="81" t="s">
        <v>9</v>
      </c>
      <c r="R6" s="77" t="s">
        <v>10</v>
      </c>
    </row>
    <row r="7" spans="1:18" s="3" customFormat="1" ht="63.75" x14ac:dyDescent="0.25">
      <c r="A7" s="29">
        <v>3</v>
      </c>
      <c r="B7" s="71" t="s">
        <v>37</v>
      </c>
      <c r="C7" s="72" t="s">
        <v>37</v>
      </c>
      <c r="D7" s="69" t="s">
        <v>90</v>
      </c>
      <c r="E7" s="22">
        <v>845299</v>
      </c>
      <c r="F7" s="22">
        <v>845299</v>
      </c>
      <c r="G7" s="32">
        <v>600171868</v>
      </c>
      <c r="H7" s="71" t="s">
        <v>38</v>
      </c>
      <c r="I7" s="71" t="s">
        <v>39</v>
      </c>
      <c r="J7" s="37" t="s">
        <v>40</v>
      </c>
      <c r="K7" s="46">
        <f>L7/0.85</f>
        <v>2814182.3529411764</v>
      </c>
      <c r="L7" s="47">
        <v>2392055</v>
      </c>
      <c r="M7" s="42">
        <v>45839</v>
      </c>
      <c r="N7" s="55">
        <v>45961</v>
      </c>
      <c r="O7" s="59"/>
      <c r="P7" s="60"/>
      <c r="Q7" s="82" t="s">
        <v>41</v>
      </c>
      <c r="R7" s="78" t="s">
        <v>6</v>
      </c>
    </row>
    <row r="8" spans="1:18" s="3" customFormat="1" ht="89.25" x14ac:dyDescent="0.25">
      <c r="A8" s="29">
        <v>4</v>
      </c>
      <c r="B8" s="71" t="s">
        <v>42</v>
      </c>
      <c r="C8" s="72" t="s">
        <v>42</v>
      </c>
      <c r="D8" s="69" t="s">
        <v>90</v>
      </c>
      <c r="E8" s="22">
        <v>69610134</v>
      </c>
      <c r="F8" s="23">
        <v>110500687</v>
      </c>
      <c r="G8" s="32">
        <v>610500678</v>
      </c>
      <c r="H8" s="71" t="s">
        <v>43</v>
      </c>
      <c r="I8" s="71" t="s">
        <v>44</v>
      </c>
      <c r="J8" s="37" t="s">
        <v>45</v>
      </c>
      <c r="K8" s="46">
        <v>5000000</v>
      </c>
      <c r="L8" s="47">
        <f t="shared" ref="L8" si="1">K8*85%</f>
        <v>4250000</v>
      </c>
      <c r="M8" s="42">
        <v>45509</v>
      </c>
      <c r="N8" s="55">
        <v>45600</v>
      </c>
      <c r="O8" s="59"/>
      <c r="P8" s="60"/>
      <c r="Q8" s="82" t="s">
        <v>46</v>
      </c>
      <c r="R8" s="78" t="s">
        <v>10</v>
      </c>
    </row>
    <row r="9" spans="1:18" s="3" customFormat="1" ht="51" x14ac:dyDescent="0.25">
      <c r="A9" s="29">
        <v>5</v>
      </c>
      <c r="B9" s="71" t="s">
        <v>91</v>
      </c>
      <c r="C9" s="72" t="s">
        <v>47</v>
      </c>
      <c r="D9" s="69" t="s">
        <v>90</v>
      </c>
      <c r="E9" s="22">
        <v>63024616</v>
      </c>
      <c r="F9" s="23">
        <v>174101091</v>
      </c>
      <c r="G9" s="32">
        <v>600026230</v>
      </c>
      <c r="H9" s="71" t="s">
        <v>48</v>
      </c>
      <c r="I9" s="71" t="s">
        <v>49</v>
      </c>
      <c r="J9" s="37" t="s">
        <v>50</v>
      </c>
      <c r="K9" s="46">
        <v>24010465</v>
      </c>
      <c r="L9" s="47">
        <v>20408896</v>
      </c>
      <c r="M9" s="42">
        <v>45566</v>
      </c>
      <c r="N9" s="55">
        <v>45838</v>
      </c>
      <c r="O9" s="59"/>
      <c r="P9" s="60"/>
      <c r="Q9" s="82" t="s">
        <v>51</v>
      </c>
      <c r="R9" s="78" t="s">
        <v>52</v>
      </c>
    </row>
    <row r="10" spans="1:18" s="3" customFormat="1" ht="63.75" x14ac:dyDescent="0.25">
      <c r="A10" s="29">
        <v>6</v>
      </c>
      <c r="B10" s="71" t="s">
        <v>53</v>
      </c>
      <c r="C10" s="72" t="s">
        <v>53</v>
      </c>
      <c r="D10" s="69" t="s">
        <v>54</v>
      </c>
      <c r="E10" s="22">
        <v>25353446</v>
      </c>
      <c r="F10" s="22">
        <v>110017854</v>
      </c>
      <c r="G10" s="32">
        <v>600016625</v>
      </c>
      <c r="H10" s="71" t="s">
        <v>55</v>
      </c>
      <c r="I10" s="71" t="s">
        <v>95</v>
      </c>
      <c r="J10" s="37" t="s">
        <v>56</v>
      </c>
      <c r="K10" s="46">
        <f>L10/0.85</f>
        <v>2108127.0588235296</v>
      </c>
      <c r="L10" s="48">
        <v>1791908</v>
      </c>
      <c r="M10" s="42">
        <v>45658</v>
      </c>
      <c r="N10" s="55">
        <v>46022</v>
      </c>
      <c r="O10" s="59"/>
      <c r="P10" s="60"/>
      <c r="Q10" s="82" t="s">
        <v>9</v>
      </c>
      <c r="R10" s="78" t="s">
        <v>6</v>
      </c>
    </row>
    <row r="11" spans="1:18" s="3" customFormat="1" ht="63.75" x14ac:dyDescent="0.25">
      <c r="A11" s="29">
        <v>7</v>
      </c>
      <c r="B11" s="71" t="s">
        <v>53</v>
      </c>
      <c r="C11" s="72" t="s">
        <v>53</v>
      </c>
      <c r="D11" s="69" t="s">
        <v>57</v>
      </c>
      <c r="E11" s="22">
        <v>25353446</v>
      </c>
      <c r="F11" s="22">
        <v>110017854</v>
      </c>
      <c r="G11" s="32">
        <v>600016625</v>
      </c>
      <c r="H11" s="71" t="s">
        <v>58</v>
      </c>
      <c r="I11" s="71" t="s">
        <v>95</v>
      </c>
      <c r="J11" s="37" t="s">
        <v>59</v>
      </c>
      <c r="K11" s="46">
        <f>L11/0.85</f>
        <v>2117524.7058823528</v>
      </c>
      <c r="L11" s="48">
        <v>1799896</v>
      </c>
      <c r="M11" s="42">
        <v>45658</v>
      </c>
      <c r="N11" s="55">
        <v>46022</v>
      </c>
      <c r="O11" s="59"/>
      <c r="P11" s="60"/>
      <c r="Q11" s="82" t="s">
        <v>9</v>
      </c>
      <c r="R11" s="78" t="s">
        <v>6</v>
      </c>
    </row>
    <row r="12" spans="1:18" s="9" customFormat="1" ht="178.5" x14ac:dyDescent="0.25">
      <c r="A12" s="29">
        <v>8</v>
      </c>
      <c r="B12" s="67" t="s">
        <v>60</v>
      </c>
      <c r="C12" s="68" t="s">
        <v>60</v>
      </c>
      <c r="D12" s="69" t="s">
        <v>90</v>
      </c>
      <c r="E12" s="22">
        <v>70640700</v>
      </c>
      <c r="F12" s="24">
        <v>108022056</v>
      </c>
      <c r="G12" s="33">
        <v>600026451</v>
      </c>
      <c r="H12" s="67" t="s">
        <v>3</v>
      </c>
      <c r="I12" s="70" t="s">
        <v>4</v>
      </c>
      <c r="J12" s="39" t="s">
        <v>5</v>
      </c>
      <c r="K12" s="49">
        <v>5400000</v>
      </c>
      <c r="L12" s="47">
        <f t="shared" ref="L12:L15" si="2">K12*85%</f>
        <v>4590000</v>
      </c>
      <c r="M12" s="42">
        <v>46174</v>
      </c>
      <c r="N12" s="55">
        <v>46752</v>
      </c>
      <c r="O12" s="59"/>
      <c r="P12" s="60"/>
      <c r="Q12" s="83" t="s">
        <v>93</v>
      </c>
      <c r="R12" s="78" t="s">
        <v>6</v>
      </c>
    </row>
    <row r="13" spans="1:18" s="3" customFormat="1" ht="51" x14ac:dyDescent="0.25">
      <c r="A13" s="29">
        <v>9</v>
      </c>
      <c r="B13" s="71" t="s">
        <v>91</v>
      </c>
      <c r="C13" s="72" t="s">
        <v>61</v>
      </c>
      <c r="D13" s="69" t="s">
        <v>90</v>
      </c>
      <c r="E13" s="22">
        <v>64628159</v>
      </c>
      <c r="F13" s="22">
        <v>110550731</v>
      </c>
      <c r="G13" s="32">
        <v>600171698</v>
      </c>
      <c r="H13" s="71" t="s">
        <v>62</v>
      </c>
      <c r="I13" s="71" t="s">
        <v>63</v>
      </c>
      <c r="J13" s="37" t="s">
        <v>64</v>
      </c>
      <c r="K13" s="46">
        <v>30404491</v>
      </c>
      <c r="L13" s="47">
        <v>25843818</v>
      </c>
      <c r="M13" s="42">
        <v>45597</v>
      </c>
      <c r="N13" s="55">
        <v>45930</v>
      </c>
      <c r="O13" s="59"/>
      <c r="P13" s="60"/>
      <c r="Q13" s="82" t="s">
        <v>65</v>
      </c>
      <c r="R13" s="78" t="s">
        <v>52</v>
      </c>
    </row>
    <row r="14" spans="1:18" s="3" customFormat="1" ht="140.25" x14ac:dyDescent="0.25">
      <c r="A14" s="29">
        <v>10</v>
      </c>
      <c r="B14" s="71" t="s">
        <v>66</v>
      </c>
      <c r="C14" s="72" t="s">
        <v>66</v>
      </c>
      <c r="D14" s="69" t="s">
        <v>67</v>
      </c>
      <c r="E14" s="22">
        <v>75026678</v>
      </c>
      <c r="F14" s="22">
        <v>102168245</v>
      </c>
      <c r="G14" s="32">
        <v>600136591</v>
      </c>
      <c r="H14" s="71" t="s">
        <v>68</v>
      </c>
      <c r="I14" s="71" t="s">
        <v>69</v>
      </c>
      <c r="J14" s="37" t="s">
        <v>70</v>
      </c>
      <c r="K14" s="46">
        <v>1000000</v>
      </c>
      <c r="L14" s="47">
        <f t="shared" si="2"/>
        <v>850000</v>
      </c>
      <c r="M14" s="42">
        <v>45536</v>
      </c>
      <c r="N14" s="55">
        <v>46022</v>
      </c>
      <c r="O14" s="59"/>
      <c r="P14" s="60"/>
      <c r="Q14" s="82" t="s">
        <v>71</v>
      </c>
      <c r="R14" s="78" t="s">
        <v>6</v>
      </c>
    </row>
    <row r="15" spans="1:18" s="3" customFormat="1" ht="89.25" x14ac:dyDescent="0.25">
      <c r="A15" s="29">
        <v>11</v>
      </c>
      <c r="B15" s="71" t="s">
        <v>72</v>
      </c>
      <c r="C15" s="72" t="s">
        <v>72</v>
      </c>
      <c r="D15" s="69" t="s">
        <v>90</v>
      </c>
      <c r="E15" s="22">
        <v>601985</v>
      </c>
      <c r="F15" s="22">
        <v>601985</v>
      </c>
      <c r="G15" s="32">
        <v>600026817</v>
      </c>
      <c r="H15" s="71" t="s">
        <v>73</v>
      </c>
      <c r="I15" s="71" t="s">
        <v>74</v>
      </c>
      <c r="J15" s="37" t="s">
        <v>75</v>
      </c>
      <c r="K15" s="46">
        <v>1300000</v>
      </c>
      <c r="L15" s="47">
        <f t="shared" si="2"/>
        <v>1105000</v>
      </c>
      <c r="M15" s="42">
        <v>45474</v>
      </c>
      <c r="N15" s="55">
        <v>45535</v>
      </c>
      <c r="O15" s="59"/>
      <c r="P15" s="60"/>
      <c r="Q15" s="82" t="s">
        <v>9</v>
      </c>
      <c r="R15" s="78" t="s">
        <v>6</v>
      </c>
    </row>
    <row r="16" spans="1:18" s="3" customFormat="1" ht="63.75" x14ac:dyDescent="0.25">
      <c r="A16" s="29">
        <v>12</v>
      </c>
      <c r="B16" s="71" t="s">
        <v>76</v>
      </c>
      <c r="C16" s="72" t="s">
        <v>76</v>
      </c>
      <c r="D16" s="69" t="s">
        <v>90</v>
      </c>
      <c r="E16" s="22">
        <v>60802669</v>
      </c>
      <c r="F16" s="23">
        <v>102020167</v>
      </c>
      <c r="G16" s="32">
        <v>600026086</v>
      </c>
      <c r="H16" s="71" t="s">
        <v>77</v>
      </c>
      <c r="I16" s="71" t="s">
        <v>78</v>
      </c>
      <c r="J16" s="37" t="s">
        <v>79</v>
      </c>
      <c r="K16" s="46">
        <f>L16/0.85</f>
        <v>2496738.823529412</v>
      </c>
      <c r="L16" s="50">
        <v>2122228</v>
      </c>
      <c r="M16" s="42">
        <v>45536</v>
      </c>
      <c r="N16" s="55">
        <v>45900</v>
      </c>
      <c r="O16" s="59"/>
      <c r="P16" s="60"/>
      <c r="Q16" s="82" t="s">
        <v>80</v>
      </c>
      <c r="R16" s="78" t="s">
        <v>6</v>
      </c>
    </row>
    <row r="17" spans="1:18" s="3" customFormat="1" ht="39" thickBot="1" x14ac:dyDescent="0.3">
      <c r="A17" s="30">
        <v>13</v>
      </c>
      <c r="B17" s="73" t="s">
        <v>91</v>
      </c>
      <c r="C17" s="74" t="s">
        <v>81</v>
      </c>
      <c r="D17" s="75" t="s">
        <v>90</v>
      </c>
      <c r="E17" s="25">
        <v>47813199</v>
      </c>
      <c r="F17" s="26">
        <v>110005996</v>
      </c>
      <c r="G17" s="34">
        <v>600026744</v>
      </c>
      <c r="H17" s="73" t="s">
        <v>89</v>
      </c>
      <c r="I17" s="73" t="s">
        <v>82</v>
      </c>
      <c r="J17" s="38" t="s">
        <v>88</v>
      </c>
      <c r="K17" s="51">
        <f>L17/0.85</f>
        <v>37809552.941176474</v>
      </c>
      <c r="L17" s="52">
        <v>32138120</v>
      </c>
      <c r="M17" s="43">
        <v>45717</v>
      </c>
      <c r="N17" s="56">
        <v>46112</v>
      </c>
      <c r="O17" s="61"/>
      <c r="P17" s="62"/>
      <c r="Q17" s="84" t="s">
        <v>83</v>
      </c>
      <c r="R17" s="79" t="s">
        <v>10</v>
      </c>
    </row>
    <row r="18" spans="1:18" ht="15.75" thickBot="1" x14ac:dyDescent="0.3"/>
    <row r="19" spans="1:18" ht="30.6" customHeight="1" thickBot="1" x14ac:dyDescent="0.4">
      <c r="H19" s="87" t="s">
        <v>94</v>
      </c>
      <c r="I19" s="88"/>
      <c r="J19" s="88"/>
      <c r="K19" s="63">
        <f>SUM(K5:K17)</f>
        <v>129761081.88235295</v>
      </c>
      <c r="L19" s="64">
        <f>SUM(L5:L17)</f>
        <v>110296921</v>
      </c>
      <c r="M19" s="85" t="s">
        <v>96</v>
      </c>
      <c r="N19" s="85"/>
      <c r="O19" s="85"/>
      <c r="P19" s="86"/>
      <c r="Q19" s="86"/>
    </row>
    <row r="20" spans="1:18" ht="23.25" x14ac:dyDescent="0.35">
      <c r="K20" s="18"/>
      <c r="L20" s="15"/>
      <c r="M20" s="85" t="s">
        <v>98</v>
      </c>
      <c r="N20" s="85"/>
      <c r="O20" s="85"/>
      <c r="P20" s="85"/>
      <c r="Q20" s="86" t="s">
        <v>84</v>
      </c>
    </row>
    <row r="21" spans="1:18" ht="23.25" x14ac:dyDescent="0.35">
      <c r="A21" s="2" t="s">
        <v>85</v>
      </c>
      <c r="L21" s="19"/>
      <c r="M21" s="16"/>
      <c r="N21" s="85"/>
      <c r="O21" s="85"/>
      <c r="P21" s="85"/>
      <c r="Q21" s="86" t="s">
        <v>97</v>
      </c>
    </row>
    <row r="22" spans="1:18" ht="23.25" x14ac:dyDescent="0.35">
      <c r="A22" s="6"/>
      <c r="J22" s="10"/>
      <c r="K22" s="17"/>
      <c r="L22" s="13"/>
      <c r="M22" s="16"/>
      <c r="N22" s="85"/>
      <c r="O22" s="85"/>
      <c r="P22" s="85"/>
      <c r="Q22" s="86" t="s">
        <v>86</v>
      </c>
    </row>
    <row r="23" spans="1:18" s="8" customFormat="1" ht="18.75" x14ac:dyDescent="0.3">
      <c r="A23" s="7"/>
      <c r="K23" s="14"/>
      <c r="L23" s="14"/>
      <c r="N23" s="4"/>
      <c r="O23" s="4"/>
      <c r="P23" s="4"/>
      <c r="Q23" s="5"/>
    </row>
    <row r="24" spans="1:18" s="8" customFormat="1" ht="12.75" x14ac:dyDescent="0.2">
      <c r="A24" s="7"/>
      <c r="K24" s="14"/>
      <c r="L24" s="14"/>
    </row>
    <row r="25" spans="1:18" s="8" customFormat="1" ht="12.75" x14ac:dyDescent="0.2">
      <c r="A25" s="7"/>
      <c r="L25" s="20"/>
    </row>
    <row r="26" spans="1:18" s="8" customFormat="1" ht="12.75" x14ac:dyDescent="0.2">
      <c r="A26" s="7"/>
    </row>
    <row r="27" spans="1:18" s="8" customFormat="1" ht="12.75" x14ac:dyDescent="0.2">
      <c r="A27" s="7"/>
      <c r="K27" s="11"/>
    </row>
    <row r="28" spans="1:18" s="8" customFormat="1" ht="12.75" x14ac:dyDescent="0.2">
      <c r="A28" s="7"/>
      <c r="K28" s="14"/>
      <c r="L28" s="14"/>
    </row>
    <row r="29" spans="1:18" s="8" customFormat="1" ht="12.75" x14ac:dyDescent="0.2">
      <c r="A29" s="7"/>
      <c r="K29" s="14"/>
      <c r="L29" s="14"/>
    </row>
    <row r="30" spans="1:18" s="8" customFormat="1" ht="12.75" x14ac:dyDescent="0.2">
      <c r="A30" s="7"/>
      <c r="K30" s="14"/>
      <c r="L30" s="14"/>
    </row>
    <row r="31" spans="1:18" s="8" customFormat="1" ht="12.75" x14ac:dyDescent="0.2">
      <c r="A31" s="7"/>
      <c r="K31" s="14"/>
      <c r="L31" s="14"/>
    </row>
    <row r="32" spans="1:18" s="8" customFormat="1" ht="12.75" x14ac:dyDescent="0.2">
      <c r="A32" s="7"/>
      <c r="K32" s="14"/>
      <c r="L32" s="14"/>
    </row>
    <row r="33" spans="1:12" s="8" customFormat="1" ht="12.75" x14ac:dyDescent="0.2">
      <c r="A33" s="7"/>
      <c r="K33" s="14"/>
      <c r="L33" s="14"/>
    </row>
    <row r="34" spans="1:12" s="8" customFormat="1" ht="12.75" x14ac:dyDescent="0.2">
      <c r="A34" s="7"/>
      <c r="K34" s="14"/>
      <c r="L34" s="14"/>
    </row>
    <row r="35" spans="1:12" s="8" customFormat="1" ht="12.75" x14ac:dyDescent="0.2">
      <c r="A35" s="7"/>
      <c r="K35" s="14"/>
      <c r="L35" s="14"/>
    </row>
    <row r="36" spans="1:12" s="8" customFormat="1" ht="12.75" x14ac:dyDescent="0.2">
      <c r="A36" s="7"/>
      <c r="K36" s="14"/>
      <c r="L36" s="14"/>
    </row>
    <row r="37" spans="1:12" s="8" customFormat="1" ht="12.75" x14ac:dyDescent="0.2">
      <c r="A37" s="7"/>
      <c r="K37" s="14"/>
      <c r="L37" s="14"/>
    </row>
  </sheetData>
  <autoFilter ref="A4:R17" xr:uid="{00000000-0001-0000-0400-000000000000}"/>
  <mergeCells count="25">
    <mergeCell ref="G3:G4"/>
    <mergeCell ref="K3:K4"/>
    <mergeCell ref="R3:R4"/>
    <mergeCell ref="L3:L4"/>
    <mergeCell ref="M3:M4"/>
    <mergeCell ref="N3:N4"/>
    <mergeCell ref="O3:O4"/>
    <mergeCell ref="P3:P4"/>
    <mergeCell ref="Q3:Q4"/>
    <mergeCell ref="H19:J19"/>
    <mergeCell ref="A1:R1"/>
    <mergeCell ref="A2:A4"/>
    <mergeCell ref="B2:B4"/>
    <mergeCell ref="C2:G2"/>
    <mergeCell ref="H2:H4"/>
    <mergeCell ref="I2:I4"/>
    <mergeCell ref="J2:J4"/>
    <mergeCell ref="K2:L2"/>
    <mergeCell ref="M2:N2"/>
    <mergeCell ref="O2:P2"/>
    <mergeCell ref="Q2:R2"/>
    <mergeCell ref="C3:C4"/>
    <mergeCell ref="D3:D4"/>
    <mergeCell ref="E3:E4"/>
    <mergeCell ref="F3:F4"/>
  </mergeCells>
  <pageMargins left="0.70866141732283472" right="0.70866141732283472" top="0.78740157480314965" bottom="0.78740157480314965" header="0.31496062992125984" footer="0.31496062992125984"/>
  <pageSetup paperSize="8" scale="54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RAP IROP spec 05_2025 fin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Kaláčová Petra</dc:creator>
  <cp:lastModifiedBy>Csanková Jarmila</cp:lastModifiedBy>
  <cp:lastPrinted>2025-06-11T08:38:08Z</cp:lastPrinted>
  <dcterms:created xsi:type="dcterms:W3CDTF">2025-04-30T12:24:19Z</dcterms:created>
  <dcterms:modified xsi:type="dcterms:W3CDTF">2025-06-13T06:37:35Z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2025-05-07T11:19:23Z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e85c9edd-5388-47dd-9155-1a9432f7d576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10, 3, 0, 1</vt:lpwstr>
  </property>
</Properties>
</file>