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Š" sheetId="1" r:id="rId4"/>
    <sheet state="visible" name="ZŠ" sheetId="2" r:id="rId5"/>
    <sheet state="visible" name="zajmové, neformalní, cel" sheetId="3" r:id="rId6"/>
  </sheets>
  <definedNames/>
  <calcPr/>
  <extLst>
    <ext uri="GoogleSheetsCustomDataVersion1">
      <go:sheetsCustomData xmlns:go="http://customooxmlschemas.google.com/" r:id="rId7" roundtripDataSignature="AMtx7mhCKbTnT+cmC13t9vi6vOrwAQ99Rg=="/>
    </ext>
  </extLst>
</workbook>
</file>

<file path=xl/sharedStrings.xml><?xml version="1.0" encoding="utf-8"?>
<sst xmlns="http://schemas.openxmlformats.org/spreadsheetml/2006/main" count="3531" uniqueCount="446">
  <si>
    <t>Strategický rámec MAP - seznam investičních priorit MŠ (2021 - 2025)</t>
  </si>
  <si>
    <t>Číslo řádku</t>
  </si>
  <si>
    <t>Identifikace školy</t>
  </si>
  <si>
    <t>Název projektu</t>
  </si>
  <si>
    <t>Kraj realizace</t>
  </si>
  <si>
    <t>Obec s rozšířenou působností - realizace</t>
  </si>
  <si>
    <t>Obec realizace</t>
  </si>
  <si>
    <t>Obsah projektu</t>
  </si>
  <si>
    <t>Výdaje projektu v Kč 1)</t>
  </si>
  <si>
    <t>Předpokládaný termín realizace měsíc, rok</t>
  </si>
  <si>
    <t>Typ projektu 2)</t>
  </si>
  <si>
    <t>Stav připravenosti projektu k realizaci</t>
  </si>
  <si>
    <t>Název školy</t>
  </si>
  <si>
    <t>Zřizovatel</t>
  </si>
  <si>
    <t>IČ školy</t>
  </si>
  <si>
    <t>IZO školy</t>
  </si>
  <si>
    <t>RED IZO školy</t>
  </si>
  <si>
    <t>celkové výdaje projektu</t>
  </si>
  <si>
    <t>z toho předpokládané výdaje EFRR</t>
  </si>
  <si>
    <t>zahájení realizace</t>
  </si>
  <si>
    <t>ukončení realizace</t>
  </si>
  <si>
    <t>navýšení kapacity MŠ / novostavba MŠ3)</t>
  </si>
  <si>
    <t>zajištění hygienických požadavků u MŠ, kde jsou nedostatky identifikovány KHS4)</t>
  </si>
  <si>
    <t>stručný popis např. zpracovaná PD, zajištěné výkupy, výběr dodavatele</t>
  </si>
  <si>
    <t>vydané stavební povolení ano/ne</t>
  </si>
  <si>
    <t>ZŠ a MŠ Božejov</t>
  </si>
  <si>
    <t>Božejov</t>
  </si>
  <si>
    <t>Snížení energetické náročnosti MŠ</t>
  </si>
  <si>
    <t>Kraj Vysočina</t>
  </si>
  <si>
    <t>ORP Pelhřimov</t>
  </si>
  <si>
    <t>Solární systém na střechu MŠ</t>
  </si>
  <si>
    <t>ne</t>
  </si>
  <si>
    <t>ZŠ a MŠ Častrov</t>
  </si>
  <si>
    <t>Častrov</t>
  </si>
  <si>
    <t>Ekologický zdroj vytápění MŠ</t>
  </si>
  <si>
    <t>x</t>
  </si>
  <si>
    <t>Mateřská škola Červená Řečice</t>
  </si>
  <si>
    <t>Červená Řečice</t>
  </si>
  <si>
    <t>Dopravní hřiště I.</t>
  </si>
  <si>
    <t>Rozšíření dopravního hřiště</t>
  </si>
  <si>
    <t>Revitalizace zahrady</t>
  </si>
  <si>
    <t>Revitalizace zahrady (prvky pro enviromentální a polytechnickou výchovu)</t>
  </si>
  <si>
    <t>Rekonstrukce střechy</t>
  </si>
  <si>
    <t>Dobudování prvků</t>
  </si>
  <si>
    <t>Dobudování chybějících prvků (vchodová stříška, interaktivní tabule, obnova nábytku)</t>
  </si>
  <si>
    <t>Odborné učebny I.</t>
  </si>
  <si>
    <t>Vybudování učebny pro enviromentální/polytechnickou výchovu</t>
  </si>
  <si>
    <t>Rekonstrukce školní jídelny</t>
  </si>
  <si>
    <t>Výdaje projektu  v Kč 1)</t>
  </si>
  <si>
    <t>Základní škola a Mateřská škola Černovice</t>
  </si>
  <si>
    <t>Černovice</t>
  </si>
  <si>
    <t>Doplnění IT vybavení školy a školky I.</t>
  </si>
  <si>
    <t>Doplnění IT vybavení školy a školky – rozvody</t>
  </si>
  <si>
    <t>ano</t>
  </si>
  <si>
    <t>Doplnění IT vybavení školy a školky II.</t>
  </si>
  <si>
    <t>Doplnění IT vybavení školy a školky – zejména interaktivní tabule, dataprojektory</t>
  </si>
  <si>
    <t>Rozšíření kapacity MŠ</t>
  </si>
  <si>
    <t>Modernizce MŠ, udržení, rozšíření kapacity MŠ,  potřeby děti zejména do 3 let/dětská skupina</t>
  </si>
  <si>
    <t>Obnova nábytku v MŠ</t>
  </si>
  <si>
    <t>Nový nábytek do tříd v MŠ</t>
  </si>
  <si>
    <t>Oprava dětského hřiště pro MŠ</t>
  </si>
  <si>
    <t>Oprava hřiště a zázemí pro MŠ</t>
  </si>
  <si>
    <t>Podlahové topení a výměna vzduchu s rekuperací v ložnici MŠ</t>
  </si>
  <si>
    <t>Ložnici je třeba lépe větrat i vytápět</t>
  </si>
  <si>
    <t>Mateřská škola Dubovice</t>
  </si>
  <si>
    <t>soukromník</t>
  </si>
  <si>
    <t>Půdní vestavba</t>
  </si>
  <si>
    <t>Dubovice</t>
  </si>
  <si>
    <t>Venkovní odpočinková a kreativní zóna</t>
  </si>
  <si>
    <t>Kroužek keramiky</t>
  </si>
  <si>
    <t>Pořízení speciálních pomůcek</t>
  </si>
  <si>
    <t>Mateřská škola Sedmikráska</t>
  </si>
  <si>
    <t>Horní Ves</t>
  </si>
  <si>
    <t>600060772</t>
  </si>
  <si>
    <t>Dovybavení školní zahrady I.</t>
  </si>
  <si>
    <t>Dovybavení školní zahrady o prvky pro děti do 3 let</t>
  </si>
  <si>
    <t>Přírodní zahrada</t>
  </si>
  <si>
    <t>…</t>
  </si>
  <si>
    <t>Základní škola a Mateřská škola Hořepník</t>
  </si>
  <si>
    <t>Hořepník</t>
  </si>
  <si>
    <t>Přírodní zahrada MŠ Hořepník</t>
  </si>
  <si>
    <t>Sportovní zázemí pro děti MŠ</t>
  </si>
  <si>
    <t>Rozšíření budovy MŠ o hernu a ložnici</t>
  </si>
  <si>
    <t>Rozšíření budovy MŠ II.</t>
  </si>
  <si>
    <t>Mateřská škola se speciálními třídami Kamenice nad Lipou</t>
  </si>
  <si>
    <t>Kamenice nad Lipou</t>
  </si>
  <si>
    <t>Rozšíření kapacity MŠ, včetně nezbytného zázemí</t>
  </si>
  <si>
    <t>Oprava zahrady</t>
  </si>
  <si>
    <t>Oprava zahrady s dovybavením o nové herní prvky</t>
  </si>
  <si>
    <t>Dovybavení jídelny</t>
  </si>
  <si>
    <t>Dovybavení jídelny (šoker, konvektomat)</t>
  </si>
  <si>
    <t>Vzduchotechnika</t>
  </si>
  <si>
    <t>Oprava – pořízení nového vzduchotechnického zařízení ve školní vývařovně</t>
  </si>
  <si>
    <t>Adaptace venkovních prostor</t>
  </si>
  <si>
    <t>Adaptace venkovních prostor pro vytvoření zázemí pro komunitní aktivity vedoucí k sociální
inkluzi</t>
  </si>
  <si>
    <t>Mateřská škola Kojčice</t>
  </si>
  <si>
    <t>Kojčice</t>
  </si>
  <si>
    <t>Revitalizace zahradních prvků</t>
  </si>
  <si>
    <t>Obnova vybavení mateřské školy</t>
  </si>
  <si>
    <t>Mateřská škola Čtyřlístek</t>
  </si>
  <si>
    <t>Mnich</t>
  </si>
  <si>
    <t>OPR Pelhřimov</t>
  </si>
  <si>
    <t>Revitalizace zahrady a dovybavení prvků do zahrady</t>
  </si>
  <si>
    <t>Mateřská škola Pelhřimov</t>
  </si>
  <si>
    <t>Pelhřimov</t>
  </si>
  <si>
    <t>Bezbariérovost</t>
  </si>
  <si>
    <t>Vybudování výtahu</t>
  </si>
  <si>
    <t>Revitalizace zahrady I.</t>
  </si>
  <si>
    <t>Obnova vybavení I.</t>
  </si>
  <si>
    <t>Mateřská škola Počátky</t>
  </si>
  <si>
    <t>Počátky</t>
  </si>
  <si>
    <t>Vybudování přírodní zahrady</t>
  </si>
  <si>
    <t>PD</t>
  </si>
  <si>
    <t>Dětské hřiště</t>
  </si>
  <si>
    <t>Modernizace dětského hřiště</t>
  </si>
  <si>
    <t>Modernizace MŠ</t>
  </si>
  <si>
    <t>Udržení kapacity, oprava střechy budovy B, výměna jídelního výtahu, komunikace a zabezpečení školy  a vnitřní komunikační systém v budově, stavební úpravy podlahy sklepa k odvedení vody, modernizace budovy A, omítky, elektrické a vodovodní vedení v budově A a 2.NP budovy B</t>
  </si>
  <si>
    <t>Oprava střechy na budově A, osvětlení výdejny + technické zázemí, výměna zdroje vytápění, stavební práce pro zajištěho dohledu nad dětmi (bezpečnost), žaluzie, modernizace vnitřního osvětlení.</t>
  </si>
  <si>
    <t>v realizaci</t>
  </si>
  <si>
    <t>Základní škola a Mateřská škola Nová Cerekev</t>
  </si>
  <si>
    <t>Nová Cerekev</t>
  </si>
  <si>
    <t>Přístavba a nástavba MŠ Nová Cerekev</t>
  </si>
  <si>
    <t>Vybavení vnitřních prostor MŠ Nová Cerekev</t>
  </si>
  <si>
    <t>Modernizace vnitřních prostor MŠ a vnějšího pláště budovy</t>
  </si>
  <si>
    <t>Modernizace vnitř.prostor MŠ</t>
  </si>
  <si>
    <t>Modernizace vnějšího pláště budovy MŠ</t>
  </si>
  <si>
    <t>Hřiště MŠ</t>
  </si>
  <si>
    <t>Vybudování hřiště pro žáky MŠ</t>
  </si>
  <si>
    <t>ZŠ a MŠ Olešná</t>
  </si>
  <si>
    <t>Olešná</t>
  </si>
  <si>
    <t>Stavební úpravy a změna vytápění MŠ</t>
  </si>
  <si>
    <t>Rekonstrukce sociálního zařízení v MŠ</t>
  </si>
  <si>
    <t>NE</t>
  </si>
  <si>
    <t>Zateplení budovy Mš</t>
  </si>
  <si>
    <t>MŠ Rodinov</t>
  </si>
  <si>
    <t>Rodinov</t>
  </si>
  <si>
    <t>Rekonstruce WC</t>
  </si>
  <si>
    <t>Obnova vybavení</t>
  </si>
  <si>
    <t>Obnova podlahy</t>
  </si>
  <si>
    <t>Školní zahrada</t>
  </si>
  <si>
    <t>Strategický rámec MAP - seznam investičních priorit ZŠ (2021-2025)</t>
  </si>
  <si>
    <t>s vazbou na podporovanou oblast</t>
  </si>
  <si>
    <t>rekonstrukce učeben neúplných škol v CLLD</t>
  </si>
  <si>
    <t>zázemí pro školní poradenské pracoviště</t>
  </si>
  <si>
    <t>vnitřní/venkovní zázemí pro komunitní aktivity vedoucí k sociální inkluzi</t>
  </si>
  <si>
    <t>budování zázemí družin a školních klubů</t>
  </si>
  <si>
    <t>konektivita</t>
  </si>
  <si>
    <t>cizí jazyky</t>
  </si>
  <si>
    <t>přírodní vědy3)</t>
  </si>
  <si>
    <t>polytech. vzdělávání4)</t>
  </si>
  <si>
    <t>práce s digi. tech.5)</t>
  </si>
  <si>
    <t>Bezbariérovost v ZŠ</t>
  </si>
  <si>
    <t>Učebna cizích jazyků</t>
  </si>
  <si>
    <t>Oprava fasády dvora v ZŠ</t>
  </si>
  <si>
    <t>Oprava vnější fasády ZŠ</t>
  </si>
  <si>
    <t>Výměna oken ZŠ</t>
  </si>
  <si>
    <t>Výměna střechy na ZŠ</t>
  </si>
  <si>
    <t>Rekonstrukce učeben</t>
  </si>
  <si>
    <t>Vzdělávání bez bariér</t>
  </si>
  <si>
    <t>Obnova budovy ZŠ</t>
  </si>
  <si>
    <t>Obnova střechy, fasády a otvorových výplní</t>
  </si>
  <si>
    <t>Vybudování ŠD</t>
  </si>
  <si>
    <t>Rozšíření hřiště u ZŠ</t>
  </si>
  <si>
    <t>Vybudování tělocvičny ZŠ</t>
  </si>
  <si>
    <t>Rekonstrukce učebnen</t>
  </si>
  <si>
    <t>Venkovní učebna</t>
  </si>
  <si>
    <t>Venkovní učebna pro ZŠ a MŠ</t>
  </si>
  <si>
    <t>Modernizace školní kuchyně</t>
  </si>
  <si>
    <t>Modernizace školní jídelny a kuchyně – nová gastro technika (pánev, konvektomat,…., energetické úspory</t>
  </si>
  <si>
    <t>Obnova nábytku</t>
  </si>
  <si>
    <t>Multim.učebna</t>
  </si>
  <si>
    <t>Multifunkční učebna se zaměřením na přírodní vědy a polytechniku vč.neformálního vzdělávání a spolupráce, vč. kabinetů</t>
  </si>
  <si>
    <t>Ateliér</t>
  </si>
  <si>
    <t>Podpora kreativity, touhy tvořit a spolupracovat</t>
  </si>
  <si>
    <t>Akustická úprava tělocvičny</t>
  </si>
  <si>
    <t>Akustická úprava tělocvičny - omezení dozvuků</t>
  </si>
  <si>
    <t>Rekonstrukce kotelny / výměna zdroje tepla</t>
  </si>
  <si>
    <t>Rekonstrukce nebo nahrazení současného zdroje tepla a řídících jednotek pro vytápění</t>
  </si>
  <si>
    <t>Oprava střechy tělocvičny a školní družiny</t>
  </si>
  <si>
    <t>Oprava současné střechy na tělocvičně a školní družině</t>
  </si>
  <si>
    <t>Zateplení školy a tělocvičny</t>
  </si>
  <si>
    <t>Zateplení školy a tělocvičny, úspory</t>
  </si>
  <si>
    <t>Kompletní rekonstrukce elektrorozvodů v ZŠ a MŠ</t>
  </si>
  <si>
    <t>Oprava elektrorozvodů, pojistkových skříní a rozvaděčů, internet</t>
  </si>
  <si>
    <t>Osvětlení tělocvičny</t>
  </si>
  <si>
    <t>Školní poradenské pracoviště a zázemí pro zaměstnance</t>
  </si>
  <si>
    <t>Vybudování školního poradenského pracoviště</t>
  </si>
  <si>
    <t>Aula</t>
  </si>
  <si>
    <t>vybudování multifunkční auly v půdním prostoru</t>
  </si>
  <si>
    <t>Rekonstrukce IT systémů a softwaru</t>
  </si>
  <si>
    <t>přebudování IT zázemí a nový software pro výuku/řízení školy</t>
  </si>
  <si>
    <t>Vybavení tříd IT technikou</t>
  </si>
  <si>
    <t>doplnění dataprojektorů a notebooků do tříd</t>
  </si>
  <si>
    <t>Přestavba svodů dešťové vody pro její zachycování a další využití</t>
  </si>
  <si>
    <t>Během přestavby dojde k oddělení svodů dešťové vody tak, aby bylo možné ji zachycovat v samostatných nádržích a dále využívat</t>
  </si>
  <si>
    <t>Venkovní žaluzie v oknech</t>
  </si>
  <si>
    <t>Doplnění venkovních žaluzií do oken tříd pro zlepšení komfortu</t>
  </si>
  <si>
    <t>Modernizace školní jídelny</t>
  </si>
  <si>
    <t>výměna nábytku ve školní jídelně</t>
  </si>
  <si>
    <t>Opravy zpevněných ploch v okolí školy</t>
  </si>
  <si>
    <t>Úpravy zpevněných a nezpevněných ploch v okolí školy</t>
  </si>
  <si>
    <t>Zabezpečovací systém školy, kamerový systém a identifikace žáků</t>
  </si>
  <si>
    <t>Vybavení pro podporu dojíždění do školy na kole</t>
  </si>
  <si>
    <t>Přístřešek na kola a zpevněná plocha</t>
  </si>
  <si>
    <t>Provozní a skladové zázemí pro potřeby školy</t>
  </si>
  <si>
    <t>Provozní a skladové zázemí pro potřeby školy (lyže, kola, technika,..)</t>
  </si>
  <si>
    <t>Venkovní volnočasová sportoviště a hřiště</t>
  </si>
  <si>
    <t>V areálu školy by mělo vzniknout zázemí v podobě skateparku, discgolfového hřiště, parkouru nebo dalších nevětšinových sportů</t>
  </si>
  <si>
    <t>Renovace podlahy v tělocvičně</t>
  </si>
  <si>
    <t>Obnova palubovky v tělocvičně</t>
  </si>
  <si>
    <t>Interaktivní a jazyková učebna</t>
  </si>
  <si>
    <t>Vybudování specializované učebny pro výuku jazyků vč. kabinetů</t>
  </si>
  <si>
    <t>Vybavení společných prostor školy</t>
  </si>
  <si>
    <t>Místa pro odpočinek a zábavu na chodbách</t>
  </si>
  <si>
    <t>Digitální informační systém školy</t>
  </si>
  <si>
    <t>Informační systém pro komunikaci - změny rozvrhů, jídelní lístek, FVE</t>
  </si>
  <si>
    <t>Přírodní amfiteátr</t>
  </si>
  <si>
    <t>Přírodní amfiteátr pro výuku i zábavu</t>
  </si>
  <si>
    <t>Rekonstrukce tělocvičny ZŠ Hořepník I.</t>
  </si>
  <si>
    <t>Rekonstrukce tělocvičny ZŠ Hořepník - 1. etapa</t>
  </si>
  <si>
    <t>Rekonstrukce tělocvičny ZŠ Hořepník II.</t>
  </si>
  <si>
    <t>Rekonstrukce tělocvičny ZŠ Hořepník - 2. etapa</t>
  </si>
  <si>
    <t>Učíme se společně</t>
  </si>
  <si>
    <t>Učíme se společně – vzdělávací centrum pro děti i veřejnost,, společná knihovna ZŠ a OÚ, venkovní učebna</t>
  </si>
  <si>
    <t>Rekonstrukce zdrojů tepla, topení, rozvodů vody, využití dešťové vody</t>
  </si>
  <si>
    <t>Učebna polytechniky a 3D technologií</t>
  </si>
  <si>
    <t>Multimediální učebna</t>
  </si>
  <si>
    <t>Oprava fasády školy</t>
  </si>
  <si>
    <t>Rekonstrukce kmenových učeben s kabinety I.</t>
  </si>
  <si>
    <t>Postupná a kompletní rekonstrukce kmenových tříd a kabinetů</t>
  </si>
  <si>
    <t>Rekonstrukce kmenových učeben s kabinety II.</t>
  </si>
  <si>
    <t>Zázemí pro trávení volného času</t>
  </si>
  <si>
    <t>Vybavení chodeb a dalších vhodných prostor pro trávení volného času</t>
  </si>
  <si>
    <t>Oprava střechy školy</t>
  </si>
  <si>
    <t>Oprava střechy školy, ochrana proti zatékání</t>
  </si>
  <si>
    <t>Venkovní učebna za školou</t>
  </si>
  <si>
    <t>Školní kuchyňka</t>
  </si>
  <si>
    <t>Školní kuchyňka i s vybavením</t>
  </si>
  <si>
    <t>Školní družina</t>
  </si>
  <si>
    <t>Rekonstrukce školní družiny</t>
  </si>
  <si>
    <t>Školní dílny</t>
  </si>
  <si>
    <t>Rozvody internetu</t>
  </si>
  <si>
    <t>Rekonstrukce rozvodů internetu</t>
  </si>
  <si>
    <t>Obnova školní zahrady se skleníkem a skladem nářadí</t>
  </si>
  <si>
    <t>Sportovní koutek za školou</t>
  </si>
  <si>
    <t>Zázemí pro sportovní aktivity</t>
  </si>
  <si>
    <t>Zázemí pro zájmové aktivity</t>
  </si>
  <si>
    <t>Zázemí pro zájmové a mimoškolní aktivity v podkroví</t>
  </si>
  <si>
    <t>Základní škola Horní Cerekev</t>
  </si>
  <si>
    <t>Horní Cerekev</t>
  </si>
  <si>
    <t>rekonstrukce školního hřiště</t>
  </si>
  <si>
    <t>budova dílen</t>
  </si>
  <si>
    <t>..</t>
  </si>
  <si>
    <t>Základní škola Kamenice nad Lipou</t>
  </si>
  <si>
    <t>Modernizace budovy ZŠ</t>
  </si>
  <si>
    <t>Modernizace budovy ZŠ, včetně vnějšího pláště budovy</t>
  </si>
  <si>
    <t>Odborné učebny II</t>
  </si>
  <si>
    <t>Venkovní úpravy areálu školy</t>
  </si>
  <si>
    <t>Venkovní úpravy areálu školy, včetně podmínek pro venkovní výuku</t>
  </si>
  <si>
    <t>Sportovní prostory</t>
  </si>
  <si>
    <t>Sportovní prostory, včetně zázemí</t>
  </si>
  <si>
    <t>Prostory pro neformální vzdělávání</t>
  </si>
  <si>
    <t>Modernizace a vybavení odborných kabinetů</t>
  </si>
  <si>
    <t>Stavební úpravy a nákup vybavení odborných kabinetů (zeměpis, matematika, cizí jazyky)</t>
  </si>
  <si>
    <t>Stavební úpravy a nákup vybavení pro prostory školního poradenského pracoviště</t>
  </si>
  <si>
    <t>Modernizace zázemí pro pedagogické pracovníky</t>
  </si>
  <si>
    <t>Stavební úpravy a nákup vybavení kabinetů nenavázaných na KK IROP</t>
  </si>
  <si>
    <t>Vybudování prostoru pro komunitní aktivity školy</t>
  </si>
  <si>
    <t>Adaptace prostoru na komunitní, nákup vybavení</t>
  </si>
  <si>
    <t>Konektivita</t>
  </si>
  <si>
    <t>Stavební práce a nákup vybavení pro zvýšení kvality připojení školy k internetu</t>
  </si>
  <si>
    <t>ZŠ a MŠ Košetice</t>
  </si>
  <si>
    <t>Košetice</t>
  </si>
  <si>
    <t>Výstavba odborných učeben a jejich zázemí vč. vybavení na ZŠ Košetice</t>
  </si>
  <si>
    <t>Vznik odborných učeben a jejich zázemí formou novostavby objektu a jeho vybavení (zejména prodřevo a kovodílnu, keramickou dílnu a robotickou učebnu)</t>
  </si>
  <si>
    <t>Sportovní areál ZŠ Košetice</t>
  </si>
  <si>
    <t>Tělocvična a hřiště</t>
  </si>
  <si>
    <t>Revitalizace kmenových učeben ZŠ Košetice</t>
  </si>
  <si>
    <t>podlahy, rozvody elektro, akustika, osvětlení, obnova interaktivních tabulí</t>
  </si>
  <si>
    <t>Knihovna ZŠ Košetice</t>
  </si>
  <si>
    <t>Zázemí a vybavení školní knihovny</t>
  </si>
  <si>
    <t>Školní jídelna ZŠ a MŠ Košetice</t>
  </si>
  <si>
    <t>Rozšíření a revitalizace školní jídelny</t>
  </si>
  <si>
    <t>Školní zahrada ZŠ Košetice</t>
  </si>
  <si>
    <t>Vybudování školní zahrady</t>
  </si>
  <si>
    <t>Umění v ZŠ Košetice</t>
  </si>
  <si>
    <t>hudební sál, výtvarný ateliér</t>
  </si>
  <si>
    <t>Vybavení odborných učeben ZŠ  Košetice</t>
  </si>
  <si>
    <t>Vybavení odborných učeben přírodní vědy, jazyky, IT</t>
  </si>
  <si>
    <t>Vybudování školní dílny a cvičné kuchyně</t>
  </si>
  <si>
    <t>vybudování chybějícího zázemí pro polytechnickou výchovu</t>
  </si>
  <si>
    <t>Vybavení školní dílny a cvičné kuchyně</t>
  </si>
  <si>
    <t>Stavební úpravy a půdní vestavba ZŠ</t>
  </si>
  <si>
    <t>učebny a zázemí pro školní družinu</t>
  </si>
  <si>
    <t>Vybavení tříd a kabinetu v půdní vestavbě</t>
  </si>
  <si>
    <t>Venkovní areál školy: oplocení</t>
  </si>
  <si>
    <t>Revitalizace venkovního areálu školy</t>
  </si>
  <si>
    <t>Venkovní areál školy: komunikace</t>
  </si>
  <si>
    <t>Venkovní areál školy:zeleň</t>
  </si>
  <si>
    <t>Venkovní areál školy:víceúčelové hřiště</t>
  </si>
  <si>
    <t>Modernizace vnitřních prostor školy</t>
  </si>
  <si>
    <t>Chodby a společné protory</t>
  </si>
  <si>
    <t>Modernizace vnějšího pláště budovy ZŠ</t>
  </si>
  <si>
    <t>opravy fasád, zateplení</t>
  </si>
  <si>
    <t>Modernizace vnějšího pláště sportovní haly školy</t>
  </si>
  <si>
    <t>Vybudování prostor pro neformální vzdělávání</t>
  </si>
  <si>
    <t>zázemí pro neformální vzdělávání</t>
  </si>
  <si>
    <t>Vybavení prostor pro neformální vzdělávání</t>
  </si>
  <si>
    <t>Základní škola Nový Rychnov</t>
  </si>
  <si>
    <t>Nový Rychnov</t>
  </si>
  <si>
    <t>Renovace přírodovědné učebny</t>
  </si>
  <si>
    <t>Renovace WC a vodovodních rozvodů</t>
  </si>
  <si>
    <t>Renovace venkovního sportovního areálu</t>
  </si>
  <si>
    <t>Oplocení a úprava zahrady</t>
  </si>
  <si>
    <t>Polytechnické vzdělávání - dílna</t>
  </si>
  <si>
    <t>Změna vytápění 1. patro ZŠ</t>
  </si>
  <si>
    <t>Výměna vstupních dveří ZŠ</t>
  </si>
  <si>
    <t>Bezbarierovost - výtah- schodolez</t>
  </si>
  <si>
    <t>Obvlhčení objektu ZŠ</t>
  </si>
  <si>
    <t>Základní škola Pelhřimov, Komenského 1465, příspěvková organizace</t>
  </si>
  <si>
    <t>Modernizace učebny chemie včetně stavebních úprav a vybavení</t>
  </si>
  <si>
    <t>Modernizace učebny přírodopisu včetně stavebních úprav a vybavení</t>
  </si>
  <si>
    <t>Modernizace IT učeben včetně stavebních úprav a vybavení</t>
  </si>
  <si>
    <t>ZŠ Pelhřimov Krásovy domky</t>
  </si>
  <si>
    <t>Vybudování 3 digitálních odborných učeben</t>
  </si>
  <si>
    <t>Vybudování 3 digitálních odborných učeben (cizí jazyky + F-Ch a biologie)</t>
  </si>
  <si>
    <t>Základní škola Pelhřimov, Na Pražské 1543, příspěvková organizace</t>
  </si>
  <si>
    <t>Nástavba odborných učeben a kabinetů, družin, knihovny a zázemí vč. vybavení nad pavilonem 1. stupně ZŠ včetně zajištění bezbariérovosti</t>
  </si>
  <si>
    <t>Vnitřní konektivita celého areálu školy</t>
  </si>
  <si>
    <t>Zajištění vnitřní konektivita celého areálu školy, zejména odborných učeben, kabinetů, družin a ostatních prostor</t>
  </si>
  <si>
    <t>Základní škola Pelhřimov, Osvobození 1881, 393 01 Pelhřimov</t>
  </si>
  <si>
    <t>Nástavba odborných učeben, kabinetů, reedukační učebny, družiny a zázemí včetně vybavení nad pavilonem 1. stupně včetně zajištění bezbariérovosti</t>
  </si>
  <si>
    <t>Nástavba odborných učeben, kabinetů, prostor pro komunitní aktivity a zázemí nad tělocvičnou včetně vybavení a úprav prostor zázemí tělocvičny včetně zajištění bezbariérovosti</t>
  </si>
  <si>
    <t>Rekonstrukce šaten a podlahy v tělocvičně</t>
  </si>
  <si>
    <t>Rekonstrukce a modernizace zázemí tělocvičny a podlahy v tělocvičně.</t>
  </si>
  <si>
    <t>Rekonstrukce cvičného bytu</t>
  </si>
  <si>
    <t>rekonstrukce cvičného bytu, rozvody teplé a studené vody, odpady, vybavení kuchňským nábytkem,</t>
  </si>
  <si>
    <t>Rekonstrukce elektroinstalace</t>
  </si>
  <si>
    <t>rekonstrukce rozvodu slabo a silno proudu, rekonstrukce osvětlení prostoru chodeb, učeben v jednotlivých pavilonech školní budovy, kabelová trasy v podhledech ve žlabech, školní zvonění, školní rozhlas</t>
  </si>
  <si>
    <t>vybudování venkovní učebny</t>
  </si>
  <si>
    <t>ZŠ Otokara Březiny Počátky</t>
  </si>
  <si>
    <t>Výměna tabulí ve třídách na 2. st.</t>
  </si>
  <si>
    <t>Nátěry dveří, zárubní a postupné vymalování</t>
  </si>
  <si>
    <t>Šatny na 1. stupni (zrušení drátěných kójí)</t>
  </si>
  <si>
    <t>Vybavení venkovní učebny</t>
  </si>
  <si>
    <t>Renovace tabulí a dalších tříd II. Stupně</t>
  </si>
  <si>
    <t>Využití alternativních zdrojů energie na výrobu elektřiny, ohřevu vody, atd…</t>
  </si>
  <si>
    <t>Zkvalitnění vzdělávací infrastruktury školní družiny</t>
  </si>
  <si>
    <t>Adpatace prostor školní družiny na moderní družinu prostřednictvím nákupu vybavení (nábytku, výukových pomůcek)</t>
  </si>
  <si>
    <t>Zajištění vnitřní konektivity školy - stavební práce, nákup vybavení</t>
  </si>
  <si>
    <t>Venkovní zázemí pro komunitní aktivity</t>
  </si>
  <si>
    <t>Adaptace venkovních prostor školy pro komunitní aktivity - pořízení vybavení</t>
  </si>
  <si>
    <t>Modernizace dborné učebny VV, včetně zázemí</t>
  </si>
  <si>
    <t>Modernizace odborné učebny včtně jejího zázemí prostřednictvím drobných stavebních úprav a nákupu vybavení</t>
  </si>
  <si>
    <t>ZŠ a MŠ Rynárec</t>
  </si>
  <si>
    <t>Rynárec</t>
  </si>
  <si>
    <t>Zateplení budovy ZŠ</t>
  </si>
  <si>
    <t>Přírodovědná učebna – astronomický koutek</t>
  </si>
  <si>
    <t>Celková rekonstrukce školní kuchyně</t>
  </si>
  <si>
    <t>Bezbariérová ZŠ s moderními učebnami</t>
  </si>
  <si>
    <t>Výměna stávajících rozvodů ÚT, vody</t>
  </si>
  <si>
    <t>Výstavba víceúčelového hřiště</t>
  </si>
  <si>
    <t>ZŠ Vlásenický dvůr</t>
  </si>
  <si>
    <t>Odborná učebna pro polytechnickou výchovu</t>
  </si>
  <si>
    <t>Vlásenice</t>
  </si>
  <si>
    <t>Budování zázemí dřužiny/klubu</t>
  </si>
  <si>
    <t>Školní vnitřní a venkovní sportoviště</t>
  </si>
  <si>
    <t>Školní vnitřní sportoviště</t>
  </si>
  <si>
    <t>Vybudování venkovní laboratoře</t>
  </si>
  <si>
    <t>Přístavba kmenové učebny</t>
  </si>
  <si>
    <t>Dobudování školního amfiteátru pro výuku a školní a mimoškolní akce</t>
  </si>
  <si>
    <t>Dobudování školní ho amfiteátru pro výuku a školní a mimoškolní akce</t>
  </si>
  <si>
    <t>Dobudování a vybavení učebny pro výuku cizích jazyků</t>
  </si>
  <si>
    <t>Dovybavení učeben nábytkem a nezbytnými pomůckami</t>
  </si>
  <si>
    <t>Optimalizace vytápění, odběru elektřiny, zacházení s odpadní vodou</t>
  </si>
  <si>
    <t>Optimalizace vytápění</t>
  </si>
  <si>
    <t>Školní venkovní sportoviště</t>
  </si>
  <si>
    <t>1 500 000</t>
  </si>
  <si>
    <t>1 050 000</t>
  </si>
  <si>
    <t>Optimalizace zacházení s odpadní vodou</t>
  </si>
  <si>
    <t>Optimalizace zacházení s elektrickou energií</t>
  </si>
  <si>
    <t>Vybudování IT infrastruktury, dovybavení učeben IT technikou</t>
  </si>
  <si>
    <t>Dobudování zázemí pro pedagogické pracovníky</t>
  </si>
  <si>
    <t>1 000 000</t>
  </si>
  <si>
    <t>700 000</t>
  </si>
  <si>
    <t>Dobudování zázemí pro školní poradenské pracoviště</t>
  </si>
  <si>
    <t>Bezbariérový přístup do zázemí pro školní družinu/klub a školní por. pracoviště</t>
  </si>
  <si>
    <t>Bezbariérový přístup do zázemí pro školní družinu/klub a školní por. prac.</t>
  </si>
  <si>
    <t>600 000</t>
  </si>
  <si>
    <t>420 000</t>
  </si>
  <si>
    <t>Základní škola a Mateřská škola Vyskytná</t>
  </si>
  <si>
    <t>Vyskytná</t>
  </si>
  <si>
    <t>Školní řemeslná a technická dílnička + dig. Technologie</t>
  </si>
  <si>
    <t>Zateplení školy</t>
  </si>
  <si>
    <t>Rekonstrukce topení a osvětlení</t>
  </si>
  <si>
    <t>Základní škola a Mateřská škola Žirovnice</t>
  </si>
  <si>
    <t>Žirovnice</t>
  </si>
  <si>
    <t>Rekonstrukce a modernizace školní kuchyně a jídelny (bezbariérovost)</t>
  </si>
  <si>
    <t>Modernice učebny fyziky a chemie</t>
  </si>
  <si>
    <t>Modernice a vybavení školní družinyučebny fyziky a chemie</t>
  </si>
  <si>
    <t>Modernizace prostor pro provoz školní družiny, pořízení vybavení (nábytek, výukové)</t>
  </si>
  <si>
    <t>Modernice a vybavení školního poradenského pracoviště</t>
  </si>
  <si>
    <t>Adaptace prostor, včetně jejich vybavení pro školní poradenské pracoviště, místo pro práci s žáky a jednání s rodiči</t>
  </si>
  <si>
    <t>Modernice a vybavení učebny výtvarné výchovy</t>
  </si>
  <si>
    <t>Modernizace prostor učebny VV, nákup vybavení, včetně moderních učebních pomůcek (SW pro VV, polytechnické pomůcky apod.)</t>
  </si>
  <si>
    <t>Adaptace venkovních prostor školy na komunitní prostor, včetně pořízení vybavení</t>
  </si>
  <si>
    <t>Základní škola Pelhřimov, Komenského 1326</t>
  </si>
  <si>
    <t>dovybavení tříd a školních družin novým nábytkem</t>
  </si>
  <si>
    <t>výměna osvětlení za úsporná led svítidla</t>
  </si>
  <si>
    <t>obnova tělocvičny</t>
  </si>
  <si>
    <t>výměna obložení v tělocvičně školy, výměna závěsných košů na košíkovou, případně žebřin</t>
  </si>
  <si>
    <t>dokončení výmalby fasády</t>
  </si>
  <si>
    <t>dokončení výmalby fasády, včetně loga školy na dolní přední stěně budovy</t>
  </si>
  <si>
    <t>Souhrnný rámec pro investice do infrastruktury pro zájmové, neformální vzdělávání a celoživotní učení (2021-2025)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</si>
  <si>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</si>
  <si>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</si>
  <si>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</si>
  <si>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</si>
  <si>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</si>
  <si>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stručný popis, např. zpracovaná PD, zajištěné výkupy, výber dodavatele</t>
  </si>
  <si>
    <t>práce s digitálními tech.5)</t>
  </si>
  <si>
    <t>ZUŠ Pelhřimov</t>
  </si>
  <si>
    <t>Hodina H, z. s.</t>
  </si>
  <si>
    <t>Hodina H</t>
  </si>
  <si>
    <t>uznávání neformálního vzdělávání</t>
  </si>
  <si>
    <t>uznávání neformálního vzdělávání, příprava zástupců autorizovaných osob</t>
  </si>
  <si>
    <t>podpora zaměstnatelnosti</t>
  </si>
  <si>
    <t>podpora informovanosti o NSK a PK</t>
  </si>
  <si>
    <t>propojování formálního a neformálniího vzdělávání</t>
  </si>
  <si>
    <t>propojování formálního a neformálniího vzdělávání - rozvoj měkkých kompetencí</t>
  </si>
  <si>
    <t>kariérové poradenství</t>
  </si>
  <si>
    <t>kariérové poradenství -  NSK a NSP</t>
  </si>
  <si>
    <t>výměna zkušeností</t>
  </si>
  <si>
    <t>komunitní centrum</t>
  </si>
  <si>
    <t>ZUŠ Kamenice nad Lipou</t>
  </si>
  <si>
    <t>Modernizace prostor ZUŠ / pobočka Počátky</t>
  </si>
  <si>
    <t>Stavební adaptace obecního objektu na prostory ZUŠ, nákup moderního vybavení</t>
  </si>
  <si>
    <t>Modernizace výtvarného oboru</t>
  </si>
  <si>
    <t>Nákup moderního vybvení se zaměřením na digitální technologie a polytechnické vzdělávání</t>
  </si>
  <si>
    <t>Modernizace výtvarného oboru / pobočka Černovice</t>
  </si>
  <si>
    <t>Vybudování multimediální učebny</t>
  </si>
  <si>
    <t>Adaptace půdních prostor na multimediální učebnu</t>
  </si>
  <si>
    <t>Základní umělecká škola Žirovnice</t>
  </si>
  <si>
    <t>do výše stanovené alokace</t>
  </si>
  <si>
    <t>3) 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</si>
  <si>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Cílem v přírodovědném vzdělávání je rozvíjet schopnosti potřebné při využívání přírodovědných vědomosti a dovednosti pro řešení konkrétních problémů.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</si>
</sst>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1.0"/>
      <color rgb="FF000000"/>
      <name val="Calibri"/>
      <scheme val="minor"/>
    </font>
    <font>
      <b/>
      <sz val="14.0"/>
      <color theme="1"/>
      <name val="Calibri"/>
    </font>
    <font/>
    <font>
      <sz val="11.0"/>
      <color rgb="FF000000"/>
      <name val="Calibri"/>
    </font>
    <font>
      <b/>
      <sz val="10.0"/>
      <color rgb="FF000000"/>
      <name val="Calibri"/>
    </font>
    <font>
      <b/>
      <sz val="10.0"/>
      <color theme="1"/>
      <name val="Calibri"/>
    </font>
    <font>
      <vertAlign val="superscript"/>
      <sz val="10.0"/>
      <color rgb="FF000000"/>
      <name val="Calibri"/>
    </font>
    <font>
      <i/>
      <sz val="10.0"/>
      <color rgb="FF000000"/>
      <name val="Calibri"/>
    </font>
    <font>
      <vertAlign val="superscript"/>
      <sz val="10.0"/>
      <color rgb="FF000000"/>
      <name val="Calibri"/>
    </font>
    <font>
      <sz val="10.0"/>
      <color rgb="FF000000"/>
      <name val="Calibri"/>
    </font>
    <font>
      <vertAlign val="superscript"/>
      <sz val="10.0"/>
      <color rgb="FF000000"/>
      <name val="Calibri"/>
    </font>
    <font>
      <i/>
      <vertAlign val="superscript"/>
      <sz val="10.0"/>
      <color rgb="FF000000"/>
      <name val="Calibri"/>
    </font>
    <font>
      <sz val="10.0"/>
      <color theme="1"/>
      <name val="Calibri"/>
    </font>
    <font>
      <sz val="10.0"/>
      <color theme="1"/>
      <name val="Arial"/>
    </font>
    <font>
      <b/>
      <sz val="14.0"/>
      <color rgb="FF000000"/>
      <name val="Calibri"/>
    </font>
    <font>
      <vertAlign val="superscript"/>
      <sz val="10.0"/>
      <color rgb="FF000000"/>
      <name val="Calibri"/>
    </font>
    <font>
      <vertAlign val="superscript"/>
      <sz val="10.0"/>
      <color rgb="FF000000"/>
      <name val="Calibri"/>
    </font>
    <font>
      <vertAlign val="superscript"/>
      <sz val="10.0"/>
      <color rgb="FF000000"/>
      <name val="Calibri"/>
    </font>
    <font>
      <sz val="11.0"/>
      <color theme="1"/>
      <name val="Calibri"/>
    </font>
    <font>
      <sz val="10.0"/>
      <color rgb="FF000000"/>
      <name val="Arial"/>
    </font>
    <font>
      <sz val="11.0"/>
      <color rgb="FF000000"/>
      <name val="Arial"/>
    </font>
    <font>
      <sz val="4.0"/>
      <color rgb="FF000000"/>
      <name val="Calibri"/>
    </font>
    <font>
      <vertAlign val="superscript"/>
      <sz val="10.0"/>
      <color rgb="FF000000"/>
      <name val="Calibri"/>
    </font>
    <font>
      <vertAlign val="superscript"/>
      <sz val="10.0"/>
      <color rgb="FF000000"/>
      <name val="Calibri"/>
    </font>
    <font>
      <sz val="11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CC00"/>
        <bgColor rgb="FFFFCC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</fills>
  <borders count="9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/>
      <right style="medium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top style="medium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/>
      <top style="medium">
        <color rgb="FF000000"/>
      </top>
      <bottom/>
    </border>
    <border>
      <left style="medium">
        <color rgb="FF000000"/>
      </left>
      <right/>
    </border>
    <border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4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ill="1" applyFont="1">
      <alignment horizontal="center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5" fillId="0" fontId="6" numFmtId="3" xfId="0" applyAlignment="1" applyBorder="1" applyFont="1" applyNumberFormat="1">
      <alignment horizontal="center" vertical="center"/>
    </xf>
    <xf borderId="5" fillId="0" fontId="7" numFmtId="0" xfId="0" applyAlignment="1" applyBorder="1" applyFont="1">
      <alignment horizontal="center" shrinkToFit="0" vertical="top" wrapText="1"/>
    </xf>
    <xf borderId="5" fillId="0" fontId="8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top" wrapText="1"/>
    </xf>
    <xf borderId="8" fillId="0" fontId="2" numFmtId="0" xfId="0" applyBorder="1" applyFont="1"/>
    <xf borderId="9" fillId="2" fontId="4" numFmtId="0" xfId="0" applyAlignment="1" applyBorder="1" applyFont="1">
      <alignment horizontal="center" shrinkToFit="0" vertical="center" wrapText="1"/>
    </xf>
    <xf borderId="10" fillId="2" fontId="4" numFmtId="0" xfId="0" applyAlignment="1" applyBorder="1" applyFont="1">
      <alignment horizontal="center" shrinkToFit="0" vertical="center" wrapText="1"/>
    </xf>
    <xf borderId="11" fillId="2" fontId="4" numFmtId="0" xfId="0" applyAlignment="1" applyBorder="1" applyFont="1">
      <alignment horizontal="center" shrinkToFit="0" vertical="center" wrapText="1"/>
    </xf>
    <xf borderId="9" fillId="0" fontId="9" numFmtId="3" xfId="0" applyAlignment="1" applyBorder="1" applyFont="1" applyNumberFormat="1">
      <alignment shrinkToFit="0" vertical="center" wrapText="1"/>
    </xf>
    <xf borderId="11" fillId="0" fontId="9" numFmtId="3" xfId="0" applyAlignment="1" applyBorder="1" applyFont="1" applyNumberFormat="1">
      <alignment shrinkToFit="0" vertical="center" wrapText="1"/>
    </xf>
    <xf borderId="9" fillId="0" fontId="9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9" fillId="2" fontId="9" numFmtId="0" xfId="0" applyAlignment="1" applyBorder="1" applyFont="1">
      <alignment horizontal="center" shrinkToFit="0" vertical="center" wrapText="1"/>
    </xf>
    <xf borderId="12" fillId="2" fontId="10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4" fillId="3" fontId="3" numFmtId="0" xfId="0" applyAlignment="1" applyBorder="1" applyFill="1" applyFont="1">
      <alignment horizontal="center"/>
    </xf>
    <xf borderId="15" fillId="3" fontId="3" numFmtId="0" xfId="0" applyBorder="1" applyFont="1"/>
    <xf borderId="16" fillId="3" fontId="3" numFmtId="0" xfId="0" applyBorder="1" applyFont="1"/>
    <xf borderId="17" fillId="3" fontId="3" numFmtId="0" xfId="0" applyBorder="1" applyFont="1"/>
    <xf borderId="14" fillId="3" fontId="3" numFmtId="0" xfId="0" applyBorder="1" applyFont="1"/>
    <xf borderId="15" fillId="3" fontId="3" numFmtId="3" xfId="0" applyBorder="1" applyFont="1" applyNumberFormat="1"/>
    <xf borderId="17" fillId="3" fontId="3" numFmtId="3" xfId="0" applyBorder="1" applyFont="1" applyNumberFormat="1"/>
    <xf borderId="15" fillId="3" fontId="3" numFmtId="0" xfId="0" applyAlignment="1" applyBorder="1" applyFont="1">
      <alignment horizontal="center"/>
    </xf>
    <xf borderId="16" fillId="3" fontId="3" numFmtId="0" xfId="0" applyAlignment="1" applyBorder="1" applyFont="1">
      <alignment horizontal="center"/>
    </xf>
    <xf borderId="17" fillId="3" fontId="3" numFmtId="0" xfId="0" applyAlignment="1" applyBorder="1" applyFont="1">
      <alignment horizontal="center"/>
    </xf>
    <xf borderId="18" fillId="0" fontId="1" numFmtId="0" xfId="0" applyAlignment="1" applyBorder="1" applyFont="1">
      <alignment horizontal="center"/>
    </xf>
    <xf borderId="14" fillId="0" fontId="3" numFmtId="0" xfId="0" applyAlignment="1" applyBorder="1" applyFont="1">
      <alignment horizontal="center"/>
    </xf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4" fillId="0" fontId="3" numFmtId="0" xfId="0" applyBorder="1" applyFont="1"/>
    <xf borderId="15" fillId="0" fontId="3" numFmtId="3" xfId="0" applyBorder="1" applyFont="1" applyNumberFormat="1"/>
    <xf borderId="17" fillId="0" fontId="3" numFmtId="3" xfId="0" applyBorder="1" applyFont="1" applyNumberFormat="1"/>
    <xf borderId="15" fillId="0" fontId="3" numFmtId="0" xfId="0" applyAlignment="1" applyBorder="1" applyFont="1">
      <alignment horizontal="center"/>
    </xf>
    <xf borderId="17" fillId="0" fontId="3" numFmtId="0" xfId="0" applyAlignment="1" applyBorder="1" applyFont="1">
      <alignment horizontal="center"/>
    </xf>
    <xf borderId="19" fillId="0" fontId="3" numFmtId="0" xfId="0" applyAlignment="1" applyBorder="1" applyFont="1">
      <alignment horizontal="center"/>
    </xf>
    <xf borderId="19" fillId="0" fontId="3" numFmtId="0" xfId="0" applyBorder="1" applyFont="1"/>
    <xf borderId="20" fillId="0" fontId="3" numFmtId="3" xfId="0" applyBorder="1" applyFont="1" applyNumberFormat="1"/>
    <xf borderId="21" fillId="0" fontId="3" numFmtId="0" xfId="0" applyAlignment="1" applyBorder="1" applyFont="1">
      <alignment horizontal="center"/>
    </xf>
    <xf borderId="22" fillId="0" fontId="3" numFmtId="3" xfId="0" applyBorder="1" applyFont="1" applyNumberFormat="1"/>
    <xf borderId="21" fillId="0" fontId="3" numFmtId="0" xfId="0" applyBorder="1" applyFont="1"/>
    <xf borderId="13" fillId="0" fontId="3" numFmtId="0" xfId="0" applyAlignment="1" applyBorder="1" applyFont="1">
      <alignment horizontal="center"/>
    </xf>
    <xf borderId="13" fillId="0" fontId="3" numFmtId="0" xfId="0" applyBorder="1" applyFont="1"/>
    <xf borderId="9" fillId="0" fontId="3" numFmtId="3" xfId="0" applyBorder="1" applyFont="1" applyNumberFormat="1"/>
    <xf borderId="23" fillId="2" fontId="4" numFmtId="0" xfId="0" applyAlignment="1" applyBorder="1" applyFont="1">
      <alignment horizontal="center" shrinkToFit="0" vertical="center" wrapText="1"/>
    </xf>
    <xf borderId="24" fillId="0" fontId="2" numFmtId="0" xfId="0" applyBorder="1" applyFont="1"/>
    <xf borderId="25" fillId="0" fontId="2" numFmtId="0" xfId="0" applyBorder="1" applyFont="1"/>
    <xf borderId="26" fillId="2" fontId="4" numFmtId="0" xfId="0" applyAlignment="1" applyBorder="1" applyFont="1">
      <alignment horizontal="center" shrinkToFit="0" vertical="center" wrapText="1"/>
    </xf>
    <xf borderId="27" fillId="2" fontId="4" numFmtId="0" xfId="0" applyAlignment="1" applyBorder="1" applyFont="1">
      <alignment horizontal="center" shrinkToFit="0" vertical="center" wrapText="1"/>
    </xf>
    <xf borderId="5" fillId="0" fontId="11" numFmtId="3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center" shrinkToFit="0" vertical="top" wrapText="1"/>
    </xf>
    <xf borderId="28" fillId="0" fontId="9" numFmtId="0" xfId="0" applyAlignment="1" applyBorder="1" applyFont="1">
      <alignment horizontal="center" shrinkToFit="0" vertical="center" wrapText="1"/>
    </xf>
    <xf borderId="29" fillId="0" fontId="2" numFmtId="0" xfId="0" applyBorder="1" applyFont="1"/>
    <xf borderId="30" fillId="0" fontId="2" numFmtId="0" xfId="0" applyBorder="1" applyFont="1"/>
    <xf borderId="31" fillId="2" fontId="4" numFmtId="0" xfId="0" applyAlignment="1" applyBorder="1" applyFont="1">
      <alignment horizontal="center" shrinkToFit="0" vertical="center" wrapText="1"/>
    </xf>
    <xf borderId="32" fillId="2" fontId="4" numFmtId="0" xfId="0" applyAlignment="1" applyBorder="1" applyFont="1">
      <alignment horizontal="center" shrinkToFit="0" vertical="center" wrapText="1"/>
    </xf>
    <xf borderId="33" fillId="0" fontId="2" numFmtId="0" xfId="0" applyBorder="1" applyFont="1"/>
    <xf borderId="34" fillId="0" fontId="2" numFmtId="0" xfId="0" applyBorder="1" applyFont="1"/>
    <xf borderId="22" fillId="0" fontId="9" numFmtId="3" xfId="0" applyAlignment="1" applyBorder="1" applyFont="1" applyNumberFormat="1">
      <alignment horizontal="center" shrinkToFit="0" vertical="center" wrapText="1"/>
    </xf>
    <xf borderId="35" fillId="0" fontId="12" numFmtId="3" xfId="0" applyAlignment="1" applyBorder="1" applyFont="1" applyNumberFormat="1">
      <alignment horizontal="center" shrinkToFit="0" vertical="center" wrapText="1"/>
    </xf>
    <xf borderId="33" fillId="0" fontId="9" numFmtId="0" xfId="0" applyAlignment="1" applyBorder="1" applyFont="1">
      <alignment horizontal="center" shrinkToFit="0" vertical="center" wrapText="1"/>
    </xf>
    <xf borderId="36" fillId="0" fontId="9" numFmtId="0" xfId="0" applyAlignment="1" applyBorder="1" applyFont="1">
      <alignment horizontal="center" shrinkToFit="0" vertical="center" wrapText="1"/>
    </xf>
    <xf borderId="37" fillId="0" fontId="2" numFmtId="0" xfId="0" applyBorder="1" applyFont="1"/>
    <xf borderId="38" fillId="0" fontId="2" numFmtId="0" xfId="0" applyBorder="1" applyFont="1"/>
    <xf borderId="39" fillId="0" fontId="2" numFmtId="0" xfId="0" applyBorder="1" applyFont="1"/>
    <xf borderId="40" fillId="0" fontId="2" numFmtId="0" xfId="0" applyBorder="1" applyFont="1"/>
    <xf borderId="41" fillId="0" fontId="2" numFmtId="0" xfId="0" applyBorder="1" applyFont="1"/>
    <xf borderId="14" fillId="3" fontId="3" numFmtId="0" xfId="0" applyAlignment="1" applyBorder="1" applyFont="1">
      <alignment shrinkToFit="0" wrapText="1"/>
    </xf>
    <xf borderId="17" fillId="3" fontId="13" numFmtId="0" xfId="0" applyAlignment="1" applyBorder="1" applyFont="1">
      <alignment horizontal="center"/>
    </xf>
    <xf borderId="19" fillId="3" fontId="3" numFmtId="0" xfId="0" applyAlignment="1" applyBorder="1" applyFont="1">
      <alignment horizontal="center"/>
    </xf>
    <xf borderId="19" fillId="3" fontId="3" numFmtId="0" xfId="0" applyAlignment="1" applyBorder="1" applyFont="1">
      <alignment shrinkToFit="0" wrapText="1"/>
    </xf>
    <xf borderId="19" fillId="3" fontId="3" numFmtId="0" xfId="0" applyBorder="1" applyFont="1"/>
    <xf borderId="20" fillId="3" fontId="3" numFmtId="3" xfId="0" applyBorder="1" applyFont="1" applyNumberFormat="1"/>
    <xf borderId="20" fillId="3" fontId="3" numFmtId="0" xfId="0" applyAlignment="1" applyBorder="1" applyFont="1">
      <alignment horizontal="center"/>
    </xf>
    <xf borderId="42" fillId="3" fontId="3" numFmtId="0" xfId="0" applyAlignment="1" applyBorder="1" applyFont="1">
      <alignment horizontal="center"/>
    </xf>
    <xf borderId="43" fillId="3" fontId="13" numFmtId="0" xfId="0" applyAlignment="1" applyBorder="1" applyFont="1">
      <alignment horizontal="center"/>
    </xf>
    <xf borderId="13" fillId="3" fontId="3" numFmtId="0" xfId="0" applyAlignment="1" applyBorder="1" applyFont="1">
      <alignment shrinkToFit="0" wrapText="1"/>
    </xf>
    <xf borderId="13" fillId="3" fontId="3" numFmtId="0" xfId="0" applyBorder="1" applyFont="1"/>
    <xf borderId="9" fillId="3" fontId="3" numFmtId="3" xfId="0" applyBorder="1" applyFont="1" applyNumberFormat="1"/>
    <xf borderId="9" fillId="3" fontId="3" numFmtId="0" xfId="0" applyAlignment="1" applyBorder="1" applyFont="1">
      <alignment horizontal="center"/>
    </xf>
    <xf borderId="10" fillId="3" fontId="3" numFmtId="0" xfId="0" applyAlignment="1" applyBorder="1" applyFont="1">
      <alignment horizontal="center"/>
    </xf>
    <xf borderId="11" fillId="3" fontId="3" numFmtId="0" xfId="0" applyAlignment="1" applyBorder="1" applyFont="1">
      <alignment horizontal="center"/>
    </xf>
    <xf borderId="20" fillId="0" fontId="3" numFmtId="0" xfId="0" applyAlignment="1" applyBorder="1" applyFont="1">
      <alignment horizontal="center"/>
    </xf>
    <xf borderId="43" fillId="0" fontId="3" numFmtId="0" xfId="0" applyAlignment="1" applyBorder="1" applyFont="1">
      <alignment horizontal="center"/>
    </xf>
    <xf borderId="9" fillId="0" fontId="3" numFmtId="0" xfId="0" applyAlignment="1" applyBorder="1" applyFont="1">
      <alignment horizontal="center"/>
    </xf>
    <xf borderId="11" fillId="0" fontId="3" numFmtId="0" xfId="0" applyAlignment="1" applyBorder="1" applyFont="1">
      <alignment horizontal="center"/>
    </xf>
    <xf borderId="17" fillId="0" fontId="3" numFmtId="0" xfId="0" applyAlignment="1" applyBorder="1" applyFont="1">
      <alignment shrinkToFit="0" wrapText="1"/>
    </xf>
    <xf borderId="20" fillId="0" fontId="3" numFmtId="0" xfId="0" applyBorder="1" applyFont="1"/>
    <xf borderId="42" fillId="0" fontId="3" numFmtId="0" xfId="0" applyBorder="1" applyFont="1"/>
    <xf borderId="43" fillId="0" fontId="3" numFmtId="0" xfId="0" applyBorder="1" applyFont="1"/>
    <xf borderId="43" fillId="0" fontId="3" numFmtId="3" xfId="0" applyBorder="1" applyFont="1" applyNumberForma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1" fillId="0" fontId="3" numFmtId="3" xfId="0" applyBorder="1" applyFont="1" applyNumberFormat="1"/>
    <xf borderId="13" fillId="3" fontId="3" numFmtId="0" xfId="0" applyAlignment="1" applyBorder="1" applyFont="1">
      <alignment horizontal="center"/>
    </xf>
    <xf borderId="44" fillId="3" fontId="3" numFmtId="0" xfId="0" applyBorder="1" applyFont="1"/>
    <xf borderId="45" fillId="3" fontId="3" numFmtId="0" xfId="0" applyBorder="1" applyFont="1"/>
    <xf borderId="46" fillId="3" fontId="3" numFmtId="0" xfId="0" applyBorder="1" applyFont="1"/>
    <xf borderId="47" fillId="3" fontId="3" numFmtId="0" xfId="0" applyBorder="1" applyFont="1"/>
    <xf borderId="48" fillId="3" fontId="3" numFmtId="0" xfId="0" applyBorder="1" applyFont="1"/>
    <xf borderId="49" fillId="3" fontId="3" numFmtId="3" xfId="0" applyBorder="1" applyFont="1" applyNumberFormat="1"/>
    <xf borderId="44" fillId="3" fontId="3" numFmtId="0" xfId="0" applyAlignment="1" applyBorder="1" applyFont="1">
      <alignment horizontal="center"/>
    </xf>
    <xf borderId="46" fillId="3" fontId="3" numFmtId="0" xfId="0" applyAlignment="1" applyBorder="1" applyFont="1">
      <alignment horizontal="center"/>
    </xf>
    <xf borderId="48" fillId="3" fontId="3" numFmtId="0" xfId="0" applyAlignment="1" applyBorder="1" applyFont="1">
      <alignment horizontal="center"/>
    </xf>
    <xf borderId="14" fillId="4" fontId="3" numFmtId="0" xfId="0" applyAlignment="1" applyBorder="1" applyFill="1" applyFont="1">
      <alignment horizontal="center"/>
    </xf>
    <xf borderId="15" fillId="4" fontId="3" numFmtId="0" xfId="0" applyBorder="1" applyFont="1"/>
    <xf borderId="16" fillId="4" fontId="3" numFmtId="0" xfId="0" applyBorder="1" applyFont="1"/>
    <xf borderId="17" fillId="4" fontId="3" numFmtId="0" xfId="0" applyBorder="1" applyFont="1"/>
    <xf borderId="14" fillId="4" fontId="3" numFmtId="0" xfId="0" applyBorder="1" applyFont="1"/>
    <xf borderId="15" fillId="4" fontId="3" numFmtId="3" xfId="0" applyBorder="1" applyFont="1" applyNumberFormat="1"/>
    <xf borderId="17" fillId="4" fontId="3" numFmtId="3" xfId="0" applyBorder="1" applyFont="1" applyNumberFormat="1"/>
    <xf borderId="15" fillId="4" fontId="3" numFmtId="0" xfId="0" applyAlignment="1" applyBorder="1" applyFont="1">
      <alignment horizontal="center"/>
    </xf>
    <xf borderId="17" fillId="4" fontId="3" numFmtId="0" xfId="0" applyAlignment="1" applyBorder="1" applyFont="1">
      <alignment horizontal="center"/>
    </xf>
    <xf borderId="13" fillId="4" fontId="3" numFmtId="0" xfId="0" applyAlignment="1" applyBorder="1" applyFont="1">
      <alignment horizontal="center"/>
    </xf>
    <xf borderId="13" fillId="4" fontId="3" numFmtId="0" xfId="0" applyAlignment="1" applyBorder="1" applyFont="1">
      <alignment shrinkToFit="0" wrapText="1"/>
    </xf>
    <xf borderId="9" fillId="4" fontId="3" numFmtId="3" xfId="0" applyBorder="1" applyFont="1" applyNumberFormat="1"/>
    <xf borderId="9" fillId="4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7" fillId="3" fontId="3" numFmtId="0" xfId="0" applyAlignment="1" applyBorder="1" applyFont="1">
      <alignment shrinkToFit="0" wrapText="1"/>
    </xf>
    <xf borderId="9" fillId="3" fontId="3" numFmtId="0" xfId="0" applyBorder="1" applyFont="1"/>
    <xf borderId="10" fillId="3" fontId="3" numFmtId="0" xfId="0" applyBorder="1" applyFont="1"/>
    <xf borderId="11" fillId="3" fontId="3" numFmtId="0" xfId="0" applyBorder="1" applyFont="1"/>
    <xf borderId="19" fillId="3" fontId="13" numFmtId="0" xfId="0" applyBorder="1" applyFont="1"/>
    <xf borderId="47" fillId="3" fontId="3" numFmtId="0" xfId="0" applyAlignment="1" applyBorder="1" applyFont="1">
      <alignment horizontal="center"/>
    </xf>
    <xf borderId="14" fillId="5" fontId="3" numFmtId="0" xfId="0" applyAlignment="1" applyBorder="1" applyFill="1" applyFont="1">
      <alignment horizontal="center"/>
    </xf>
    <xf borderId="15" fillId="5" fontId="3" numFmtId="0" xfId="0" applyBorder="1" applyFont="1"/>
    <xf borderId="16" fillId="5" fontId="3" numFmtId="0" xfId="0" applyBorder="1" applyFont="1"/>
    <xf borderId="17" fillId="5" fontId="3" numFmtId="0" xfId="0" applyBorder="1" applyFont="1"/>
    <xf borderId="14" fillId="5" fontId="3" numFmtId="0" xfId="0" applyBorder="1" applyFont="1"/>
    <xf borderId="15" fillId="5" fontId="3" numFmtId="3" xfId="0" applyBorder="1" applyFont="1" applyNumberFormat="1"/>
    <xf borderId="17" fillId="5" fontId="3" numFmtId="3" xfId="0" applyBorder="1" applyFont="1" applyNumberFormat="1"/>
    <xf borderId="15" fillId="5" fontId="3" numFmtId="0" xfId="0" applyAlignment="1" applyBorder="1" applyFont="1">
      <alignment horizontal="center"/>
    </xf>
    <xf borderId="17" fillId="5" fontId="3" numFmtId="0" xfId="0" applyAlignment="1" applyBorder="1" applyFont="1">
      <alignment horizontal="center"/>
    </xf>
    <xf borderId="19" fillId="5" fontId="3" numFmtId="0" xfId="0" applyAlignment="1" applyBorder="1" applyFont="1">
      <alignment horizontal="center"/>
    </xf>
    <xf borderId="19" fillId="5" fontId="3" numFmtId="0" xfId="0" applyBorder="1" applyFont="1"/>
    <xf borderId="20" fillId="5" fontId="3" numFmtId="3" xfId="0" applyBorder="1" applyFont="1" applyNumberFormat="1"/>
    <xf borderId="47" fillId="5" fontId="3" numFmtId="0" xfId="0" applyAlignment="1" applyBorder="1" applyFont="1">
      <alignment horizontal="center"/>
    </xf>
    <xf borderId="1" fillId="0" fontId="14" numFmtId="3" xfId="0" applyAlignment="1" applyBorder="1" applyFont="1" applyNumberFormat="1">
      <alignment horizontal="center" readingOrder="0"/>
    </xf>
    <xf borderId="28" fillId="0" fontId="15" numFmtId="0" xfId="0" applyAlignment="1" applyBorder="1" applyFont="1">
      <alignment horizontal="center" shrinkToFit="0" vertical="center" wrapText="1"/>
    </xf>
    <xf borderId="4" fillId="2" fontId="9" numFmtId="0" xfId="0" applyAlignment="1" applyBorder="1" applyFont="1">
      <alignment horizontal="center" shrinkToFit="0" vertical="center" wrapText="1"/>
    </xf>
    <xf borderId="50" fillId="2" fontId="12" numFmtId="0" xfId="0" applyAlignment="1" applyBorder="1" applyFont="1">
      <alignment horizontal="center" shrinkToFit="0" vertical="center" wrapText="1"/>
    </xf>
    <xf borderId="22" fillId="0" fontId="9" numFmtId="0" xfId="0" applyAlignment="1" applyBorder="1" applyFont="1">
      <alignment horizontal="center" shrinkToFit="0" vertical="center" wrapText="1"/>
    </xf>
    <xf borderId="35" fillId="0" fontId="9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51" fillId="0" fontId="9" numFmtId="0" xfId="0" applyAlignment="1" applyBorder="1" applyFont="1">
      <alignment horizontal="center" shrinkToFit="0" vertical="center" wrapText="1"/>
    </xf>
    <xf borderId="52" fillId="0" fontId="2" numFmtId="0" xfId="0" applyBorder="1" applyFont="1"/>
    <xf borderId="15" fillId="3" fontId="3" numFmtId="0" xfId="0" applyAlignment="1" applyBorder="1" applyFont="1">
      <alignment shrinkToFit="0" wrapText="1"/>
    </xf>
    <xf borderId="16" fillId="3" fontId="3" numFmtId="0" xfId="0" applyAlignment="1" applyBorder="1" applyFont="1">
      <alignment shrinkToFit="0" wrapText="1"/>
    </xf>
    <xf borderId="43" fillId="3" fontId="3" numFmtId="0" xfId="0" applyAlignment="1" applyBorder="1" applyFont="1">
      <alignment horizontal="center"/>
    </xf>
    <xf borderId="47" fillId="3" fontId="3" numFmtId="0" xfId="0" applyAlignment="1" applyBorder="1" applyFont="1">
      <alignment shrinkToFit="0" wrapText="1"/>
    </xf>
    <xf borderId="49" fillId="3" fontId="3" numFmtId="0" xfId="0" applyAlignment="1" applyBorder="1" applyFont="1">
      <alignment horizontal="center"/>
    </xf>
    <xf borderId="53" fillId="3" fontId="3" numFmtId="0" xfId="0" applyAlignment="1" applyBorder="1" applyFont="1">
      <alignment horizontal="center"/>
    </xf>
    <xf borderId="54" fillId="3" fontId="3" numFmtId="0" xfId="0" applyAlignment="1" applyBorder="1" applyFont="1">
      <alignment horizontal="center"/>
    </xf>
    <xf borderId="0" fillId="0" fontId="3" numFmtId="0" xfId="0" applyAlignment="1" applyFont="1">
      <alignment shrinkToFit="0" wrapText="1"/>
    </xf>
    <xf borderId="49" fillId="3" fontId="13" numFmtId="0" xfId="0" applyAlignment="1" applyBorder="1" applyFont="1">
      <alignment horizontal="center"/>
    </xf>
    <xf borderId="54" fillId="3" fontId="13" numFmtId="0" xfId="0" applyAlignment="1" applyBorder="1" applyFont="1">
      <alignment horizontal="center"/>
    </xf>
    <xf borderId="55" fillId="3" fontId="3" numFmtId="0" xfId="0" applyAlignment="1" applyBorder="1" applyFont="1">
      <alignment horizontal="center"/>
    </xf>
    <xf borderId="55" fillId="3" fontId="3" numFmtId="0" xfId="0" applyAlignment="1" applyBorder="1" applyFont="1">
      <alignment shrinkToFit="0" wrapText="1"/>
    </xf>
    <xf borderId="56" fillId="3" fontId="3" numFmtId="3" xfId="0" applyBorder="1" applyFont="1" applyNumberFormat="1"/>
    <xf borderId="56" fillId="3" fontId="3" numFmtId="0" xfId="0" applyAlignment="1" applyBorder="1" applyFont="1">
      <alignment horizontal="center"/>
    </xf>
    <xf borderId="57" fillId="3" fontId="3" numFmtId="0" xfId="0" applyAlignment="1" applyBorder="1" applyFont="1">
      <alignment horizontal="center"/>
    </xf>
    <xf borderId="58" fillId="3" fontId="3" numFmtId="0" xfId="0" applyAlignment="1" applyBorder="1" applyFont="1">
      <alignment horizontal="center"/>
    </xf>
    <xf borderId="15" fillId="0" fontId="3" numFmtId="0" xfId="0" applyAlignment="1" applyBorder="1" applyFont="1">
      <alignment shrinkToFit="0" wrapText="1"/>
    </xf>
    <xf borderId="16" fillId="0" fontId="3" numFmtId="0" xfId="0" applyAlignment="1" applyBorder="1" applyFont="1">
      <alignment shrinkToFit="0" wrapText="1"/>
    </xf>
    <xf borderId="14" fillId="0" fontId="3" numFmtId="0" xfId="0" applyAlignment="1" applyBorder="1" applyFont="1">
      <alignment shrinkToFit="0" wrapText="1"/>
    </xf>
    <xf borderId="16" fillId="0" fontId="3" numFmtId="0" xfId="0" applyAlignment="1" applyBorder="1" applyFont="1">
      <alignment horizontal="center"/>
    </xf>
    <xf borderId="19" fillId="0" fontId="3" numFmtId="0" xfId="0" applyAlignment="1" applyBorder="1" applyFont="1">
      <alignment shrinkToFit="0" wrapText="1"/>
    </xf>
    <xf borderId="42" fillId="0" fontId="3" numFmtId="0" xfId="0" applyAlignment="1" applyBorder="1" applyFont="1">
      <alignment horizontal="center"/>
    </xf>
    <xf borderId="20" fillId="0" fontId="3" numFmtId="0" xfId="0" applyAlignment="1" applyBorder="1" applyFont="1">
      <alignment shrinkToFit="0" wrapText="1"/>
    </xf>
    <xf borderId="42" fillId="0" fontId="3" numFmtId="0" xfId="0" applyAlignment="1" applyBorder="1" applyFont="1">
      <alignment shrinkToFit="0" wrapText="1"/>
    </xf>
    <xf borderId="9" fillId="0" fontId="3" numFmtId="0" xfId="0" applyAlignment="1" applyBorder="1" applyFont="1">
      <alignment shrinkToFit="0" wrapText="1"/>
    </xf>
    <xf borderId="10" fillId="0" fontId="3" numFmtId="0" xfId="0" applyAlignment="1" applyBorder="1" applyFont="1">
      <alignment shrinkToFit="0" wrapText="1"/>
    </xf>
    <xf borderId="13" fillId="0" fontId="3" numFmtId="0" xfId="0" applyAlignment="1" applyBorder="1" applyFont="1">
      <alignment shrinkToFit="0" wrapText="1"/>
    </xf>
    <xf borderId="10" fillId="0" fontId="3" numFmtId="0" xfId="0" applyAlignment="1" applyBorder="1" applyFont="1">
      <alignment horizontal="center"/>
    </xf>
    <xf borderId="21" fillId="0" fontId="3" numFmtId="0" xfId="0" applyAlignment="1" applyBorder="1" applyFont="1">
      <alignment shrinkToFit="0" wrapText="1"/>
    </xf>
    <xf borderId="22" fillId="0" fontId="3" numFmtId="0" xfId="0" applyAlignment="1" applyBorder="1" applyFont="1">
      <alignment horizontal="center"/>
    </xf>
    <xf borderId="59" fillId="0" fontId="3" numFmtId="0" xfId="0" applyAlignment="1" applyBorder="1" applyFont="1">
      <alignment horizontal="center"/>
    </xf>
    <xf borderId="35" fillId="0" fontId="3" numFmtId="0" xfId="0" applyAlignment="1" applyBorder="1" applyFont="1">
      <alignment horizontal="center"/>
    </xf>
    <xf borderId="15" fillId="4" fontId="3" numFmtId="0" xfId="0" applyAlignment="1" applyBorder="1" applyFont="1">
      <alignment shrinkToFit="0" wrapText="1"/>
    </xf>
    <xf borderId="16" fillId="4" fontId="3" numFmtId="0" xfId="0" applyAlignment="1" applyBorder="1" applyFont="1">
      <alignment shrinkToFit="0" wrapText="1"/>
    </xf>
    <xf borderId="14" fillId="4" fontId="3" numFmtId="0" xfId="0" applyAlignment="1" applyBorder="1" applyFont="1">
      <alignment shrinkToFit="0" wrapText="1"/>
    </xf>
    <xf borderId="10" fillId="4" fontId="3" numFmtId="0" xfId="0" applyAlignment="1" applyBorder="1" applyFont="1">
      <alignment horizontal="center"/>
    </xf>
    <xf borderId="51" fillId="0" fontId="17" numFmtId="0" xfId="0" applyAlignment="1" applyBorder="1" applyFont="1">
      <alignment horizontal="center" shrinkToFit="0" vertical="center" wrapText="1"/>
    </xf>
    <xf borderId="15" fillId="5" fontId="13" numFmtId="0" xfId="0" applyAlignment="1" applyBorder="1" applyFont="1">
      <alignment shrinkToFit="0" wrapText="1"/>
    </xf>
    <xf borderId="16" fillId="5" fontId="13" numFmtId="0" xfId="0" applyAlignment="1" applyBorder="1" applyFont="1">
      <alignment shrinkToFit="0" wrapText="1"/>
    </xf>
    <xf borderId="16" fillId="5" fontId="13" numFmtId="0" xfId="0" applyBorder="1" applyFont="1"/>
    <xf borderId="55" fillId="5" fontId="13" numFmtId="0" xfId="0" applyAlignment="1" applyBorder="1" applyFont="1">
      <alignment horizontal="left" shrinkToFit="0" wrapText="1"/>
    </xf>
    <xf borderId="14" fillId="5" fontId="13" numFmtId="0" xfId="0" applyBorder="1" applyFont="1"/>
    <xf borderId="55" fillId="5" fontId="13" numFmtId="0" xfId="0" applyAlignment="1" applyBorder="1" applyFont="1">
      <alignment shrinkToFit="0" wrapText="1"/>
    </xf>
    <xf borderId="56" fillId="5" fontId="3" numFmtId="3" xfId="0" applyBorder="1" applyFont="1" applyNumberFormat="1"/>
    <xf borderId="15" fillId="5" fontId="13" numFmtId="0" xfId="0" applyBorder="1" applyFont="1"/>
    <xf borderId="15" fillId="5" fontId="13" numFmtId="0" xfId="0" applyAlignment="1" applyBorder="1" applyFont="1">
      <alignment horizontal="center"/>
    </xf>
    <xf borderId="16" fillId="5" fontId="13" numFmtId="0" xfId="0" applyAlignment="1" applyBorder="1" applyFont="1">
      <alignment horizontal="center"/>
    </xf>
    <xf borderId="17" fillId="5" fontId="13" numFmtId="0" xfId="0" applyAlignment="1" applyBorder="1" applyFont="1">
      <alignment horizontal="center"/>
    </xf>
    <xf borderId="19" fillId="5" fontId="13" numFmtId="0" xfId="0" applyAlignment="1" applyBorder="1" applyFont="1">
      <alignment shrinkToFit="0" wrapText="1"/>
    </xf>
    <xf borderId="20" fillId="5" fontId="3" numFmtId="0" xfId="0" applyAlignment="1" applyBorder="1" applyFont="1">
      <alignment horizontal="center"/>
    </xf>
    <xf borderId="42" fillId="5" fontId="3" numFmtId="0" xfId="0" applyAlignment="1" applyBorder="1" applyFont="1">
      <alignment horizontal="center"/>
    </xf>
    <xf borderId="43" fillId="5" fontId="3" numFmtId="0" xfId="0" applyAlignment="1" applyBorder="1" applyFont="1">
      <alignment horizontal="center"/>
    </xf>
    <xf borderId="47" fillId="5" fontId="13" numFmtId="0" xfId="0" applyAlignment="1" applyBorder="1" applyFont="1">
      <alignment shrinkToFit="0" wrapText="1"/>
    </xf>
    <xf borderId="49" fillId="5" fontId="13" numFmtId="0" xfId="0" applyAlignment="1" applyBorder="1" applyFont="1">
      <alignment horizontal="center"/>
    </xf>
    <xf borderId="53" fillId="5" fontId="13" numFmtId="0" xfId="0" applyAlignment="1" applyBorder="1" applyFont="1">
      <alignment horizontal="center"/>
    </xf>
    <xf borderId="54" fillId="5" fontId="3" numFmtId="0" xfId="0" applyAlignment="1" applyBorder="1" applyFont="1">
      <alignment horizontal="center"/>
    </xf>
    <xf borderId="60" fillId="5" fontId="13" numFmtId="0" xfId="0" applyBorder="1" applyFont="1"/>
    <xf borderId="61" fillId="5" fontId="3" numFmtId="0" xfId="0" applyBorder="1" applyFont="1"/>
    <xf borderId="62" fillId="5" fontId="13" numFmtId="0" xfId="0" applyBorder="1" applyFont="1"/>
    <xf borderId="49" fillId="5" fontId="3" numFmtId="3" xfId="0" applyBorder="1" applyFont="1" applyNumberFormat="1"/>
    <xf borderId="61" fillId="5" fontId="3" numFmtId="3" xfId="0" applyBorder="1" applyFont="1" applyNumberFormat="1"/>
    <xf borderId="63" fillId="5" fontId="13" numFmtId="0" xfId="0" applyBorder="1" applyFont="1"/>
    <xf borderId="13" fillId="5" fontId="3" numFmtId="0" xfId="0" applyAlignment="1" applyBorder="1" applyFont="1">
      <alignment horizontal="center"/>
    </xf>
    <xf borderId="64" fillId="5" fontId="13" numFmtId="0" xfId="0" applyBorder="1" applyFont="1"/>
    <xf borderId="42" fillId="5" fontId="13" numFmtId="0" xfId="0" applyBorder="1" applyFont="1"/>
    <xf borderId="42" fillId="5" fontId="3" numFmtId="0" xfId="0" applyBorder="1" applyFont="1"/>
    <xf borderId="42" fillId="5" fontId="13" numFmtId="0" xfId="0" applyAlignment="1" applyBorder="1" applyFont="1">
      <alignment shrinkToFit="0" wrapText="1"/>
    </xf>
    <xf borderId="42" fillId="5" fontId="3" numFmtId="3" xfId="0" applyBorder="1" applyFont="1" applyNumberFormat="1"/>
    <xf borderId="42" fillId="5" fontId="13" numFmtId="0" xfId="0" applyAlignment="1" applyBorder="1" applyFont="1">
      <alignment horizontal="center"/>
    </xf>
    <xf borderId="48" fillId="5" fontId="3" numFmtId="0" xfId="0" applyAlignment="1" applyBorder="1" applyFont="1">
      <alignment horizontal="center"/>
    </xf>
    <xf borderId="15" fillId="5" fontId="3" numFmtId="0" xfId="0" applyAlignment="1" applyBorder="1" applyFont="1">
      <alignment shrinkToFit="0" wrapText="1"/>
    </xf>
    <xf borderId="16" fillId="5" fontId="3" numFmtId="0" xfId="0" applyAlignment="1" applyBorder="1" applyFont="1">
      <alignment shrinkToFit="0" wrapText="1"/>
    </xf>
    <xf borderId="14" fillId="5" fontId="3" numFmtId="0" xfId="0" applyAlignment="1" applyBorder="1" applyFont="1">
      <alignment shrinkToFit="0" wrapText="1"/>
    </xf>
    <xf borderId="16" fillId="5" fontId="3" numFmtId="0" xfId="0" applyAlignment="1" applyBorder="1" applyFont="1">
      <alignment horizontal="center"/>
    </xf>
    <xf borderId="19" fillId="5" fontId="3" numFmtId="0" xfId="0" applyAlignment="1" applyBorder="1" applyFont="1">
      <alignment shrinkToFit="0" wrapText="1"/>
    </xf>
    <xf borderId="47" fillId="5" fontId="3" numFmtId="0" xfId="0" applyAlignment="1" applyBorder="1" applyFont="1">
      <alignment shrinkToFit="0" wrapText="1"/>
    </xf>
    <xf borderId="49" fillId="5" fontId="3" numFmtId="0" xfId="0" applyAlignment="1" applyBorder="1" applyFont="1">
      <alignment horizontal="center"/>
    </xf>
    <xf borderId="53" fillId="5" fontId="3" numFmtId="0" xfId="0" applyAlignment="1" applyBorder="1" applyFont="1">
      <alignment horizontal="center"/>
    </xf>
    <xf borderId="13" fillId="5" fontId="3" numFmtId="0" xfId="0" applyAlignment="1" applyBorder="1" applyFont="1">
      <alignment shrinkToFit="0" wrapText="1"/>
    </xf>
    <xf borderId="9" fillId="5" fontId="3" numFmtId="3" xfId="0" applyBorder="1" applyFont="1" applyNumberFormat="1"/>
    <xf borderId="9" fillId="5" fontId="3" numFmtId="0" xfId="0" applyAlignment="1" applyBorder="1" applyFont="1">
      <alignment horizontal="center"/>
    </xf>
    <xf borderId="10" fillId="5" fontId="3" numFmtId="0" xfId="0" applyAlignment="1" applyBorder="1" applyFont="1">
      <alignment horizontal="center"/>
    </xf>
    <xf borderId="11" fillId="5" fontId="3" numFmtId="0" xfId="0" applyAlignment="1" applyBorder="1" applyFont="1">
      <alignment horizontal="center"/>
    </xf>
    <xf borderId="15" fillId="5" fontId="3" numFmtId="0" xfId="0" applyAlignment="1" applyBorder="1" applyFont="1">
      <alignment horizontal="left" shrinkToFit="0" vertical="center" wrapText="1"/>
    </xf>
    <xf borderId="16" fillId="5" fontId="3" numFmtId="0" xfId="0" applyAlignment="1" applyBorder="1" applyFont="1">
      <alignment horizontal="left" shrinkToFit="0" vertical="center" wrapText="1"/>
    </xf>
    <xf borderId="16" fillId="5" fontId="3" numFmtId="0" xfId="0" applyAlignment="1" applyBorder="1" applyFont="1">
      <alignment horizontal="left" vertical="center"/>
    </xf>
    <xf borderId="17" fillId="5" fontId="3" numFmtId="0" xfId="0" applyAlignment="1" applyBorder="1" applyFont="1">
      <alignment horizontal="left" vertical="center"/>
    </xf>
    <xf borderId="14" fillId="5" fontId="3" numFmtId="0" xfId="0" applyAlignment="1" applyBorder="1" applyFont="1">
      <alignment horizontal="left" shrinkToFit="0" vertical="center" wrapText="1"/>
    </xf>
    <xf borderId="14" fillId="5" fontId="3" numFmtId="0" xfId="0" applyAlignment="1" applyBorder="1" applyFont="1">
      <alignment horizontal="left" vertical="center"/>
    </xf>
    <xf borderId="15" fillId="5" fontId="3" numFmtId="3" xfId="0" applyAlignment="1" applyBorder="1" applyFont="1" applyNumberFormat="1">
      <alignment horizontal="center" vertical="center"/>
    </xf>
    <xf borderId="17" fillId="5" fontId="3" numFmtId="3" xfId="0" applyAlignment="1" applyBorder="1" applyFont="1" applyNumberFormat="1">
      <alignment horizontal="center" vertical="center"/>
    </xf>
    <xf borderId="15" fillId="5" fontId="3" numFmtId="0" xfId="0" applyAlignment="1" applyBorder="1" applyFont="1">
      <alignment horizontal="center" vertical="center"/>
    </xf>
    <xf borderId="17" fillId="5" fontId="3" numFmtId="0" xfId="0" applyAlignment="1" applyBorder="1" applyFont="1">
      <alignment horizontal="center" vertical="center"/>
    </xf>
    <xf borderId="16" fillId="5" fontId="13" numFmtId="0" xfId="0" applyAlignment="1" applyBorder="1" applyFont="1">
      <alignment horizontal="center" vertical="center"/>
    </xf>
    <xf borderId="65" fillId="5" fontId="18" numFmtId="0" xfId="0" applyAlignment="1" applyBorder="1" applyFont="1">
      <alignment shrinkToFit="0" vertical="center" wrapText="1"/>
    </xf>
    <xf borderId="19" fillId="5" fontId="3" numFmtId="0" xfId="0" applyAlignment="1" applyBorder="1" applyFont="1">
      <alignment horizontal="left" shrinkToFit="0" vertical="center" wrapText="1"/>
    </xf>
    <xf borderId="20" fillId="5" fontId="3" numFmtId="3" xfId="0" applyAlignment="1" applyBorder="1" applyFont="1" applyNumberFormat="1">
      <alignment horizontal="center" vertical="center"/>
    </xf>
    <xf borderId="20" fillId="5" fontId="3" numFmtId="0" xfId="0" applyAlignment="1" applyBorder="1" applyFont="1">
      <alignment horizontal="center" vertical="center"/>
    </xf>
    <xf borderId="42" fillId="5" fontId="13" numFmtId="0" xfId="0" applyAlignment="1" applyBorder="1" applyFont="1">
      <alignment horizontal="center" vertical="center"/>
    </xf>
    <xf borderId="43" fillId="5" fontId="3" numFmtId="0" xfId="0" applyAlignment="1" applyBorder="1" applyFont="1">
      <alignment horizontal="center" vertical="center"/>
    </xf>
    <xf borderId="19" fillId="5" fontId="3" numFmtId="0" xfId="0" applyAlignment="1" applyBorder="1" applyFont="1">
      <alignment horizontal="center" vertical="center"/>
    </xf>
    <xf borderId="66" fillId="5" fontId="13" numFmtId="0" xfId="0" applyAlignment="1" applyBorder="1" applyFont="1">
      <alignment horizontal="left" shrinkToFit="0" vertical="center" wrapText="1"/>
    </xf>
    <xf borderId="67" fillId="5" fontId="13" numFmtId="0" xfId="0" applyAlignment="1" applyBorder="1" applyFont="1">
      <alignment horizontal="center" shrinkToFit="0" vertical="center" wrapText="1"/>
    </xf>
    <xf borderId="67" fillId="5" fontId="13" numFmtId="0" xfId="0" applyAlignment="1" applyBorder="1" applyFont="1">
      <alignment horizontal="center" vertical="center"/>
    </xf>
    <xf borderId="68" fillId="5" fontId="13" numFmtId="0" xfId="0" applyAlignment="1" applyBorder="1" applyFont="1">
      <alignment horizontal="center" vertical="center"/>
    </xf>
    <xf borderId="69" fillId="5" fontId="13" numFmtId="0" xfId="0" applyAlignment="1" applyBorder="1" applyFont="1">
      <alignment horizontal="left" shrinkToFit="0" vertical="center" wrapText="1"/>
    </xf>
    <xf borderId="14" fillId="5" fontId="13" numFmtId="0" xfId="0" applyAlignment="1" applyBorder="1" applyFont="1">
      <alignment horizontal="left" vertical="center"/>
    </xf>
    <xf borderId="70" fillId="5" fontId="13" numFmtId="0" xfId="0" applyAlignment="1" applyBorder="1" applyFont="1">
      <alignment horizontal="left" shrinkToFit="0" vertical="center" wrapText="1"/>
    </xf>
    <xf borderId="66" fillId="5" fontId="3" numFmtId="3" xfId="0" applyAlignment="1" applyBorder="1" applyFont="1" applyNumberFormat="1">
      <alignment horizontal="center" vertical="center"/>
    </xf>
    <xf borderId="71" fillId="5" fontId="13" numFmtId="0" xfId="0" applyAlignment="1" applyBorder="1" applyFont="1">
      <alignment horizontal="center" vertical="center"/>
    </xf>
    <xf borderId="64" fillId="5" fontId="3" numFmtId="0" xfId="0" applyAlignment="1" applyBorder="1" applyFont="1">
      <alignment horizontal="center" vertical="center"/>
    </xf>
    <xf borderId="66" fillId="5" fontId="3" numFmtId="0" xfId="0" applyAlignment="1" applyBorder="1" applyFont="1">
      <alignment horizontal="center" vertical="center"/>
    </xf>
    <xf borderId="67" fillId="5" fontId="3" numFmtId="0" xfId="0" applyAlignment="1" applyBorder="1" applyFont="1">
      <alignment horizontal="center" vertical="center"/>
    </xf>
    <xf borderId="18" fillId="5" fontId="3" numFmtId="0" xfId="0" applyAlignment="1" applyBorder="1" applyFont="1">
      <alignment horizontal="center"/>
    </xf>
    <xf borderId="18" fillId="5" fontId="13" numFmtId="0" xfId="0" applyAlignment="1" applyBorder="1" applyFont="1">
      <alignment horizontal="center" vertical="center"/>
    </xf>
    <xf borderId="18" fillId="5" fontId="3" numFmtId="0" xfId="0" applyAlignment="1" applyBorder="1" applyFont="1">
      <alignment horizontal="center" vertical="center"/>
    </xf>
    <xf borderId="68" fillId="5" fontId="13" numFmtId="0" xfId="0" applyAlignment="1" applyBorder="1" applyFont="1">
      <alignment horizontal="center"/>
    </xf>
    <xf borderId="14" fillId="3" fontId="3" numFmtId="0" xfId="0" applyAlignment="1" applyBorder="1" applyFont="1">
      <alignment horizontal="center" shrinkToFit="0" wrapText="1"/>
    </xf>
    <xf borderId="66" fillId="3" fontId="13" numFmtId="0" xfId="0" applyAlignment="1" applyBorder="1" applyFont="1">
      <alignment horizontal="left" shrinkToFit="0" vertical="center" wrapText="1"/>
    </xf>
    <xf borderId="67" fillId="3" fontId="13" numFmtId="0" xfId="0" applyAlignment="1" applyBorder="1" applyFont="1">
      <alignment horizontal="left" shrinkToFit="0" vertical="center" wrapText="1"/>
    </xf>
    <xf borderId="67" fillId="3" fontId="13" numFmtId="0" xfId="0" applyAlignment="1" applyBorder="1" applyFont="1">
      <alignment horizontal="left" vertical="center"/>
    </xf>
    <xf borderId="67" fillId="3" fontId="13" numFmtId="0" xfId="0" applyAlignment="1" applyBorder="1" applyFont="1">
      <alignment horizontal="center" vertical="center"/>
    </xf>
    <xf borderId="68" fillId="3" fontId="13" numFmtId="0" xfId="0" applyAlignment="1" applyBorder="1" applyFont="1">
      <alignment horizontal="center" vertical="center"/>
    </xf>
    <xf borderId="14" fillId="3" fontId="13" numFmtId="0" xfId="0" applyAlignment="1" applyBorder="1" applyFont="1">
      <alignment horizontal="left" shrinkToFit="0" vertical="center" wrapText="1"/>
    </xf>
    <xf borderId="69" fillId="3" fontId="13" numFmtId="0" xfId="0" applyAlignment="1" applyBorder="1" applyFont="1">
      <alignment horizontal="left" vertical="center"/>
    </xf>
    <xf borderId="14" fillId="3" fontId="13" numFmtId="0" xfId="0" applyAlignment="1" applyBorder="1" applyFont="1">
      <alignment horizontal="left" vertical="center"/>
    </xf>
    <xf borderId="70" fillId="3" fontId="13" numFmtId="0" xfId="0" applyAlignment="1" applyBorder="1" applyFont="1">
      <alignment horizontal="left" shrinkToFit="0" vertical="center" wrapText="1"/>
    </xf>
    <xf borderId="66" fillId="3" fontId="3" numFmtId="3" xfId="0" applyAlignment="1" applyBorder="1" applyFont="1" applyNumberFormat="1">
      <alignment horizontal="center" vertical="center"/>
    </xf>
    <xf borderId="15" fillId="3" fontId="13" numFmtId="0" xfId="0" applyBorder="1" applyFont="1"/>
    <xf borderId="65" fillId="3" fontId="3" numFmtId="0" xfId="0" applyBorder="1" applyFont="1"/>
    <xf borderId="15" fillId="3" fontId="13" numFmtId="0" xfId="0" applyAlignment="1" applyBorder="1" applyFont="1">
      <alignment horizontal="center"/>
    </xf>
    <xf borderId="19" fillId="3" fontId="3" numFmtId="0" xfId="0" applyAlignment="1" applyBorder="1" applyFont="1">
      <alignment horizontal="center" shrinkToFit="0" wrapText="1"/>
    </xf>
    <xf borderId="18" fillId="3" fontId="13" numFmtId="0" xfId="0" applyAlignment="1" applyBorder="1" applyFont="1">
      <alignment horizontal="left" shrinkToFit="0" vertical="center" wrapText="1"/>
    </xf>
    <xf borderId="72" fillId="3" fontId="13" numFmtId="0" xfId="0" applyAlignment="1" applyBorder="1" applyFont="1">
      <alignment horizontal="left" shrinkToFit="0" vertical="center" wrapText="1"/>
    </xf>
    <xf borderId="17" fillId="3" fontId="3" numFmtId="3" xfId="0" applyAlignment="1" applyBorder="1" applyFont="1" applyNumberFormat="1">
      <alignment vertical="center"/>
    </xf>
    <xf borderId="62" fillId="3" fontId="13" numFmtId="0" xfId="0" applyAlignment="1" applyBorder="1" applyFont="1">
      <alignment horizontal="left" shrinkToFit="0" vertical="center" wrapText="1"/>
    </xf>
    <xf borderId="73" fillId="3" fontId="13" numFmtId="0" xfId="0" applyAlignment="1" applyBorder="1" applyFont="1">
      <alignment horizontal="left" vertical="center"/>
    </xf>
    <xf borderId="62" fillId="3" fontId="13" numFmtId="0" xfId="0" applyAlignment="1" applyBorder="1" applyFont="1">
      <alignment horizontal="left" vertical="center"/>
    </xf>
    <xf borderId="74" fillId="3" fontId="13" numFmtId="0" xfId="0" applyAlignment="1" applyBorder="1" applyFont="1">
      <alignment horizontal="left" shrinkToFit="0" vertical="center" wrapText="1"/>
    </xf>
    <xf borderId="63" fillId="3" fontId="3" numFmtId="3" xfId="0" applyAlignment="1" applyBorder="1" applyFont="1" applyNumberFormat="1">
      <alignment horizontal="center" vertical="center"/>
    </xf>
    <xf borderId="61" fillId="3" fontId="3" numFmtId="3" xfId="0" applyAlignment="1" applyBorder="1" applyFont="1" applyNumberFormat="1">
      <alignment vertical="center"/>
    </xf>
    <xf borderId="49" fillId="3" fontId="3" numFmtId="0" xfId="0" applyBorder="1" applyFont="1"/>
    <xf borderId="54" fillId="3" fontId="3" numFmtId="0" xfId="0" applyBorder="1" applyFont="1"/>
    <xf borderId="61" fillId="3" fontId="13" numFmtId="0" xfId="0" applyAlignment="1" applyBorder="1" applyFont="1">
      <alignment horizontal="center"/>
    </xf>
    <xf borderId="63" fillId="3" fontId="13" numFmtId="0" xfId="0" applyAlignment="1" applyBorder="1" applyFont="1">
      <alignment horizontal="center"/>
    </xf>
    <xf borderId="75" fillId="3" fontId="13" numFmtId="0" xfId="0" applyAlignment="1" applyBorder="1" applyFont="1">
      <alignment horizontal="center" vertical="center"/>
    </xf>
    <xf borderId="42" fillId="3" fontId="13" numFmtId="0" xfId="0" applyAlignment="1" applyBorder="1" applyFont="1">
      <alignment horizontal="left" shrinkToFit="0" vertical="center" wrapText="1"/>
    </xf>
    <xf borderId="42" fillId="3" fontId="13" numFmtId="0" xfId="0" applyAlignment="1" applyBorder="1" applyFont="1">
      <alignment horizontal="left" vertical="center"/>
    </xf>
    <xf borderId="42" fillId="3" fontId="3" numFmtId="3" xfId="0" applyAlignment="1" applyBorder="1" applyFont="1" applyNumberFormat="1">
      <alignment horizontal="center" vertical="center"/>
    </xf>
    <xf borderId="42" fillId="3" fontId="3" numFmtId="3" xfId="0" applyAlignment="1" applyBorder="1" applyFont="1" applyNumberFormat="1">
      <alignment vertical="center"/>
    </xf>
    <xf borderId="42" fillId="3" fontId="3" numFmtId="0" xfId="0" applyBorder="1" applyFont="1"/>
    <xf borderId="42" fillId="3" fontId="13" numFmtId="0" xfId="0" applyAlignment="1" applyBorder="1" applyFont="1">
      <alignment horizontal="center"/>
    </xf>
    <xf borderId="76" fillId="3" fontId="13" numFmtId="0" xfId="0" applyAlignment="1" applyBorder="1" applyFont="1">
      <alignment horizontal="left" shrinkToFit="0" vertical="center" wrapText="1"/>
    </xf>
    <xf borderId="77" fillId="3" fontId="13" numFmtId="0" xfId="0" applyAlignment="1" applyBorder="1" applyFont="1">
      <alignment horizontal="left" vertical="center"/>
    </xf>
    <xf borderId="55" fillId="3" fontId="13" numFmtId="0" xfId="0" applyAlignment="1" applyBorder="1" applyFont="1">
      <alignment horizontal="left" vertical="center"/>
    </xf>
    <xf borderId="78" fillId="3" fontId="13" numFmtId="0" xfId="0" applyAlignment="1" applyBorder="1" applyFont="1">
      <alignment horizontal="left" shrinkToFit="0" vertical="center" wrapText="1"/>
    </xf>
    <xf borderId="79" fillId="3" fontId="3" numFmtId="3" xfId="0" applyAlignment="1" applyBorder="1" applyFont="1" applyNumberFormat="1">
      <alignment horizontal="center" vertical="center"/>
    </xf>
    <xf borderId="58" fillId="3" fontId="3" numFmtId="3" xfId="0" applyAlignment="1" applyBorder="1" applyFont="1" applyNumberFormat="1">
      <alignment vertical="center"/>
    </xf>
    <xf borderId="56" fillId="3" fontId="3" numFmtId="0" xfId="0" applyBorder="1" applyFont="1"/>
    <xf borderId="58" fillId="3" fontId="3" numFmtId="0" xfId="0" applyBorder="1" applyFont="1"/>
    <xf borderId="45" fillId="3" fontId="3" numFmtId="0" xfId="0" applyAlignment="1" applyBorder="1" applyFont="1">
      <alignment horizontal="center"/>
    </xf>
    <xf borderId="80" fillId="3" fontId="13" numFmtId="0" xfId="0" applyAlignment="1" applyBorder="1" applyFont="1">
      <alignment horizontal="center"/>
    </xf>
    <xf borderId="78" fillId="3" fontId="13" numFmtId="0" xfId="0" applyAlignment="1" applyBorder="1" applyFont="1">
      <alignment horizontal="center"/>
    </xf>
    <xf borderId="46" fillId="3" fontId="13" numFmtId="0" xfId="0" applyAlignment="1" applyBorder="1" applyFont="1">
      <alignment horizontal="center"/>
    </xf>
    <xf borderId="13" fillId="3" fontId="3" numFmtId="0" xfId="0" applyAlignment="1" applyBorder="1" applyFont="1">
      <alignment shrinkToFit="0" vertical="center" wrapText="1"/>
    </xf>
    <xf borderId="9" fillId="3" fontId="3" numFmtId="3" xfId="0" applyAlignment="1" applyBorder="1" applyFont="1" applyNumberFormat="1">
      <alignment vertical="center"/>
    </xf>
    <xf borderId="20" fillId="3" fontId="3" numFmtId="0" xfId="0" applyBorder="1" applyFont="1"/>
    <xf borderId="43" fillId="3" fontId="3" numFmtId="0" xfId="0" applyBorder="1" applyFont="1"/>
    <xf borderId="71" fillId="3" fontId="13" numFmtId="0" xfId="0" applyAlignment="1" applyBorder="1" applyFont="1">
      <alignment horizontal="left" shrinkToFit="0" vertical="center" wrapText="1"/>
    </xf>
    <xf borderId="16" fillId="3" fontId="13" numFmtId="0" xfId="0" applyAlignment="1" applyBorder="1" applyFont="1">
      <alignment horizontal="left" shrinkToFit="0" vertical="center" wrapText="1"/>
    </xf>
    <xf borderId="16" fillId="3" fontId="13" numFmtId="0" xfId="0" applyAlignment="1" applyBorder="1" applyFont="1">
      <alignment horizontal="left" vertical="center"/>
    </xf>
    <xf borderId="16" fillId="3" fontId="13" numFmtId="0" xfId="0" applyAlignment="1" applyBorder="1" applyFont="1">
      <alignment horizontal="center" vertical="center"/>
    </xf>
    <xf borderId="17" fillId="3" fontId="13" numFmtId="0" xfId="0" applyAlignment="1" applyBorder="1" applyFont="1">
      <alignment horizontal="center" vertical="center"/>
    </xf>
    <xf borderId="14" fillId="3" fontId="3" numFmtId="0" xfId="0" applyAlignment="1" applyBorder="1" applyFont="1">
      <alignment shrinkToFit="0" vertical="center" wrapText="1"/>
    </xf>
    <xf borderId="70" fillId="3" fontId="3" numFmtId="0" xfId="0" applyAlignment="1" applyBorder="1" applyFont="1">
      <alignment shrinkToFit="0" vertical="center" wrapText="1"/>
    </xf>
    <xf borderId="15" fillId="3" fontId="3" numFmtId="3" xfId="0" applyAlignment="1" applyBorder="1" applyFont="1" applyNumberFormat="1">
      <alignment vertical="center"/>
    </xf>
    <xf borderId="81" fillId="3" fontId="3" numFmtId="0" xfId="0" applyBorder="1" applyFont="1"/>
    <xf borderId="47" fillId="4" fontId="3" numFmtId="0" xfId="0" applyAlignment="1" applyBorder="1" applyFont="1">
      <alignment horizontal="center"/>
    </xf>
    <xf borderId="47" fillId="4" fontId="3" numFmtId="0" xfId="0" applyAlignment="1" applyBorder="1" applyFont="1">
      <alignment shrinkToFit="0" wrapText="1"/>
    </xf>
    <xf borderId="49" fillId="4" fontId="3" numFmtId="3" xfId="0" applyBorder="1" applyFont="1" applyNumberFormat="1"/>
    <xf borderId="49" fillId="4" fontId="3" numFmtId="0" xfId="0" applyAlignment="1" applyBorder="1" applyFont="1">
      <alignment horizontal="center"/>
    </xf>
    <xf borderId="53" fillId="4" fontId="3" numFmtId="0" xfId="0" applyAlignment="1" applyBorder="1" applyFont="1">
      <alignment horizontal="center"/>
    </xf>
    <xf borderId="54" fillId="4" fontId="3" numFmtId="0" xfId="0" applyAlignment="1" applyBorder="1" applyFont="1">
      <alignment horizontal="center"/>
    </xf>
    <xf borderId="42" fillId="4" fontId="3" numFmtId="0" xfId="0" applyAlignment="1" applyBorder="1" applyFont="1">
      <alignment horizontal="center"/>
    </xf>
    <xf borderId="71" fillId="4" fontId="3" numFmtId="0" xfId="0" applyAlignment="1" applyBorder="1" applyFont="1">
      <alignment shrinkToFit="0" wrapText="1"/>
    </xf>
    <xf borderId="42" fillId="5" fontId="19" numFmtId="0" xfId="0" applyAlignment="1" applyBorder="1" applyFont="1">
      <alignment horizontal="center"/>
    </xf>
    <xf borderId="71" fillId="5" fontId="3" numFmtId="0" xfId="0" applyAlignment="1" applyBorder="1" applyFont="1">
      <alignment shrinkToFit="0" wrapText="1"/>
    </xf>
    <xf borderId="17" fillId="5" fontId="19" numFmtId="0" xfId="0" applyBorder="1" applyFont="1"/>
    <xf borderId="15" fillId="5" fontId="19" numFmtId="3" xfId="0" applyBorder="1" applyFont="1" applyNumberFormat="1"/>
    <xf borderId="17" fillId="5" fontId="19" numFmtId="3" xfId="0" applyBorder="1" applyFont="1" applyNumberFormat="1"/>
    <xf borderId="15" fillId="5" fontId="19" numFmtId="0" xfId="0" applyAlignment="1" applyBorder="1" applyFont="1">
      <alignment horizontal="center"/>
    </xf>
    <xf borderId="16" fillId="5" fontId="19" numFmtId="0" xfId="0" applyAlignment="1" applyBorder="1" applyFont="1">
      <alignment horizontal="center"/>
    </xf>
    <xf borderId="17" fillId="5" fontId="19" numFmtId="0" xfId="0" applyAlignment="1" applyBorder="1" applyFont="1">
      <alignment horizontal="center"/>
    </xf>
    <xf borderId="14" fillId="5" fontId="19" numFmtId="0" xfId="0" applyAlignment="1" applyBorder="1" applyFont="1">
      <alignment horizontal="center"/>
    </xf>
    <xf borderId="20" fillId="5" fontId="19" numFmtId="3" xfId="0" applyBorder="1" applyFont="1" applyNumberFormat="1"/>
    <xf borderId="20" fillId="5" fontId="19" numFmtId="0" xfId="0" applyAlignment="1" applyBorder="1" applyFont="1">
      <alignment horizontal="center"/>
    </xf>
    <xf borderId="43" fillId="5" fontId="19" numFmtId="0" xfId="0" applyAlignment="1" applyBorder="1" applyFont="1">
      <alignment horizontal="center"/>
    </xf>
    <xf borderId="19" fillId="5" fontId="19" numFmtId="0" xfId="0" applyAlignment="1" applyBorder="1" applyFont="1">
      <alignment horizontal="center"/>
    </xf>
    <xf borderId="49" fillId="5" fontId="19" numFmtId="3" xfId="0" applyAlignment="1" applyBorder="1" applyFont="1" applyNumberFormat="1">
      <alignment horizontal="right"/>
    </xf>
    <xf borderId="17" fillId="5" fontId="19" numFmtId="3" xfId="0" applyAlignment="1" applyBorder="1" applyFont="1" applyNumberFormat="1">
      <alignment horizontal="right"/>
    </xf>
    <xf borderId="49" fillId="5" fontId="19" numFmtId="0" xfId="0" applyAlignment="1" applyBorder="1" applyFont="1">
      <alignment horizontal="center"/>
    </xf>
    <xf borderId="53" fillId="5" fontId="19" numFmtId="0" xfId="0" applyAlignment="1" applyBorder="1" applyFont="1">
      <alignment horizontal="center"/>
    </xf>
    <xf borderId="54" fillId="5" fontId="19" numFmtId="0" xfId="0" applyAlignment="1" applyBorder="1" applyFont="1">
      <alignment horizontal="center"/>
    </xf>
    <xf borderId="47" fillId="5" fontId="19" numFmtId="0" xfId="0" applyAlignment="1" applyBorder="1" applyFont="1">
      <alignment horizontal="center"/>
    </xf>
    <xf borderId="49" fillId="5" fontId="19" numFmtId="3" xfId="0" applyBorder="1" applyFont="1" applyNumberFormat="1"/>
    <xf borderId="42" fillId="5" fontId="20" numFmtId="0" xfId="0" applyAlignment="1" applyBorder="1" applyFont="1">
      <alignment horizontal="center"/>
    </xf>
    <xf borderId="42" fillId="5" fontId="3" numFmtId="0" xfId="0" applyAlignment="1" applyBorder="1" applyFont="1">
      <alignment shrinkToFit="0" wrapText="1"/>
    </xf>
    <xf borderId="42" fillId="5" fontId="19" numFmtId="0" xfId="0" applyBorder="1" applyFont="1"/>
    <xf borderId="42" fillId="5" fontId="20" numFmtId="0" xfId="0" applyAlignment="1" applyBorder="1" applyFont="1">
      <alignment shrinkToFit="0" wrapText="1"/>
    </xf>
    <xf borderId="42" fillId="5" fontId="20" numFmtId="0" xfId="0" applyAlignment="1" applyBorder="1" applyFont="1">
      <alignment horizontal="right"/>
    </xf>
    <xf borderId="42" fillId="5" fontId="20" numFmtId="0" xfId="0" applyBorder="1" applyFont="1"/>
    <xf borderId="0" fillId="0" fontId="21" numFmtId="0" xfId="0" applyAlignment="1" applyFont="1">
      <alignment shrinkToFit="0" wrapText="1"/>
    </xf>
    <xf borderId="16" fillId="5" fontId="3" numFmtId="1" xfId="0" applyBorder="1" applyFont="1" applyNumberFormat="1"/>
    <xf borderId="17" fillId="5" fontId="3" numFmtId="1" xfId="0" applyBorder="1" applyFont="1" applyNumberFormat="1"/>
    <xf borderId="14" fillId="5" fontId="18" numFmtId="0" xfId="0" applyBorder="1" applyFont="1"/>
    <xf borderId="15" fillId="5" fontId="18" numFmtId="3" xfId="0" applyBorder="1" applyFont="1" applyNumberFormat="1"/>
    <xf borderId="17" fillId="5" fontId="18" numFmtId="3" xfId="0" applyBorder="1" applyFont="1" applyNumberFormat="1"/>
    <xf borderId="17" fillId="5" fontId="18" numFmtId="0" xfId="0" applyBorder="1" applyFont="1"/>
    <xf borderId="15" fillId="5" fontId="18" numFmtId="0" xfId="0" applyAlignment="1" applyBorder="1" applyFont="1">
      <alignment horizontal="center"/>
    </xf>
    <xf borderId="16" fillId="5" fontId="18" numFmtId="0" xfId="0" applyAlignment="1" applyBorder="1" applyFont="1">
      <alignment horizontal="center"/>
    </xf>
    <xf borderId="17" fillId="5" fontId="18" numFmtId="0" xfId="0" applyAlignment="1" applyBorder="1" applyFont="1">
      <alignment horizontal="center"/>
    </xf>
    <xf borderId="14" fillId="5" fontId="18" numFmtId="0" xfId="0" applyAlignment="1" applyBorder="1" applyFont="1">
      <alignment horizontal="center"/>
    </xf>
    <xf borderId="19" fillId="5" fontId="18" numFmtId="0" xfId="0" applyAlignment="1" applyBorder="1" applyFont="1">
      <alignment shrinkToFit="0" wrapText="1"/>
    </xf>
    <xf borderId="20" fillId="5" fontId="18" numFmtId="3" xfId="0" applyBorder="1" applyFont="1" applyNumberFormat="1"/>
    <xf borderId="20" fillId="5" fontId="18" numFmtId="0" xfId="0" applyAlignment="1" applyBorder="1" applyFont="1">
      <alignment horizontal="center"/>
    </xf>
    <xf borderId="42" fillId="5" fontId="18" numFmtId="0" xfId="0" applyAlignment="1" applyBorder="1" applyFont="1">
      <alignment horizontal="center"/>
    </xf>
    <xf borderId="43" fillId="5" fontId="18" numFmtId="0" xfId="0" applyAlignment="1" applyBorder="1" applyFont="1">
      <alignment horizontal="center"/>
    </xf>
    <xf borderId="19" fillId="5" fontId="18" numFmtId="0" xfId="0" applyAlignment="1" applyBorder="1" applyFont="1">
      <alignment horizontal="center"/>
    </xf>
    <xf borderId="19" fillId="4" fontId="3" numFmtId="0" xfId="0" applyAlignment="1" applyBorder="1" applyFont="1">
      <alignment horizontal="center"/>
    </xf>
    <xf borderId="16" fillId="4" fontId="3" numFmtId="1" xfId="0" applyBorder="1" applyFont="1" applyNumberFormat="1"/>
    <xf borderId="17" fillId="4" fontId="3" numFmtId="1" xfId="0" applyBorder="1" applyFont="1" applyNumberFormat="1"/>
    <xf borderId="19" fillId="4" fontId="3" numFmtId="0" xfId="0" applyAlignment="1" applyBorder="1" applyFont="1">
      <alignment shrinkToFit="0" wrapText="1"/>
    </xf>
    <xf borderId="14" fillId="4" fontId="18" numFmtId="0" xfId="0" applyBorder="1" applyFont="1"/>
    <xf borderId="19" fillId="4" fontId="18" numFmtId="0" xfId="0" applyAlignment="1" applyBorder="1" applyFont="1">
      <alignment shrinkToFit="0" wrapText="1"/>
    </xf>
    <xf borderId="20" fillId="4" fontId="18" numFmtId="3" xfId="0" applyBorder="1" applyFont="1" applyNumberFormat="1"/>
    <xf borderId="17" fillId="4" fontId="18" numFmtId="3" xfId="0" applyBorder="1" applyFont="1" applyNumberFormat="1"/>
    <xf borderId="17" fillId="4" fontId="18" numFmtId="0" xfId="0" applyBorder="1" applyFont="1"/>
    <xf borderId="20" fillId="4" fontId="18" numFmtId="0" xfId="0" applyAlignment="1" applyBorder="1" applyFont="1">
      <alignment horizontal="center"/>
    </xf>
    <xf borderId="42" fillId="4" fontId="18" numFmtId="0" xfId="0" applyAlignment="1" applyBorder="1" applyFont="1">
      <alignment horizontal="center"/>
    </xf>
    <xf borderId="43" fillId="4" fontId="18" numFmtId="0" xfId="0" applyAlignment="1" applyBorder="1" applyFont="1">
      <alignment horizontal="center"/>
    </xf>
    <xf borderId="19" fillId="4" fontId="18" numFmtId="0" xfId="0" applyAlignment="1" applyBorder="1" applyFont="1">
      <alignment horizontal="center"/>
    </xf>
    <xf borderId="1" fillId="0" fontId="14" numFmtId="0" xfId="0" applyAlignment="1" applyBorder="1" applyFont="1">
      <alignment horizontal="center" readingOrder="0"/>
    </xf>
    <xf borderId="50" fillId="2" fontId="4" numFmtId="0" xfId="0" applyAlignment="1" applyBorder="1" applyFont="1">
      <alignment horizontal="center" shrinkToFit="0" vertical="center" wrapText="1"/>
    </xf>
    <xf borderId="82" fillId="0" fontId="2" numFmtId="0" xfId="0" applyBorder="1" applyFont="1"/>
    <xf borderId="4" fillId="2" fontId="5" numFmtId="0" xfId="0" applyAlignment="1" applyBorder="1" applyFont="1">
      <alignment horizontal="center" shrinkToFit="0" vertical="center" wrapText="1"/>
    </xf>
    <xf borderId="23" fillId="2" fontId="22" numFmtId="0" xfId="0" applyAlignment="1" applyBorder="1" applyFont="1">
      <alignment horizontal="center" vertical="center"/>
    </xf>
    <xf borderId="83" fillId="0" fontId="2" numFmtId="0" xfId="0" applyBorder="1" applyFont="1"/>
    <xf borderId="84" fillId="0" fontId="2" numFmtId="0" xfId="0" applyBorder="1" applyFont="1"/>
    <xf borderId="22" fillId="2" fontId="4" numFmtId="0" xfId="0" applyAlignment="1" applyBorder="1" applyFont="1">
      <alignment horizontal="center" shrinkToFit="0" vertical="center" wrapText="1"/>
    </xf>
    <xf borderId="59" fillId="2" fontId="4" numFmtId="0" xfId="0" applyAlignment="1" applyBorder="1" applyFont="1">
      <alignment horizontal="center" shrinkToFit="0" vertical="center" wrapText="1"/>
    </xf>
    <xf borderId="1" fillId="2" fontId="9" numFmtId="0" xfId="0" applyAlignment="1" applyBorder="1" applyFont="1">
      <alignment horizontal="center" shrinkToFit="0" vertical="center" wrapText="1"/>
    </xf>
    <xf borderId="85" fillId="0" fontId="2" numFmtId="0" xfId="0" applyBorder="1" applyFont="1"/>
    <xf borderId="10" fillId="2" fontId="9" numFmtId="0" xfId="0" applyAlignment="1" applyBorder="1" applyFont="1">
      <alignment horizontal="center" shrinkToFit="0" vertical="center" wrapText="1"/>
    </xf>
    <xf borderId="10" fillId="2" fontId="23" numFmtId="0" xfId="0" applyAlignment="1" applyBorder="1" applyFont="1">
      <alignment horizontal="center" shrinkToFit="0" vertical="center" wrapText="1"/>
    </xf>
    <xf borderId="12" fillId="2" fontId="9" numFmtId="0" xfId="0" applyAlignment="1" applyBorder="1" applyFont="1">
      <alignment horizontal="center" shrinkToFit="0" vertical="center" wrapText="1"/>
    </xf>
    <xf borderId="14" fillId="0" fontId="3" numFmtId="3" xfId="0" applyBorder="1" applyFont="1" applyNumberFormat="1"/>
    <xf borderId="7" fillId="0" fontId="3" numFmtId="3" xfId="0" applyBorder="1" applyFont="1" applyNumberFormat="1"/>
    <xf borderId="19" fillId="0" fontId="3" numFmtId="3" xfId="0" applyBorder="1" applyFont="1" applyNumberFormat="1"/>
    <xf borderId="86" fillId="0" fontId="3" numFmtId="3" xfId="0" applyBorder="1" applyFont="1" applyNumberFormat="1"/>
    <xf borderId="13" fillId="0" fontId="3" numFmtId="3" xfId="0" applyBorder="1" applyFont="1" applyNumberFormat="1"/>
    <xf borderId="87" fillId="0" fontId="3" numFmtId="3" xfId="0" applyBorder="1" applyFont="1" applyNumberFormat="1"/>
    <xf borderId="0" fillId="0" fontId="3" numFmtId="0" xfId="0" applyAlignment="1" applyFont="1">
      <alignment horizontal="center"/>
    </xf>
    <xf borderId="0" fillId="0" fontId="3" numFmtId="3" xfId="0" applyFont="1" applyNumberFormat="1"/>
    <xf borderId="21" fillId="0" fontId="3" numFmtId="3" xfId="0" applyBorder="1" applyFont="1" applyNumberFormat="1"/>
    <xf borderId="22" fillId="0" fontId="3" numFmtId="0" xfId="0" applyBorder="1" applyFont="1"/>
    <xf borderId="59" fillId="0" fontId="3" numFmtId="0" xfId="0" applyBorder="1" applyFont="1"/>
    <xf borderId="35" fillId="0" fontId="3" numFmtId="0" xfId="0" applyBorder="1" applyFont="1"/>
    <xf borderId="14" fillId="4" fontId="3" numFmtId="3" xfId="0" applyBorder="1" applyFont="1" applyNumberFormat="1"/>
    <xf borderId="69" fillId="4" fontId="3" numFmtId="3" xfId="0" applyBorder="1" applyFont="1" applyNumberFormat="1"/>
    <xf borderId="16" fillId="4" fontId="3" numFmtId="0" xfId="0" applyAlignment="1" applyBorder="1" applyFont="1">
      <alignment horizontal="center"/>
    </xf>
    <xf borderId="88" fillId="4" fontId="3" numFmtId="0" xfId="0" applyAlignment="1" applyBorder="1" applyFont="1">
      <alignment horizontal="center"/>
    </xf>
    <xf borderId="89" fillId="4" fontId="3" numFmtId="0" xfId="0" applyBorder="1" applyFont="1"/>
    <xf borderId="90" fillId="4" fontId="3" numFmtId="0" xfId="0" applyBorder="1" applyFont="1"/>
    <xf borderId="0" fillId="0" fontId="24" numFmtId="0" xfId="0" applyFont="1"/>
    <xf borderId="0" fillId="0" fontId="18" numFmtId="0" xfId="0" applyFont="1"/>
    <xf borderId="0" fillId="0" fontId="18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43"/>
    <col customWidth="1" min="2" max="4" width="10.43"/>
    <col customWidth="1" min="5" max="6" width="11.29"/>
    <col customWidth="1" min="7" max="7" width="24.71"/>
    <col customWidth="1" min="8" max="9" width="14.43"/>
    <col customWidth="1" min="10" max="10" width="13.86"/>
    <col customWidth="1" min="11" max="11" width="50.71"/>
    <col customWidth="1" min="12" max="13" width="14.71"/>
    <col customWidth="1" min="14" max="15" width="10.43"/>
    <col customWidth="1" min="16" max="16" width="15.43"/>
    <col customWidth="1" min="17" max="17" width="15.0"/>
    <col customWidth="1" min="18" max="18" width="11.43"/>
    <col customWidth="1" min="19" max="19" width="10.43"/>
    <col customWidth="1" min="20" max="26" width="8.86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4"/>
    </row>
    <row r="2" ht="26.25" customHeight="1">
      <c r="A2" s="5" t="s">
        <v>1</v>
      </c>
      <c r="B2" s="6" t="s">
        <v>2</v>
      </c>
      <c r="C2" s="7"/>
      <c r="D2" s="7"/>
      <c r="E2" s="7"/>
      <c r="F2" s="8"/>
      <c r="G2" s="5" t="s">
        <v>3</v>
      </c>
      <c r="H2" s="9" t="s">
        <v>4</v>
      </c>
      <c r="I2" s="10" t="s">
        <v>5</v>
      </c>
      <c r="J2" s="5" t="s">
        <v>6</v>
      </c>
      <c r="K2" s="5" t="s">
        <v>7</v>
      </c>
      <c r="L2" s="11" t="s">
        <v>8</v>
      </c>
      <c r="M2" s="8"/>
      <c r="N2" s="12" t="s">
        <v>9</v>
      </c>
      <c r="O2" s="8"/>
      <c r="P2" s="13" t="s">
        <v>10</v>
      </c>
      <c r="Q2" s="8"/>
      <c r="R2" s="14" t="s">
        <v>11</v>
      </c>
      <c r="S2" s="8"/>
      <c r="T2" s="4"/>
      <c r="U2" s="4"/>
      <c r="V2" s="4"/>
      <c r="W2" s="4"/>
      <c r="X2" s="4"/>
      <c r="Y2" s="4"/>
      <c r="Z2" s="4"/>
    </row>
    <row r="3">
      <c r="A3" s="15"/>
      <c r="B3" s="16" t="s">
        <v>12</v>
      </c>
      <c r="C3" s="17" t="s">
        <v>13</v>
      </c>
      <c r="D3" s="17" t="s">
        <v>14</v>
      </c>
      <c r="E3" s="17" t="s">
        <v>15</v>
      </c>
      <c r="F3" s="18" t="s">
        <v>16</v>
      </c>
      <c r="G3" s="15"/>
      <c r="H3" s="15"/>
      <c r="I3" s="15"/>
      <c r="J3" s="15"/>
      <c r="K3" s="15"/>
      <c r="L3" s="19" t="s">
        <v>17</v>
      </c>
      <c r="M3" s="20" t="s">
        <v>18</v>
      </c>
      <c r="N3" s="21" t="s">
        <v>19</v>
      </c>
      <c r="O3" s="22" t="s">
        <v>20</v>
      </c>
      <c r="P3" s="23" t="s">
        <v>21</v>
      </c>
      <c r="Q3" s="24" t="s">
        <v>22</v>
      </c>
      <c r="R3" s="25" t="s">
        <v>23</v>
      </c>
      <c r="S3" s="22" t="s">
        <v>24</v>
      </c>
      <c r="T3" s="4"/>
      <c r="U3" s="4"/>
      <c r="V3" s="4"/>
      <c r="W3" s="4"/>
      <c r="X3" s="4"/>
      <c r="Y3" s="4"/>
      <c r="Z3" s="4"/>
    </row>
    <row r="4">
      <c r="A4" s="26">
        <v>1.0</v>
      </c>
      <c r="B4" s="27" t="s">
        <v>25</v>
      </c>
      <c r="C4" s="28" t="s">
        <v>26</v>
      </c>
      <c r="D4" s="28">
        <v>7.5000083E7</v>
      </c>
      <c r="E4" s="28">
        <v>1.50012195E8</v>
      </c>
      <c r="F4" s="29">
        <v>6.5001216E8</v>
      </c>
      <c r="G4" s="30" t="s">
        <v>27</v>
      </c>
      <c r="H4" s="30" t="s">
        <v>28</v>
      </c>
      <c r="I4" s="30" t="s">
        <v>29</v>
      </c>
      <c r="J4" s="30" t="s">
        <v>26</v>
      </c>
      <c r="K4" s="30" t="s">
        <v>30</v>
      </c>
      <c r="L4" s="31">
        <v>5000000.0</v>
      </c>
      <c r="M4" s="32">
        <f>L4/100*70</f>
        <v>3500000</v>
      </c>
      <c r="N4" s="27">
        <v>2022.0</v>
      </c>
      <c r="O4" s="29">
        <v>2027.0</v>
      </c>
      <c r="P4" s="33"/>
      <c r="Q4" s="34"/>
      <c r="R4" s="34"/>
      <c r="S4" s="35" t="s">
        <v>31</v>
      </c>
      <c r="T4" s="4"/>
      <c r="U4" s="4"/>
      <c r="V4" s="4"/>
      <c r="W4" s="4"/>
      <c r="X4" s="4"/>
      <c r="Y4" s="4"/>
      <c r="Z4" s="4"/>
    </row>
    <row r="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4"/>
      <c r="U5" s="4"/>
      <c r="V5" s="4"/>
      <c r="W5" s="4"/>
      <c r="X5" s="4"/>
      <c r="Y5" s="4"/>
      <c r="Z5" s="4"/>
    </row>
    <row r="6" ht="26.25" customHeight="1">
      <c r="A6" s="5" t="s">
        <v>1</v>
      </c>
      <c r="B6" s="6" t="s">
        <v>2</v>
      </c>
      <c r="C6" s="7"/>
      <c r="D6" s="7"/>
      <c r="E6" s="7"/>
      <c r="F6" s="8"/>
      <c r="G6" s="5" t="s">
        <v>3</v>
      </c>
      <c r="H6" s="9" t="s">
        <v>4</v>
      </c>
      <c r="I6" s="10" t="s">
        <v>5</v>
      </c>
      <c r="J6" s="5" t="s">
        <v>6</v>
      </c>
      <c r="K6" s="5" t="s">
        <v>7</v>
      </c>
      <c r="L6" s="11" t="s">
        <v>8</v>
      </c>
      <c r="M6" s="8"/>
      <c r="N6" s="12" t="s">
        <v>9</v>
      </c>
      <c r="O6" s="8"/>
      <c r="P6" s="13" t="s">
        <v>10</v>
      </c>
      <c r="Q6" s="8"/>
      <c r="R6" s="14" t="s">
        <v>11</v>
      </c>
      <c r="S6" s="8"/>
      <c r="T6" s="4"/>
      <c r="U6" s="4"/>
      <c r="V6" s="4"/>
      <c r="W6" s="4"/>
      <c r="X6" s="4"/>
      <c r="Y6" s="4"/>
      <c r="Z6" s="4"/>
    </row>
    <row r="7">
      <c r="A7" s="15"/>
      <c r="B7" s="16" t="s">
        <v>12</v>
      </c>
      <c r="C7" s="17" t="s">
        <v>13</v>
      </c>
      <c r="D7" s="17" t="s">
        <v>14</v>
      </c>
      <c r="E7" s="17" t="s">
        <v>15</v>
      </c>
      <c r="F7" s="18" t="s">
        <v>16</v>
      </c>
      <c r="G7" s="15"/>
      <c r="H7" s="15"/>
      <c r="I7" s="15"/>
      <c r="J7" s="15"/>
      <c r="K7" s="15"/>
      <c r="L7" s="19" t="s">
        <v>17</v>
      </c>
      <c r="M7" s="20" t="s">
        <v>18</v>
      </c>
      <c r="N7" s="21" t="s">
        <v>19</v>
      </c>
      <c r="O7" s="22" t="s">
        <v>20</v>
      </c>
      <c r="P7" s="23" t="s">
        <v>21</v>
      </c>
      <c r="Q7" s="24" t="s">
        <v>22</v>
      </c>
      <c r="R7" s="25" t="s">
        <v>23</v>
      </c>
      <c r="S7" s="22" t="s">
        <v>24</v>
      </c>
      <c r="T7" s="4"/>
      <c r="U7" s="4"/>
      <c r="V7" s="4"/>
      <c r="W7" s="4"/>
      <c r="X7" s="4"/>
      <c r="Y7" s="4"/>
      <c r="Z7" s="4"/>
    </row>
    <row r="8">
      <c r="A8" s="26">
        <v>1.0</v>
      </c>
      <c r="B8" s="27" t="s">
        <v>32</v>
      </c>
      <c r="C8" s="28" t="s">
        <v>33</v>
      </c>
      <c r="D8" s="28">
        <v>7.1001263E7</v>
      </c>
      <c r="E8" s="28">
        <v>1.07532972E8</v>
      </c>
      <c r="F8" s="29">
        <v>6.00061256E8</v>
      </c>
      <c r="G8" s="30" t="s">
        <v>34</v>
      </c>
      <c r="H8" s="30" t="s">
        <v>28</v>
      </c>
      <c r="I8" s="30" t="s">
        <v>29</v>
      </c>
      <c r="J8" s="30" t="s">
        <v>33</v>
      </c>
      <c r="K8" s="30" t="s">
        <v>34</v>
      </c>
      <c r="L8" s="31">
        <v>800000.0</v>
      </c>
      <c r="M8" s="32">
        <f>L8/100*70</f>
        <v>560000</v>
      </c>
      <c r="N8" s="27">
        <v>2022.0</v>
      </c>
      <c r="O8" s="29">
        <v>2027.0</v>
      </c>
      <c r="P8" s="33"/>
      <c r="Q8" s="35"/>
      <c r="R8" s="26" t="s">
        <v>35</v>
      </c>
      <c r="S8" s="26" t="s">
        <v>31</v>
      </c>
      <c r="T8" s="4"/>
      <c r="U8" s="4"/>
      <c r="V8" s="4"/>
      <c r="W8" s="4"/>
      <c r="X8" s="4"/>
      <c r="Y8" s="4"/>
      <c r="Z8" s="4"/>
    </row>
    <row r="9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4"/>
      <c r="U9" s="4"/>
      <c r="V9" s="4"/>
      <c r="W9" s="4"/>
      <c r="X9" s="4"/>
      <c r="Y9" s="4"/>
      <c r="Z9" s="4"/>
    </row>
    <row r="10" ht="27.0" customHeight="1">
      <c r="A10" s="5" t="s">
        <v>1</v>
      </c>
      <c r="B10" s="6" t="s">
        <v>2</v>
      </c>
      <c r="C10" s="7"/>
      <c r="D10" s="7"/>
      <c r="E10" s="7"/>
      <c r="F10" s="8"/>
      <c r="G10" s="5" t="s">
        <v>3</v>
      </c>
      <c r="H10" s="9" t="s">
        <v>4</v>
      </c>
      <c r="I10" s="10" t="s">
        <v>5</v>
      </c>
      <c r="J10" s="5" t="s">
        <v>6</v>
      </c>
      <c r="K10" s="5" t="s">
        <v>7</v>
      </c>
      <c r="L10" s="11" t="s">
        <v>8</v>
      </c>
      <c r="M10" s="8"/>
      <c r="N10" s="12" t="s">
        <v>9</v>
      </c>
      <c r="O10" s="8"/>
      <c r="P10" s="13" t="s">
        <v>10</v>
      </c>
      <c r="Q10" s="8"/>
      <c r="R10" s="14" t="s">
        <v>11</v>
      </c>
      <c r="S10" s="8"/>
      <c r="T10" s="4"/>
      <c r="U10" s="4"/>
      <c r="V10" s="4"/>
      <c r="W10" s="4"/>
      <c r="X10" s="4"/>
      <c r="Y10" s="4"/>
      <c r="Z10" s="4"/>
    </row>
    <row r="11">
      <c r="A11" s="15"/>
      <c r="B11" s="16" t="s">
        <v>12</v>
      </c>
      <c r="C11" s="17" t="s">
        <v>13</v>
      </c>
      <c r="D11" s="17" t="s">
        <v>14</v>
      </c>
      <c r="E11" s="17" t="s">
        <v>15</v>
      </c>
      <c r="F11" s="18" t="s">
        <v>16</v>
      </c>
      <c r="G11" s="15"/>
      <c r="H11" s="15"/>
      <c r="I11" s="15"/>
      <c r="J11" s="15"/>
      <c r="K11" s="15"/>
      <c r="L11" s="19" t="s">
        <v>17</v>
      </c>
      <c r="M11" s="20" t="s">
        <v>18</v>
      </c>
      <c r="N11" s="21" t="s">
        <v>19</v>
      </c>
      <c r="O11" s="22" t="s">
        <v>20</v>
      </c>
      <c r="P11" s="23" t="s">
        <v>21</v>
      </c>
      <c r="Q11" s="24" t="s">
        <v>22</v>
      </c>
      <c r="R11" s="25" t="s">
        <v>23</v>
      </c>
      <c r="S11" s="22" t="s">
        <v>24</v>
      </c>
      <c r="T11" s="4"/>
      <c r="U11" s="4"/>
      <c r="V11" s="4"/>
      <c r="W11" s="4"/>
      <c r="X11" s="4"/>
      <c r="Y11" s="4"/>
      <c r="Z11" s="4"/>
    </row>
    <row r="12">
      <c r="A12" s="37">
        <v>1.0</v>
      </c>
      <c r="B12" s="38" t="s">
        <v>36</v>
      </c>
      <c r="C12" s="39" t="s">
        <v>37</v>
      </c>
      <c r="D12" s="39">
        <v>7.5000962E7</v>
      </c>
      <c r="E12" s="39">
        <v>1.07533553E8</v>
      </c>
      <c r="F12" s="40">
        <v>6.00061191E8</v>
      </c>
      <c r="G12" s="41" t="s">
        <v>38</v>
      </c>
      <c r="H12" s="41" t="s">
        <v>28</v>
      </c>
      <c r="I12" s="41" t="s">
        <v>29</v>
      </c>
      <c r="J12" s="41" t="s">
        <v>37</v>
      </c>
      <c r="K12" s="41" t="s">
        <v>39</v>
      </c>
      <c r="L12" s="42">
        <v>500000.0</v>
      </c>
      <c r="M12" s="43">
        <f t="shared" ref="M12:M17" si="1">L12/100*70</f>
        <v>350000</v>
      </c>
      <c r="N12" s="38">
        <v>2022.0</v>
      </c>
      <c r="O12" s="40">
        <v>2027.0</v>
      </c>
      <c r="P12" s="44"/>
      <c r="Q12" s="45"/>
      <c r="R12" s="37" t="s">
        <v>35</v>
      </c>
      <c r="S12" s="37" t="s">
        <v>31</v>
      </c>
      <c r="T12" s="4"/>
      <c r="U12" s="4"/>
      <c r="V12" s="4"/>
      <c r="W12" s="4"/>
      <c r="X12" s="4"/>
      <c r="Y12" s="4"/>
      <c r="Z12" s="4"/>
    </row>
    <row r="13">
      <c r="A13" s="46">
        <v>2.0</v>
      </c>
      <c r="B13" s="38" t="s">
        <v>36</v>
      </c>
      <c r="C13" s="39" t="s">
        <v>37</v>
      </c>
      <c r="D13" s="39">
        <v>7.5000962E7</v>
      </c>
      <c r="E13" s="39">
        <v>1.07533553E8</v>
      </c>
      <c r="F13" s="40">
        <v>6.00061191E8</v>
      </c>
      <c r="G13" s="47" t="s">
        <v>40</v>
      </c>
      <c r="H13" s="41" t="s">
        <v>28</v>
      </c>
      <c r="I13" s="41" t="s">
        <v>29</v>
      </c>
      <c r="J13" s="41" t="s">
        <v>37</v>
      </c>
      <c r="K13" s="47" t="s">
        <v>41</v>
      </c>
      <c r="L13" s="48">
        <v>1000000.0</v>
      </c>
      <c r="M13" s="43">
        <f t="shared" si="1"/>
        <v>700000</v>
      </c>
      <c r="N13" s="38">
        <v>2022.0</v>
      </c>
      <c r="O13" s="40">
        <v>2027.0</v>
      </c>
      <c r="P13" s="44"/>
      <c r="Q13" s="45"/>
      <c r="R13" s="37" t="s">
        <v>35</v>
      </c>
      <c r="S13" s="37" t="s">
        <v>31</v>
      </c>
      <c r="T13" s="4"/>
      <c r="U13" s="4"/>
      <c r="V13" s="4"/>
      <c r="W13" s="4"/>
      <c r="X13" s="4"/>
      <c r="Y13" s="4"/>
      <c r="Z13" s="4"/>
    </row>
    <row r="14">
      <c r="A14" s="46">
        <v>3.0</v>
      </c>
      <c r="B14" s="38" t="s">
        <v>36</v>
      </c>
      <c r="C14" s="39" t="s">
        <v>37</v>
      </c>
      <c r="D14" s="39">
        <v>7.5000962E7</v>
      </c>
      <c r="E14" s="39">
        <v>1.07533553E8</v>
      </c>
      <c r="F14" s="40">
        <v>6.00061191E8</v>
      </c>
      <c r="G14" s="47" t="s">
        <v>42</v>
      </c>
      <c r="H14" s="41" t="s">
        <v>28</v>
      </c>
      <c r="I14" s="41" t="s">
        <v>29</v>
      </c>
      <c r="J14" s="41" t="s">
        <v>37</v>
      </c>
      <c r="K14" s="47" t="s">
        <v>42</v>
      </c>
      <c r="L14" s="48">
        <v>500000.0</v>
      </c>
      <c r="M14" s="43">
        <f t="shared" si="1"/>
        <v>350000</v>
      </c>
      <c r="N14" s="38">
        <v>2022.0</v>
      </c>
      <c r="O14" s="40">
        <v>2027.0</v>
      </c>
      <c r="P14" s="44"/>
      <c r="Q14" s="45"/>
      <c r="R14" s="37" t="s">
        <v>35</v>
      </c>
      <c r="S14" s="37" t="s">
        <v>31</v>
      </c>
      <c r="T14" s="4"/>
      <c r="U14" s="4"/>
      <c r="V14" s="4"/>
      <c r="W14" s="4"/>
      <c r="X14" s="4"/>
      <c r="Y14" s="4"/>
      <c r="Z14" s="4"/>
    </row>
    <row r="15">
      <c r="A15" s="49">
        <v>4.0</v>
      </c>
      <c r="B15" s="38" t="s">
        <v>36</v>
      </c>
      <c r="C15" s="39" t="s">
        <v>37</v>
      </c>
      <c r="D15" s="39">
        <v>7.5000962E7</v>
      </c>
      <c r="E15" s="39">
        <v>1.07533553E8</v>
      </c>
      <c r="F15" s="40">
        <v>6.00061191E8</v>
      </c>
      <c r="G15" s="47" t="s">
        <v>43</v>
      </c>
      <c r="H15" s="41" t="s">
        <v>28</v>
      </c>
      <c r="I15" s="41" t="s">
        <v>29</v>
      </c>
      <c r="J15" s="41" t="s">
        <v>37</v>
      </c>
      <c r="K15" s="47" t="s">
        <v>44</v>
      </c>
      <c r="L15" s="50">
        <v>500000.0</v>
      </c>
      <c r="M15" s="43">
        <f t="shared" si="1"/>
        <v>350000</v>
      </c>
      <c r="N15" s="38">
        <v>2022.0</v>
      </c>
      <c r="O15" s="40">
        <v>2027.0</v>
      </c>
      <c r="P15" s="44"/>
      <c r="Q15" s="45"/>
      <c r="R15" s="37" t="s">
        <v>35</v>
      </c>
      <c r="S15" s="37" t="s">
        <v>31</v>
      </c>
      <c r="T15" s="4"/>
      <c r="U15" s="4"/>
      <c r="V15" s="4"/>
      <c r="W15" s="4"/>
      <c r="X15" s="4"/>
      <c r="Y15" s="4"/>
      <c r="Z15" s="4"/>
    </row>
    <row r="16">
      <c r="A16" s="49">
        <v>5.0</v>
      </c>
      <c r="B16" s="38" t="s">
        <v>36</v>
      </c>
      <c r="C16" s="39" t="s">
        <v>37</v>
      </c>
      <c r="D16" s="39">
        <v>7.5000962E7</v>
      </c>
      <c r="E16" s="39">
        <v>1.07533553E8</v>
      </c>
      <c r="F16" s="40">
        <v>6.00061191E8</v>
      </c>
      <c r="G16" s="51" t="s">
        <v>45</v>
      </c>
      <c r="H16" s="41" t="s">
        <v>28</v>
      </c>
      <c r="I16" s="41" t="s">
        <v>29</v>
      </c>
      <c r="J16" s="41" t="s">
        <v>37</v>
      </c>
      <c r="K16" s="51" t="s">
        <v>46</v>
      </c>
      <c r="L16" s="50">
        <v>400000.0</v>
      </c>
      <c r="M16" s="43">
        <f t="shared" si="1"/>
        <v>280000</v>
      </c>
      <c r="N16" s="38">
        <v>2022.0</v>
      </c>
      <c r="O16" s="40">
        <v>2027.0</v>
      </c>
      <c r="P16" s="44"/>
      <c r="Q16" s="45"/>
      <c r="R16" s="37" t="s">
        <v>35</v>
      </c>
      <c r="S16" s="37" t="s">
        <v>31</v>
      </c>
      <c r="T16" s="4"/>
      <c r="U16" s="4"/>
      <c r="V16" s="4"/>
      <c r="W16" s="4"/>
      <c r="X16" s="4"/>
      <c r="Y16" s="4"/>
      <c r="Z16" s="4"/>
    </row>
    <row r="17">
      <c r="A17" s="52">
        <v>6.0</v>
      </c>
      <c r="B17" s="38" t="s">
        <v>36</v>
      </c>
      <c r="C17" s="39" t="s">
        <v>37</v>
      </c>
      <c r="D17" s="39">
        <v>7.5000962E7</v>
      </c>
      <c r="E17" s="39">
        <v>1.07533553E8</v>
      </c>
      <c r="F17" s="40">
        <v>6.00061191E8</v>
      </c>
      <c r="G17" s="53" t="s">
        <v>47</v>
      </c>
      <c r="H17" s="41" t="s">
        <v>28</v>
      </c>
      <c r="I17" s="41" t="s">
        <v>29</v>
      </c>
      <c r="J17" s="41" t="s">
        <v>37</v>
      </c>
      <c r="K17" s="53" t="s">
        <v>47</v>
      </c>
      <c r="L17" s="54">
        <v>500000.0</v>
      </c>
      <c r="M17" s="43">
        <f t="shared" si="1"/>
        <v>350000</v>
      </c>
      <c r="N17" s="38">
        <v>2022.0</v>
      </c>
      <c r="O17" s="40">
        <v>2027.0</v>
      </c>
      <c r="P17" s="44"/>
      <c r="Q17" s="45"/>
      <c r="R17" s="37" t="s">
        <v>35</v>
      </c>
      <c r="S17" s="37" t="s">
        <v>31</v>
      </c>
      <c r="T17" s="4"/>
      <c r="U17" s="4"/>
      <c r="V17" s="4"/>
      <c r="W17" s="4"/>
      <c r="X17" s="4"/>
      <c r="Y17" s="4"/>
      <c r="Z17" s="4"/>
    </row>
    <row r="18">
      <c r="A18" s="52"/>
      <c r="B18" s="38"/>
      <c r="C18" s="39"/>
      <c r="D18" s="39"/>
      <c r="E18" s="39"/>
      <c r="F18" s="40"/>
      <c r="G18" s="53"/>
      <c r="H18" s="41"/>
      <c r="I18" s="41"/>
      <c r="J18" s="41"/>
      <c r="K18" s="53"/>
      <c r="L18" s="54"/>
      <c r="M18" s="43"/>
      <c r="N18" s="38"/>
      <c r="O18" s="40"/>
      <c r="P18" s="44"/>
      <c r="Q18" s="45"/>
      <c r="R18" s="37"/>
      <c r="S18" s="37"/>
      <c r="T18" s="4"/>
      <c r="U18" s="4"/>
      <c r="V18" s="4"/>
      <c r="W18" s="4"/>
      <c r="X18" s="4"/>
      <c r="Y18" s="4"/>
      <c r="Z18" s="4"/>
    </row>
    <row r="19" ht="29.25" customHeight="1">
      <c r="A19" s="5" t="s">
        <v>1</v>
      </c>
      <c r="B19" s="55" t="s">
        <v>2</v>
      </c>
      <c r="C19" s="56"/>
      <c r="D19" s="56"/>
      <c r="E19" s="56"/>
      <c r="F19" s="57"/>
      <c r="G19" s="58" t="s">
        <v>3</v>
      </c>
      <c r="H19" s="9" t="s">
        <v>4</v>
      </c>
      <c r="I19" s="10" t="s">
        <v>5</v>
      </c>
      <c r="J19" s="5" t="s">
        <v>6</v>
      </c>
      <c r="K19" s="59" t="s">
        <v>7</v>
      </c>
      <c r="L19" s="60" t="s">
        <v>48</v>
      </c>
      <c r="M19" s="8"/>
      <c r="N19" s="61" t="s">
        <v>9</v>
      </c>
      <c r="O19" s="3"/>
      <c r="P19" s="62" t="s">
        <v>10</v>
      </c>
      <c r="Q19" s="63"/>
      <c r="R19" s="62" t="s">
        <v>11</v>
      </c>
      <c r="S19" s="63"/>
      <c r="T19" s="4"/>
      <c r="U19" s="4"/>
      <c r="V19" s="4"/>
      <c r="W19" s="4"/>
      <c r="X19" s="4"/>
      <c r="Y19" s="4"/>
      <c r="Z19" s="4"/>
    </row>
    <row r="20" ht="15.0" customHeight="1">
      <c r="A20" s="64"/>
      <c r="B20" s="58" t="s">
        <v>12</v>
      </c>
      <c r="C20" s="65" t="s">
        <v>13</v>
      </c>
      <c r="D20" s="65" t="s">
        <v>14</v>
      </c>
      <c r="E20" s="65" t="s">
        <v>15</v>
      </c>
      <c r="F20" s="66" t="s">
        <v>16</v>
      </c>
      <c r="G20" s="67"/>
      <c r="H20" s="64"/>
      <c r="I20" s="64"/>
      <c r="J20" s="64"/>
      <c r="K20" s="68"/>
      <c r="L20" s="69" t="s">
        <v>17</v>
      </c>
      <c r="M20" s="70" t="s">
        <v>18</v>
      </c>
      <c r="N20" s="71" t="s">
        <v>19</v>
      </c>
      <c r="O20" s="72" t="s">
        <v>20</v>
      </c>
      <c r="P20" s="73"/>
      <c r="R20" s="73"/>
      <c r="T20" s="4"/>
      <c r="U20" s="4"/>
      <c r="V20" s="4"/>
      <c r="W20" s="4"/>
      <c r="X20" s="4"/>
      <c r="Y20" s="4"/>
      <c r="Z20" s="4"/>
    </row>
    <row r="21" ht="80.25" customHeight="1">
      <c r="A21" s="15"/>
      <c r="B21" s="74"/>
      <c r="C21" s="75"/>
      <c r="D21" s="75"/>
      <c r="E21" s="75"/>
      <c r="F21" s="76"/>
      <c r="G21" s="74"/>
      <c r="H21" s="15"/>
      <c r="I21" s="15"/>
      <c r="J21" s="15"/>
      <c r="K21" s="77"/>
      <c r="L21" s="74"/>
      <c r="M21" s="76"/>
      <c r="N21" s="74"/>
      <c r="O21" s="76"/>
      <c r="P21" s="23" t="s">
        <v>21</v>
      </c>
      <c r="Q21" s="24" t="s">
        <v>22</v>
      </c>
      <c r="R21" s="25" t="s">
        <v>23</v>
      </c>
      <c r="S21" s="22" t="s">
        <v>24</v>
      </c>
      <c r="T21" s="4"/>
      <c r="U21" s="4"/>
      <c r="V21" s="4"/>
      <c r="W21" s="4"/>
      <c r="X21" s="4"/>
      <c r="Y21" s="4"/>
      <c r="Z21" s="4"/>
    </row>
    <row r="22" ht="15.0" customHeight="1">
      <c r="A22" s="26">
        <v>1.0</v>
      </c>
      <c r="B22" s="27" t="s">
        <v>49</v>
      </c>
      <c r="C22" s="28" t="s">
        <v>50</v>
      </c>
      <c r="D22" s="28">
        <v>6.2540106E7</v>
      </c>
      <c r="E22" s="28">
        <v>1.14500495E8</v>
      </c>
      <c r="F22" s="29">
        <v>6.00061337E8</v>
      </c>
      <c r="G22" s="78" t="s">
        <v>51</v>
      </c>
      <c r="H22" s="30" t="s">
        <v>28</v>
      </c>
      <c r="I22" s="30" t="s">
        <v>29</v>
      </c>
      <c r="J22" s="30" t="s">
        <v>50</v>
      </c>
      <c r="K22" s="30" t="s">
        <v>52</v>
      </c>
      <c r="L22" s="31">
        <v>2000000.0</v>
      </c>
      <c r="M22" s="32">
        <f t="shared" ref="M22:M27" si="2">L22/100*70</f>
        <v>1400000</v>
      </c>
      <c r="N22" s="27">
        <v>2023.0</v>
      </c>
      <c r="O22" s="29">
        <v>2025.0</v>
      </c>
      <c r="P22" s="33"/>
      <c r="Q22" s="34"/>
      <c r="R22" s="34" t="s">
        <v>53</v>
      </c>
      <c r="S22" s="79" t="s">
        <v>31</v>
      </c>
      <c r="T22" s="4"/>
      <c r="U22" s="4"/>
      <c r="V22" s="4"/>
      <c r="W22" s="4"/>
      <c r="X22" s="4"/>
      <c r="Y22" s="4"/>
      <c r="Z22" s="4"/>
    </row>
    <row r="23" ht="15.75" customHeight="1">
      <c r="A23" s="80">
        <v>2.0</v>
      </c>
      <c r="B23" s="27" t="s">
        <v>49</v>
      </c>
      <c r="C23" s="28" t="s">
        <v>50</v>
      </c>
      <c r="D23" s="28">
        <v>6.2540106E7</v>
      </c>
      <c r="E23" s="28">
        <v>1.14500495E8</v>
      </c>
      <c r="F23" s="29">
        <v>6.00061337E8</v>
      </c>
      <c r="G23" s="81" t="s">
        <v>54</v>
      </c>
      <c r="H23" s="30" t="s">
        <v>28</v>
      </c>
      <c r="I23" s="30" t="s">
        <v>29</v>
      </c>
      <c r="J23" s="30" t="s">
        <v>50</v>
      </c>
      <c r="K23" s="82" t="s">
        <v>55</v>
      </c>
      <c r="L23" s="83">
        <v>750000.0</v>
      </c>
      <c r="M23" s="32">
        <f t="shared" si="2"/>
        <v>525000</v>
      </c>
      <c r="N23" s="27">
        <v>2023.0</v>
      </c>
      <c r="O23" s="29">
        <v>2027.0</v>
      </c>
      <c r="P23" s="84"/>
      <c r="Q23" s="85"/>
      <c r="R23" s="85" t="s">
        <v>35</v>
      </c>
      <c r="S23" s="86" t="s">
        <v>31</v>
      </c>
      <c r="T23" s="4"/>
      <c r="U23" s="4"/>
      <c r="V23" s="4"/>
      <c r="W23" s="4"/>
      <c r="X23" s="4"/>
      <c r="Y23" s="4"/>
      <c r="Z23" s="4"/>
    </row>
    <row r="24" ht="15.75" customHeight="1">
      <c r="A24" s="80">
        <v>3.0</v>
      </c>
      <c r="B24" s="27" t="s">
        <v>49</v>
      </c>
      <c r="C24" s="28" t="s">
        <v>50</v>
      </c>
      <c r="D24" s="28">
        <v>6.2540106E7</v>
      </c>
      <c r="E24" s="28">
        <v>1.14500495E8</v>
      </c>
      <c r="F24" s="29">
        <v>6.00061337E8</v>
      </c>
      <c r="G24" s="81" t="s">
        <v>56</v>
      </c>
      <c r="H24" s="30" t="s">
        <v>28</v>
      </c>
      <c r="I24" s="30" t="s">
        <v>29</v>
      </c>
      <c r="J24" s="30" t="s">
        <v>50</v>
      </c>
      <c r="K24" s="82" t="s">
        <v>57</v>
      </c>
      <c r="L24" s="83">
        <v>3.7E7</v>
      </c>
      <c r="M24" s="32">
        <f t="shared" si="2"/>
        <v>25900000</v>
      </c>
      <c r="N24" s="27">
        <v>2024.0</v>
      </c>
      <c r="O24" s="29">
        <v>2027.0</v>
      </c>
      <c r="P24" s="84" t="s">
        <v>35</v>
      </c>
      <c r="Q24" s="85" t="s">
        <v>35</v>
      </c>
      <c r="R24" s="85" t="s">
        <v>35</v>
      </c>
      <c r="S24" s="86" t="s">
        <v>31</v>
      </c>
      <c r="T24" s="4"/>
      <c r="U24" s="4"/>
      <c r="V24" s="4"/>
      <c r="W24" s="4"/>
      <c r="X24" s="4"/>
      <c r="Y24" s="4"/>
      <c r="Z24" s="4"/>
    </row>
    <row r="25" ht="15.75" customHeight="1">
      <c r="A25" s="80">
        <v>4.0</v>
      </c>
      <c r="B25" s="27" t="s">
        <v>49</v>
      </c>
      <c r="C25" s="28" t="s">
        <v>50</v>
      </c>
      <c r="D25" s="28">
        <v>6.2540106E7</v>
      </c>
      <c r="E25" s="28">
        <v>1.14500495E8</v>
      </c>
      <c r="F25" s="29">
        <v>6.00061337E8</v>
      </c>
      <c r="G25" s="87" t="s">
        <v>58</v>
      </c>
      <c r="H25" s="30" t="s">
        <v>28</v>
      </c>
      <c r="I25" s="30" t="s">
        <v>29</v>
      </c>
      <c r="J25" s="30" t="s">
        <v>50</v>
      </c>
      <c r="K25" s="88" t="s">
        <v>59</v>
      </c>
      <c r="L25" s="89">
        <v>1500000.0</v>
      </c>
      <c r="M25" s="32">
        <f t="shared" si="2"/>
        <v>1050000</v>
      </c>
      <c r="N25" s="27">
        <v>2023.0</v>
      </c>
      <c r="O25" s="29">
        <v>2027.0</v>
      </c>
      <c r="P25" s="90"/>
      <c r="Q25" s="91"/>
      <c r="R25" s="91" t="s">
        <v>35</v>
      </c>
      <c r="S25" s="92" t="s">
        <v>31</v>
      </c>
      <c r="T25" s="4"/>
      <c r="U25" s="4"/>
      <c r="V25" s="4"/>
      <c r="W25" s="4"/>
      <c r="X25" s="4"/>
      <c r="Y25" s="4"/>
      <c r="Z25" s="4"/>
    </row>
    <row r="26" ht="15.75" customHeight="1">
      <c r="A26" s="26">
        <v>5.0</v>
      </c>
      <c r="B26" s="27" t="s">
        <v>49</v>
      </c>
      <c r="C26" s="28" t="s">
        <v>50</v>
      </c>
      <c r="D26" s="28">
        <v>6.2540106E7</v>
      </c>
      <c r="E26" s="28">
        <v>1.14500495E8</v>
      </c>
      <c r="F26" s="29">
        <v>6.00061337E8</v>
      </c>
      <c r="G26" s="87" t="s">
        <v>60</v>
      </c>
      <c r="H26" s="30" t="s">
        <v>28</v>
      </c>
      <c r="I26" s="30" t="s">
        <v>29</v>
      </c>
      <c r="J26" s="30" t="s">
        <v>50</v>
      </c>
      <c r="K26" s="88" t="s">
        <v>61</v>
      </c>
      <c r="L26" s="89">
        <v>3500000.0</v>
      </c>
      <c r="M26" s="32">
        <f t="shared" si="2"/>
        <v>2450000</v>
      </c>
      <c r="N26" s="27">
        <v>2023.0</v>
      </c>
      <c r="O26" s="29">
        <v>2027.0</v>
      </c>
      <c r="P26" s="90"/>
      <c r="Q26" s="91"/>
      <c r="R26" s="91" t="s">
        <v>35</v>
      </c>
      <c r="S26" s="92" t="s">
        <v>31</v>
      </c>
      <c r="T26" s="4"/>
      <c r="U26" s="4"/>
      <c r="V26" s="4"/>
      <c r="W26" s="4"/>
      <c r="X26" s="4"/>
      <c r="Y26" s="4"/>
      <c r="Z26" s="4"/>
    </row>
    <row r="27" ht="15.75" customHeight="1">
      <c r="A27" s="80">
        <v>6.0</v>
      </c>
      <c r="B27" s="27" t="s">
        <v>49</v>
      </c>
      <c r="C27" s="28" t="s">
        <v>50</v>
      </c>
      <c r="D27" s="28">
        <v>6.2540106E7</v>
      </c>
      <c r="E27" s="28">
        <v>1.14500495E8</v>
      </c>
      <c r="F27" s="29">
        <v>6.00061337E8</v>
      </c>
      <c r="G27" s="87" t="s">
        <v>62</v>
      </c>
      <c r="H27" s="30" t="s">
        <v>28</v>
      </c>
      <c r="I27" s="30" t="s">
        <v>29</v>
      </c>
      <c r="J27" s="30" t="s">
        <v>50</v>
      </c>
      <c r="K27" s="88" t="s">
        <v>63</v>
      </c>
      <c r="L27" s="89">
        <v>2000000.0</v>
      </c>
      <c r="M27" s="32">
        <f t="shared" si="2"/>
        <v>1400000</v>
      </c>
      <c r="N27" s="27">
        <v>2024.0</v>
      </c>
      <c r="O27" s="29">
        <v>2027.0</v>
      </c>
      <c r="P27" s="90"/>
      <c r="Q27" s="91"/>
      <c r="R27" s="91" t="s">
        <v>35</v>
      </c>
      <c r="S27" s="92" t="s">
        <v>31</v>
      </c>
      <c r="T27" s="4"/>
      <c r="U27" s="4"/>
      <c r="V27" s="4"/>
      <c r="W27" s="4"/>
      <c r="X27" s="4"/>
      <c r="Y27" s="4"/>
      <c r="Z27" s="4"/>
    </row>
    <row r="28" ht="15.75" customHeight="1">
      <c r="T28" s="4"/>
      <c r="U28" s="4"/>
      <c r="V28" s="4"/>
      <c r="W28" s="4"/>
      <c r="X28" s="4"/>
      <c r="Y28" s="4"/>
      <c r="Z28" s="4"/>
    </row>
    <row r="29" ht="27.0" customHeight="1">
      <c r="A29" s="5" t="s">
        <v>1</v>
      </c>
      <c r="B29" s="6" t="s">
        <v>2</v>
      </c>
      <c r="C29" s="7"/>
      <c r="D29" s="7"/>
      <c r="E29" s="7"/>
      <c r="F29" s="8"/>
      <c r="G29" s="5" t="s">
        <v>3</v>
      </c>
      <c r="H29" s="9" t="s">
        <v>4</v>
      </c>
      <c r="I29" s="10" t="s">
        <v>5</v>
      </c>
      <c r="J29" s="5" t="s">
        <v>6</v>
      </c>
      <c r="K29" s="5" t="s">
        <v>7</v>
      </c>
      <c r="L29" s="11" t="s">
        <v>8</v>
      </c>
      <c r="M29" s="8"/>
      <c r="N29" s="12" t="s">
        <v>9</v>
      </c>
      <c r="O29" s="8"/>
      <c r="P29" s="13" t="s">
        <v>10</v>
      </c>
      <c r="Q29" s="8"/>
      <c r="R29" s="14" t="s">
        <v>11</v>
      </c>
      <c r="S29" s="8"/>
      <c r="T29" s="4"/>
      <c r="U29" s="4"/>
      <c r="V29" s="4"/>
      <c r="W29" s="4"/>
      <c r="X29" s="4"/>
      <c r="Y29" s="4"/>
      <c r="Z29" s="4"/>
    </row>
    <row r="30" ht="15.75" customHeight="1">
      <c r="A30" s="15"/>
      <c r="B30" s="16" t="s">
        <v>12</v>
      </c>
      <c r="C30" s="17" t="s">
        <v>13</v>
      </c>
      <c r="D30" s="17" t="s">
        <v>14</v>
      </c>
      <c r="E30" s="17" t="s">
        <v>15</v>
      </c>
      <c r="F30" s="18" t="s">
        <v>16</v>
      </c>
      <c r="G30" s="15"/>
      <c r="H30" s="15"/>
      <c r="I30" s="15"/>
      <c r="J30" s="15"/>
      <c r="K30" s="15"/>
      <c r="L30" s="19" t="s">
        <v>17</v>
      </c>
      <c r="M30" s="20" t="s">
        <v>18</v>
      </c>
      <c r="N30" s="21" t="s">
        <v>19</v>
      </c>
      <c r="O30" s="22" t="s">
        <v>20</v>
      </c>
      <c r="P30" s="23" t="s">
        <v>21</v>
      </c>
      <c r="Q30" s="24" t="s">
        <v>22</v>
      </c>
      <c r="R30" s="25" t="s">
        <v>23</v>
      </c>
      <c r="S30" s="22" t="s">
        <v>24</v>
      </c>
      <c r="T30" s="4"/>
      <c r="U30" s="4"/>
      <c r="V30" s="4"/>
      <c r="W30" s="4"/>
      <c r="X30" s="4"/>
      <c r="Y30" s="4"/>
      <c r="Z30" s="4"/>
    </row>
    <row r="31" ht="15.75" customHeight="1">
      <c r="A31" s="37">
        <v>1.0</v>
      </c>
      <c r="B31" s="38" t="s">
        <v>64</v>
      </c>
      <c r="C31" s="39" t="s">
        <v>65</v>
      </c>
      <c r="D31" s="39">
        <v>7.1342222E7</v>
      </c>
      <c r="E31" s="39">
        <v>1.81036339E8</v>
      </c>
      <c r="F31" s="40">
        <v>6.91004137E8</v>
      </c>
      <c r="G31" s="41" t="s">
        <v>66</v>
      </c>
      <c r="H31" s="41" t="s">
        <v>28</v>
      </c>
      <c r="I31" s="41" t="s">
        <v>29</v>
      </c>
      <c r="J31" s="41" t="s">
        <v>67</v>
      </c>
      <c r="K31" s="41" t="s">
        <v>66</v>
      </c>
      <c r="L31" s="42">
        <v>1000000.0</v>
      </c>
      <c r="M31" s="43">
        <f t="shared" ref="M31:M34" si="3">L31/100*70</f>
        <v>700000</v>
      </c>
      <c r="N31" s="38">
        <v>2022.0</v>
      </c>
      <c r="O31" s="40">
        <v>2027.0</v>
      </c>
      <c r="P31" s="44" t="s">
        <v>35</v>
      </c>
      <c r="Q31" s="45"/>
      <c r="R31" s="37" t="s">
        <v>35</v>
      </c>
      <c r="S31" s="37" t="s">
        <v>31</v>
      </c>
      <c r="T31" s="4"/>
      <c r="U31" s="4"/>
      <c r="V31" s="4"/>
      <c r="W31" s="4"/>
      <c r="X31" s="4"/>
      <c r="Y31" s="4"/>
      <c r="Z31" s="4"/>
    </row>
    <row r="32" ht="15.75" customHeight="1">
      <c r="A32" s="46">
        <v>2.0</v>
      </c>
      <c r="B32" s="38" t="s">
        <v>64</v>
      </c>
      <c r="C32" s="39" t="s">
        <v>65</v>
      </c>
      <c r="D32" s="39">
        <v>7.1342222E7</v>
      </c>
      <c r="E32" s="39">
        <v>1.81036339E8</v>
      </c>
      <c r="F32" s="40">
        <v>6.91004137E8</v>
      </c>
      <c r="G32" s="47" t="s">
        <v>68</v>
      </c>
      <c r="H32" s="41" t="s">
        <v>28</v>
      </c>
      <c r="I32" s="41" t="s">
        <v>29</v>
      </c>
      <c r="J32" s="41" t="s">
        <v>67</v>
      </c>
      <c r="K32" s="47" t="s">
        <v>68</v>
      </c>
      <c r="L32" s="48">
        <v>300000.0</v>
      </c>
      <c r="M32" s="43">
        <f t="shared" si="3"/>
        <v>210000</v>
      </c>
      <c r="N32" s="38">
        <v>2022.0</v>
      </c>
      <c r="O32" s="40">
        <v>2027.0</v>
      </c>
      <c r="P32" s="93"/>
      <c r="Q32" s="94"/>
      <c r="R32" s="46" t="s">
        <v>35</v>
      </c>
      <c r="S32" s="46" t="s">
        <v>31</v>
      </c>
      <c r="T32" s="4"/>
      <c r="U32" s="4"/>
      <c r="V32" s="4"/>
      <c r="W32" s="4"/>
      <c r="X32" s="4"/>
      <c r="Y32" s="4"/>
      <c r="Z32" s="4"/>
    </row>
    <row r="33" ht="15.75" customHeight="1">
      <c r="A33" s="46">
        <v>3.0</v>
      </c>
      <c r="B33" s="38" t="s">
        <v>64</v>
      </c>
      <c r="C33" s="39" t="s">
        <v>65</v>
      </c>
      <c r="D33" s="39">
        <v>7.1342222E7</v>
      </c>
      <c r="E33" s="39">
        <v>1.81036339E8</v>
      </c>
      <c r="F33" s="40">
        <v>6.91004137E8</v>
      </c>
      <c r="G33" s="47" t="s">
        <v>69</v>
      </c>
      <c r="H33" s="41" t="s">
        <v>28</v>
      </c>
      <c r="I33" s="41" t="s">
        <v>29</v>
      </c>
      <c r="J33" s="41" t="s">
        <v>67</v>
      </c>
      <c r="K33" s="47" t="s">
        <v>69</v>
      </c>
      <c r="L33" s="48">
        <v>100000.0</v>
      </c>
      <c r="M33" s="43">
        <f t="shared" si="3"/>
        <v>70000</v>
      </c>
      <c r="N33" s="38">
        <v>2022.0</v>
      </c>
      <c r="O33" s="40">
        <v>2027.0</v>
      </c>
      <c r="P33" s="93"/>
      <c r="Q33" s="94"/>
      <c r="R33" s="46" t="s">
        <v>35</v>
      </c>
      <c r="S33" s="46" t="s">
        <v>31</v>
      </c>
      <c r="T33" s="4"/>
      <c r="U33" s="4"/>
      <c r="V33" s="4"/>
      <c r="W33" s="4"/>
      <c r="X33" s="4"/>
      <c r="Y33" s="4"/>
      <c r="Z33" s="4"/>
    </row>
    <row r="34" ht="15.75" customHeight="1">
      <c r="A34" s="52">
        <v>4.0</v>
      </c>
      <c r="B34" s="38" t="s">
        <v>64</v>
      </c>
      <c r="C34" s="39" t="s">
        <v>65</v>
      </c>
      <c r="D34" s="39">
        <v>7.1342222E7</v>
      </c>
      <c r="E34" s="39">
        <v>1.81036339E8</v>
      </c>
      <c r="F34" s="40">
        <v>6.91004137E8</v>
      </c>
      <c r="G34" s="53" t="s">
        <v>70</v>
      </c>
      <c r="H34" s="41" t="s">
        <v>28</v>
      </c>
      <c r="I34" s="41" t="s">
        <v>29</v>
      </c>
      <c r="J34" s="41" t="s">
        <v>67</v>
      </c>
      <c r="K34" s="53" t="s">
        <v>70</v>
      </c>
      <c r="L34" s="54">
        <v>150000.0</v>
      </c>
      <c r="M34" s="43">
        <f t="shared" si="3"/>
        <v>105000</v>
      </c>
      <c r="N34" s="38">
        <v>2022.0</v>
      </c>
      <c r="O34" s="40">
        <v>2027.0</v>
      </c>
      <c r="P34" s="95"/>
      <c r="Q34" s="96"/>
      <c r="R34" s="52" t="s">
        <v>35</v>
      </c>
      <c r="S34" s="52" t="s">
        <v>31</v>
      </c>
      <c r="T34" s="4"/>
      <c r="U34" s="4"/>
      <c r="V34" s="4"/>
      <c r="W34" s="4"/>
      <c r="X34" s="4"/>
      <c r="Y34" s="4"/>
      <c r="Z34" s="4"/>
    </row>
    <row r="35" ht="15.75" customHeight="1">
      <c r="T35" s="4"/>
      <c r="U35" s="4"/>
      <c r="V35" s="4"/>
      <c r="W35" s="4"/>
      <c r="X35" s="4"/>
      <c r="Y35" s="4"/>
      <c r="Z35" s="4"/>
    </row>
    <row r="36" ht="27.0" customHeight="1">
      <c r="A36" s="5" t="s">
        <v>1</v>
      </c>
      <c r="B36" s="6" t="s">
        <v>2</v>
      </c>
      <c r="C36" s="7"/>
      <c r="D36" s="7"/>
      <c r="E36" s="7"/>
      <c r="F36" s="8"/>
      <c r="G36" s="5" t="s">
        <v>3</v>
      </c>
      <c r="H36" s="9" t="s">
        <v>4</v>
      </c>
      <c r="I36" s="10" t="s">
        <v>5</v>
      </c>
      <c r="J36" s="5" t="s">
        <v>6</v>
      </c>
      <c r="K36" s="5" t="s">
        <v>7</v>
      </c>
      <c r="L36" s="11" t="s">
        <v>8</v>
      </c>
      <c r="M36" s="8"/>
      <c r="N36" s="12" t="s">
        <v>9</v>
      </c>
      <c r="O36" s="8"/>
      <c r="P36" s="13" t="s">
        <v>10</v>
      </c>
      <c r="Q36" s="8"/>
      <c r="R36" s="14" t="s">
        <v>11</v>
      </c>
      <c r="S36" s="8"/>
      <c r="T36" s="4"/>
      <c r="U36" s="4"/>
      <c r="V36" s="4"/>
      <c r="W36" s="4"/>
      <c r="X36" s="4"/>
      <c r="Y36" s="4"/>
      <c r="Z36" s="4"/>
    </row>
    <row r="37" ht="15.75" customHeight="1">
      <c r="A37" s="15"/>
      <c r="B37" s="16" t="s">
        <v>12</v>
      </c>
      <c r="C37" s="17" t="s">
        <v>13</v>
      </c>
      <c r="D37" s="17" t="s">
        <v>14</v>
      </c>
      <c r="E37" s="17" t="s">
        <v>15</v>
      </c>
      <c r="F37" s="18" t="s">
        <v>16</v>
      </c>
      <c r="G37" s="15"/>
      <c r="H37" s="15"/>
      <c r="I37" s="15"/>
      <c r="J37" s="15"/>
      <c r="K37" s="15"/>
      <c r="L37" s="19" t="s">
        <v>17</v>
      </c>
      <c r="M37" s="20" t="s">
        <v>18</v>
      </c>
      <c r="N37" s="21" t="s">
        <v>19</v>
      </c>
      <c r="O37" s="22" t="s">
        <v>20</v>
      </c>
      <c r="P37" s="23" t="s">
        <v>21</v>
      </c>
      <c r="Q37" s="24" t="s">
        <v>22</v>
      </c>
      <c r="R37" s="25" t="s">
        <v>23</v>
      </c>
      <c r="S37" s="22" t="s">
        <v>24</v>
      </c>
      <c r="T37" s="4"/>
      <c r="U37" s="4"/>
      <c r="V37" s="4"/>
      <c r="W37" s="4"/>
      <c r="X37" s="4"/>
      <c r="Y37" s="4"/>
      <c r="Z37" s="4"/>
    </row>
    <row r="38" ht="15.75" customHeight="1">
      <c r="A38" s="37">
        <v>1.0</v>
      </c>
      <c r="B38" s="38" t="s">
        <v>71</v>
      </c>
      <c r="C38" s="39" t="s">
        <v>72</v>
      </c>
      <c r="D38" s="39">
        <v>7.1002171E7</v>
      </c>
      <c r="E38" s="39">
        <v>1.07533014E8</v>
      </c>
      <c r="F38" s="97" t="s">
        <v>73</v>
      </c>
      <c r="G38" s="41" t="s">
        <v>74</v>
      </c>
      <c r="H38" s="41" t="s">
        <v>28</v>
      </c>
      <c r="I38" s="41" t="s">
        <v>29</v>
      </c>
      <c r="J38" s="41" t="s">
        <v>72</v>
      </c>
      <c r="K38" s="41" t="s">
        <v>75</v>
      </c>
      <c r="L38" s="42">
        <v>200000.0</v>
      </c>
      <c r="M38" s="43">
        <f t="shared" ref="M38:M39" si="4">L38/100*70</f>
        <v>140000</v>
      </c>
      <c r="N38" s="38">
        <v>2022.0</v>
      </c>
      <c r="O38" s="40">
        <v>2027.0</v>
      </c>
      <c r="P38" s="44"/>
      <c r="Q38" s="45"/>
      <c r="R38" s="37" t="s">
        <v>35</v>
      </c>
      <c r="S38" s="37" t="s">
        <v>31</v>
      </c>
      <c r="T38" s="4"/>
      <c r="U38" s="4"/>
      <c r="V38" s="4"/>
      <c r="W38" s="4"/>
      <c r="X38" s="4"/>
      <c r="Y38" s="4"/>
      <c r="Z38" s="4"/>
    </row>
    <row r="39" ht="15.75" customHeight="1">
      <c r="A39" s="46">
        <v>2.0</v>
      </c>
      <c r="B39" s="38" t="s">
        <v>71</v>
      </c>
      <c r="C39" s="39" t="s">
        <v>72</v>
      </c>
      <c r="D39" s="39">
        <v>7.1002171E7</v>
      </c>
      <c r="E39" s="39">
        <v>1.07533014E8</v>
      </c>
      <c r="F39" s="97" t="s">
        <v>73</v>
      </c>
      <c r="G39" s="47" t="s">
        <v>76</v>
      </c>
      <c r="H39" s="41" t="s">
        <v>28</v>
      </c>
      <c r="I39" s="41" t="s">
        <v>29</v>
      </c>
      <c r="J39" s="41" t="s">
        <v>72</v>
      </c>
      <c r="K39" s="47" t="s">
        <v>76</v>
      </c>
      <c r="L39" s="48">
        <v>100000.0</v>
      </c>
      <c r="M39" s="43">
        <f t="shared" si="4"/>
        <v>70000</v>
      </c>
      <c r="N39" s="38">
        <v>2022.0</v>
      </c>
      <c r="O39" s="40">
        <v>2027.0</v>
      </c>
      <c r="P39" s="93"/>
      <c r="Q39" s="94"/>
      <c r="R39" s="46" t="s">
        <v>35</v>
      </c>
      <c r="S39" s="46" t="s">
        <v>31</v>
      </c>
      <c r="T39" s="4"/>
      <c r="U39" s="4"/>
      <c r="V39" s="4"/>
      <c r="W39" s="4"/>
      <c r="X39" s="4"/>
      <c r="Y39" s="4"/>
      <c r="Z39" s="4"/>
    </row>
    <row r="40" ht="15.75" customHeight="1">
      <c r="A40" s="46">
        <v>3.0</v>
      </c>
      <c r="B40" s="98"/>
      <c r="C40" s="99"/>
      <c r="D40" s="99"/>
      <c r="E40" s="99"/>
      <c r="F40" s="100"/>
      <c r="G40" s="47"/>
      <c r="H40" s="47"/>
      <c r="I40" s="47"/>
      <c r="J40" s="47"/>
      <c r="K40" s="47"/>
      <c r="L40" s="48"/>
      <c r="M40" s="101"/>
      <c r="N40" s="98"/>
      <c r="O40" s="100"/>
      <c r="P40" s="93"/>
      <c r="Q40" s="94"/>
      <c r="R40" s="46"/>
      <c r="S40" s="46"/>
      <c r="T40" s="4"/>
      <c r="U40" s="4"/>
      <c r="V40" s="4"/>
      <c r="W40" s="4"/>
      <c r="X40" s="4"/>
      <c r="Y40" s="4"/>
      <c r="Z40" s="4"/>
    </row>
    <row r="41" ht="15.75" customHeight="1">
      <c r="A41" s="52" t="s">
        <v>77</v>
      </c>
      <c r="B41" s="102"/>
      <c r="C41" s="103"/>
      <c r="D41" s="103"/>
      <c r="E41" s="103"/>
      <c r="F41" s="104"/>
      <c r="G41" s="53"/>
      <c r="H41" s="53"/>
      <c r="I41" s="53"/>
      <c r="J41" s="53"/>
      <c r="K41" s="53"/>
      <c r="L41" s="54"/>
      <c r="M41" s="105"/>
      <c r="N41" s="102"/>
      <c r="O41" s="104"/>
      <c r="P41" s="95"/>
      <c r="Q41" s="96"/>
      <c r="R41" s="52"/>
      <c r="S41" s="52"/>
      <c r="T41" s="4"/>
      <c r="U41" s="4"/>
      <c r="V41" s="4"/>
      <c r="W41" s="4"/>
      <c r="X41" s="4"/>
      <c r="Y41" s="4"/>
      <c r="Z41" s="4"/>
    </row>
    <row r="42" ht="15.75" customHeight="1">
      <c r="A42" s="52"/>
      <c r="B42" s="102"/>
      <c r="C42" s="103"/>
      <c r="D42" s="103"/>
      <c r="E42" s="103"/>
      <c r="F42" s="104"/>
      <c r="G42" s="53"/>
      <c r="H42" s="53"/>
      <c r="I42" s="53"/>
      <c r="J42" s="53"/>
      <c r="K42" s="53"/>
      <c r="L42" s="54"/>
      <c r="M42" s="105"/>
      <c r="N42" s="102"/>
      <c r="O42" s="104"/>
      <c r="P42" s="95"/>
      <c r="Q42" s="96"/>
      <c r="R42" s="52"/>
      <c r="S42" s="52"/>
      <c r="T42" s="4"/>
      <c r="U42" s="4"/>
      <c r="V42" s="4"/>
      <c r="W42" s="4"/>
      <c r="X42" s="4"/>
      <c r="Y42" s="4"/>
      <c r="Z42" s="4"/>
    </row>
    <row r="43" ht="27.0" customHeight="1">
      <c r="A43" s="5" t="s">
        <v>1</v>
      </c>
      <c r="B43" s="6" t="s">
        <v>2</v>
      </c>
      <c r="C43" s="7"/>
      <c r="D43" s="7"/>
      <c r="E43" s="7"/>
      <c r="F43" s="8"/>
      <c r="G43" s="5" t="s">
        <v>3</v>
      </c>
      <c r="H43" s="9" t="s">
        <v>4</v>
      </c>
      <c r="I43" s="10" t="s">
        <v>5</v>
      </c>
      <c r="J43" s="5" t="s">
        <v>6</v>
      </c>
      <c r="K43" s="5" t="s">
        <v>7</v>
      </c>
      <c r="L43" s="11" t="s">
        <v>8</v>
      </c>
      <c r="M43" s="8"/>
      <c r="N43" s="12" t="s">
        <v>9</v>
      </c>
      <c r="O43" s="8"/>
      <c r="P43" s="13" t="s">
        <v>10</v>
      </c>
      <c r="Q43" s="8"/>
      <c r="R43" s="14" t="s">
        <v>11</v>
      </c>
      <c r="S43" s="8"/>
      <c r="T43" s="4"/>
      <c r="U43" s="4"/>
      <c r="V43" s="4"/>
      <c r="W43" s="4"/>
      <c r="X43" s="4"/>
      <c r="Y43" s="4"/>
      <c r="Z43" s="4"/>
    </row>
    <row r="44" ht="15.75" customHeight="1">
      <c r="A44" s="15"/>
      <c r="B44" s="16" t="s">
        <v>12</v>
      </c>
      <c r="C44" s="17" t="s">
        <v>13</v>
      </c>
      <c r="D44" s="17" t="s">
        <v>14</v>
      </c>
      <c r="E44" s="17" t="s">
        <v>15</v>
      </c>
      <c r="F44" s="18" t="s">
        <v>16</v>
      </c>
      <c r="G44" s="15"/>
      <c r="H44" s="15"/>
      <c r="I44" s="15"/>
      <c r="J44" s="15"/>
      <c r="K44" s="15"/>
      <c r="L44" s="19" t="s">
        <v>17</v>
      </c>
      <c r="M44" s="20" t="s">
        <v>18</v>
      </c>
      <c r="N44" s="21" t="s">
        <v>19</v>
      </c>
      <c r="O44" s="22" t="s">
        <v>20</v>
      </c>
      <c r="P44" s="23" t="s">
        <v>21</v>
      </c>
      <c r="Q44" s="24" t="s">
        <v>22</v>
      </c>
      <c r="R44" s="25" t="s">
        <v>23</v>
      </c>
      <c r="S44" s="22" t="s">
        <v>24</v>
      </c>
      <c r="T44" s="4"/>
      <c r="U44" s="4"/>
      <c r="V44" s="4"/>
      <c r="W44" s="4"/>
      <c r="X44" s="4"/>
      <c r="Y44" s="4"/>
      <c r="Z44" s="4"/>
    </row>
    <row r="45" ht="15.75" customHeight="1">
      <c r="A45" s="26">
        <v>1.0</v>
      </c>
      <c r="B45" s="27" t="s">
        <v>78</v>
      </c>
      <c r="C45" s="28" t="s">
        <v>79</v>
      </c>
      <c r="D45" s="28">
        <v>7.0659133E7</v>
      </c>
      <c r="E45" s="28">
        <v>1.50013108E8</v>
      </c>
      <c r="F45" s="29">
        <v>6.50013051E8</v>
      </c>
      <c r="G45" s="30" t="s">
        <v>80</v>
      </c>
      <c r="H45" s="30" t="s">
        <v>28</v>
      </c>
      <c r="I45" s="30" t="s">
        <v>29</v>
      </c>
      <c r="J45" s="30" t="s">
        <v>79</v>
      </c>
      <c r="K45" s="30" t="s">
        <v>80</v>
      </c>
      <c r="L45" s="31">
        <v>500000.0</v>
      </c>
      <c r="M45" s="32">
        <f t="shared" ref="M45:M48" si="5">L45/100*70</f>
        <v>350000</v>
      </c>
      <c r="N45" s="27">
        <v>2022.0</v>
      </c>
      <c r="O45" s="29">
        <v>2027.0</v>
      </c>
      <c r="P45" s="33"/>
      <c r="Q45" s="35"/>
      <c r="R45" s="26" t="s">
        <v>35</v>
      </c>
      <c r="S45" s="26" t="s">
        <v>31</v>
      </c>
      <c r="T45" s="4"/>
      <c r="U45" s="4"/>
      <c r="V45" s="4"/>
      <c r="W45" s="4"/>
      <c r="X45" s="4"/>
      <c r="Y45" s="4"/>
      <c r="Z45" s="4"/>
    </row>
    <row r="46" ht="15.75" customHeight="1">
      <c r="A46" s="80">
        <v>2.0</v>
      </c>
      <c r="B46" s="27" t="s">
        <v>78</v>
      </c>
      <c r="C46" s="28" t="s">
        <v>79</v>
      </c>
      <c r="D46" s="28">
        <v>7.0659133E7</v>
      </c>
      <c r="E46" s="28">
        <v>1.50013108E8</v>
      </c>
      <c r="F46" s="29">
        <v>6.50013051E8</v>
      </c>
      <c r="G46" s="82" t="s">
        <v>81</v>
      </c>
      <c r="H46" s="30" t="s">
        <v>28</v>
      </c>
      <c r="I46" s="30" t="s">
        <v>29</v>
      </c>
      <c r="J46" s="30" t="s">
        <v>79</v>
      </c>
      <c r="K46" s="82" t="s">
        <v>81</v>
      </c>
      <c r="L46" s="83">
        <v>900000.0</v>
      </c>
      <c r="M46" s="32">
        <f t="shared" si="5"/>
        <v>630000</v>
      </c>
      <c r="N46" s="27">
        <v>2022.0</v>
      </c>
      <c r="O46" s="29">
        <v>2027.0</v>
      </c>
      <c r="P46" s="33"/>
      <c r="Q46" s="35"/>
      <c r="R46" s="26" t="s">
        <v>35</v>
      </c>
      <c r="S46" s="26" t="s">
        <v>31</v>
      </c>
      <c r="T46" s="4"/>
      <c r="U46" s="4"/>
      <c r="V46" s="4"/>
      <c r="W46" s="4"/>
      <c r="X46" s="4"/>
      <c r="Y46" s="4"/>
      <c r="Z46" s="4"/>
    </row>
    <row r="47" ht="15.75" customHeight="1">
      <c r="A47" s="80">
        <v>3.0</v>
      </c>
      <c r="B47" s="27" t="s">
        <v>78</v>
      </c>
      <c r="C47" s="28" t="s">
        <v>79</v>
      </c>
      <c r="D47" s="28">
        <v>7.0659133E7</v>
      </c>
      <c r="E47" s="28">
        <v>1.50013108E8</v>
      </c>
      <c r="F47" s="29">
        <v>6.50013051E8</v>
      </c>
      <c r="G47" s="82" t="s">
        <v>82</v>
      </c>
      <c r="H47" s="30" t="s">
        <v>28</v>
      </c>
      <c r="I47" s="30" t="s">
        <v>29</v>
      </c>
      <c r="J47" s="30" t="s">
        <v>79</v>
      </c>
      <c r="K47" s="82" t="s">
        <v>82</v>
      </c>
      <c r="L47" s="83">
        <v>8000000.0</v>
      </c>
      <c r="M47" s="32">
        <f t="shared" si="5"/>
        <v>5600000</v>
      </c>
      <c r="N47" s="27">
        <v>2022.0</v>
      </c>
      <c r="O47" s="29">
        <v>2027.0</v>
      </c>
      <c r="P47" s="33" t="s">
        <v>35</v>
      </c>
      <c r="Q47" s="35" t="s">
        <v>35</v>
      </c>
      <c r="R47" s="26" t="s">
        <v>35</v>
      </c>
      <c r="S47" s="26" t="s">
        <v>31</v>
      </c>
      <c r="T47" s="4"/>
      <c r="U47" s="4"/>
      <c r="V47" s="4"/>
      <c r="W47" s="4"/>
      <c r="X47" s="4"/>
      <c r="Y47" s="4"/>
      <c r="Z47" s="4"/>
    </row>
    <row r="48" ht="15.75" customHeight="1">
      <c r="A48" s="106">
        <v>4.0</v>
      </c>
      <c r="B48" s="107" t="s">
        <v>78</v>
      </c>
      <c r="C48" s="108" t="s">
        <v>79</v>
      </c>
      <c r="D48" s="108">
        <v>7.0659133E7</v>
      </c>
      <c r="E48" s="108">
        <v>1.50013108E8</v>
      </c>
      <c r="F48" s="109">
        <v>6.50013051E8</v>
      </c>
      <c r="G48" s="110" t="s">
        <v>83</v>
      </c>
      <c r="H48" s="111" t="s">
        <v>28</v>
      </c>
      <c r="I48" s="30" t="s">
        <v>29</v>
      </c>
      <c r="J48" s="30" t="s">
        <v>79</v>
      </c>
      <c r="K48" s="110" t="s">
        <v>83</v>
      </c>
      <c r="L48" s="112">
        <v>4000000.0</v>
      </c>
      <c r="M48" s="32">
        <f t="shared" si="5"/>
        <v>2800000</v>
      </c>
      <c r="N48" s="107">
        <v>2023.0</v>
      </c>
      <c r="O48" s="109">
        <v>2027.0</v>
      </c>
      <c r="P48" s="113" t="s">
        <v>35</v>
      </c>
      <c r="Q48" s="114" t="s">
        <v>35</v>
      </c>
      <c r="R48" s="115" t="s">
        <v>35</v>
      </c>
      <c r="S48" s="115" t="s">
        <v>31</v>
      </c>
      <c r="T48" s="4"/>
      <c r="U48" s="4"/>
      <c r="V48" s="4"/>
      <c r="W48" s="4"/>
      <c r="X48" s="4"/>
      <c r="Y48" s="4"/>
      <c r="Z48" s="4"/>
    </row>
    <row r="49" ht="15.75" customHeight="1">
      <c r="T49" s="4"/>
      <c r="U49" s="4"/>
      <c r="V49" s="4"/>
      <c r="W49" s="4"/>
      <c r="X49" s="4"/>
      <c r="Y49" s="4"/>
      <c r="Z49" s="4"/>
    </row>
    <row r="50" ht="27.0" customHeight="1">
      <c r="A50" s="5" t="s">
        <v>1</v>
      </c>
      <c r="B50" s="6" t="s">
        <v>2</v>
      </c>
      <c r="C50" s="7"/>
      <c r="D50" s="7"/>
      <c r="E50" s="7"/>
      <c r="F50" s="8"/>
      <c r="G50" s="5" t="s">
        <v>3</v>
      </c>
      <c r="H50" s="9" t="s">
        <v>4</v>
      </c>
      <c r="I50" s="10" t="s">
        <v>5</v>
      </c>
      <c r="J50" s="5" t="s">
        <v>6</v>
      </c>
      <c r="K50" s="5" t="s">
        <v>7</v>
      </c>
      <c r="L50" s="11" t="s">
        <v>8</v>
      </c>
      <c r="M50" s="8"/>
      <c r="N50" s="12" t="s">
        <v>9</v>
      </c>
      <c r="O50" s="8"/>
      <c r="P50" s="13" t="s">
        <v>10</v>
      </c>
      <c r="Q50" s="8"/>
      <c r="R50" s="14" t="s">
        <v>11</v>
      </c>
      <c r="S50" s="8"/>
      <c r="T50" s="4"/>
      <c r="U50" s="4"/>
      <c r="V50" s="4"/>
      <c r="W50" s="4"/>
      <c r="X50" s="4"/>
      <c r="Y50" s="4"/>
      <c r="Z50" s="4"/>
    </row>
    <row r="51" ht="15.75" customHeight="1">
      <c r="A51" s="15"/>
      <c r="B51" s="16" t="s">
        <v>12</v>
      </c>
      <c r="C51" s="17" t="s">
        <v>13</v>
      </c>
      <c r="D51" s="17" t="s">
        <v>14</v>
      </c>
      <c r="E51" s="17" t="s">
        <v>15</v>
      </c>
      <c r="F51" s="18" t="s">
        <v>16</v>
      </c>
      <c r="G51" s="15"/>
      <c r="H51" s="15"/>
      <c r="I51" s="15"/>
      <c r="J51" s="15"/>
      <c r="K51" s="15"/>
      <c r="L51" s="19" t="s">
        <v>17</v>
      </c>
      <c r="M51" s="20" t="s">
        <v>18</v>
      </c>
      <c r="N51" s="21" t="s">
        <v>19</v>
      </c>
      <c r="O51" s="22" t="s">
        <v>20</v>
      </c>
      <c r="P51" s="23" t="s">
        <v>21</v>
      </c>
      <c r="Q51" s="24" t="s">
        <v>22</v>
      </c>
      <c r="R51" s="25" t="s">
        <v>23</v>
      </c>
      <c r="S51" s="22" t="s">
        <v>24</v>
      </c>
      <c r="T51" s="4"/>
      <c r="U51" s="4"/>
      <c r="V51" s="4"/>
      <c r="W51" s="4"/>
      <c r="X51" s="4"/>
      <c r="Y51" s="4"/>
      <c r="Z51" s="4"/>
    </row>
    <row r="52" ht="15.75" customHeight="1">
      <c r="A52" s="116">
        <v>1.0</v>
      </c>
      <c r="B52" s="117" t="s">
        <v>84</v>
      </c>
      <c r="C52" s="118" t="s">
        <v>85</v>
      </c>
      <c r="D52" s="118">
        <v>4.9029631E7</v>
      </c>
      <c r="E52" s="118">
        <v>1.0753309E8</v>
      </c>
      <c r="F52" s="119">
        <v>6.00061141E8</v>
      </c>
      <c r="G52" s="120" t="s">
        <v>56</v>
      </c>
      <c r="H52" s="120" t="s">
        <v>28</v>
      </c>
      <c r="I52" s="120" t="s">
        <v>29</v>
      </c>
      <c r="J52" s="120" t="s">
        <v>85</v>
      </c>
      <c r="K52" s="120" t="s">
        <v>86</v>
      </c>
      <c r="L52" s="121">
        <v>8000000.0</v>
      </c>
      <c r="M52" s="122">
        <f t="shared" ref="M52:M56" si="6">L52/100*70</f>
        <v>5600000</v>
      </c>
      <c r="N52" s="117">
        <v>2022.0</v>
      </c>
      <c r="O52" s="119">
        <v>2027.0</v>
      </c>
      <c r="P52" s="123"/>
      <c r="Q52" s="124" t="s">
        <v>35</v>
      </c>
      <c r="R52" s="116" t="s">
        <v>35</v>
      </c>
      <c r="S52" s="116" t="s">
        <v>31</v>
      </c>
      <c r="T52" s="4"/>
      <c r="U52" s="4"/>
      <c r="V52" s="4"/>
      <c r="W52" s="4"/>
      <c r="X52" s="4"/>
      <c r="Y52" s="4"/>
      <c r="Z52" s="4"/>
    </row>
    <row r="53" ht="15.75" customHeight="1">
      <c r="A53" s="46">
        <v>2.0</v>
      </c>
      <c r="B53" s="38" t="s">
        <v>84</v>
      </c>
      <c r="C53" s="39" t="s">
        <v>85</v>
      </c>
      <c r="D53" s="39">
        <v>4.9029631E7</v>
      </c>
      <c r="E53" s="39">
        <v>1.0753309E8</v>
      </c>
      <c r="F53" s="40">
        <v>6.00061141E8</v>
      </c>
      <c r="G53" s="47" t="s">
        <v>87</v>
      </c>
      <c r="H53" s="41" t="s">
        <v>28</v>
      </c>
      <c r="I53" s="41" t="s">
        <v>29</v>
      </c>
      <c r="J53" s="41" t="s">
        <v>85</v>
      </c>
      <c r="K53" s="47" t="s">
        <v>88</v>
      </c>
      <c r="L53" s="48">
        <v>500000.0</v>
      </c>
      <c r="M53" s="43">
        <f t="shared" si="6"/>
        <v>350000</v>
      </c>
      <c r="N53" s="38">
        <v>2022.0</v>
      </c>
      <c r="O53" s="40">
        <v>2027.0</v>
      </c>
      <c r="P53" s="93"/>
      <c r="Q53" s="94"/>
      <c r="R53" s="46" t="s">
        <v>35</v>
      </c>
      <c r="S53" s="37" t="s">
        <v>31</v>
      </c>
      <c r="T53" s="4"/>
      <c r="U53" s="4"/>
      <c r="V53" s="4"/>
      <c r="W53" s="4"/>
      <c r="X53" s="4"/>
      <c r="Y53" s="4"/>
      <c r="Z53" s="4"/>
    </row>
    <row r="54" ht="15.75" customHeight="1">
      <c r="A54" s="46">
        <v>3.0</v>
      </c>
      <c r="B54" s="38" t="s">
        <v>84</v>
      </c>
      <c r="C54" s="39" t="s">
        <v>85</v>
      </c>
      <c r="D54" s="39">
        <v>4.9029631E7</v>
      </c>
      <c r="E54" s="39">
        <v>1.0753309E8</v>
      </c>
      <c r="F54" s="40">
        <v>6.00061141E8</v>
      </c>
      <c r="G54" s="47" t="s">
        <v>89</v>
      </c>
      <c r="H54" s="41" t="s">
        <v>28</v>
      </c>
      <c r="I54" s="41" t="s">
        <v>29</v>
      </c>
      <c r="J54" s="41" t="s">
        <v>85</v>
      </c>
      <c r="K54" s="47" t="s">
        <v>90</v>
      </c>
      <c r="L54" s="48">
        <v>100000.0</v>
      </c>
      <c r="M54" s="43">
        <f t="shared" si="6"/>
        <v>70000</v>
      </c>
      <c r="N54" s="38">
        <v>2022.0</v>
      </c>
      <c r="O54" s="40">
        <v>2027.0</v>
      </c>
      <c r="P54" s="93"/>
      <c r="Q54" s="94"/>
      <c r="R54" s="46" t="s">
        <v>35</v>
      </c>
      <c r="S54" s="37" t="s">
        <v>31</v>
      </c>
      <c r="T54" s="4"/>
      <c r="U54" s="4"/>
      <c r="V54" s="4"/>
      <c r="W54" s="4"/>
      <c r="X54" s="4"/>
      <c r="Y54" s="4"/>
      <c r="Z54" s="4"/>
    </row>
    <row r="55" ht="15.75" customHeight="1">
      <c r="A55" s="52">
        <v>4.0</v>
      </c>
      <c r="B55" s="38" t="s">
        <v>84</v>
      </c>
      <c r="C55" s="39" t="s">
        <v>85</v>
      </c>
      <c r="D55" s="39">
        <v>4.9029631E7</v>
      </c>
      <c r="E55" s="39">
        <v>1.0753309E8</v>
      </c>
      <c r="F55" s="40">
        <v>6.00061141E8</v>
      </c>
      <c r="G55" s="53" t="s">
        <v>91</v>
      </c>
      <c r="H55" s="41" t="s">
        <v>28</v>
      </c>
      <c r="I55" s="41" t="s">
        <v>29</v>
      </c>
      <c r="J55" s="41" t="s">
        <v>85</v>
      </c>
      <c r="K55" s="53" t="s">
        <v>92</v>
      </c>
      <c r="L55" s="54">
        <v>3000000.0</v>
      </c>
      <c r="M55" s="43">
        <f t="shared" si="6"/>
        <v>2100000</v>
      </c>
      <c r="N55" s="38">
        <v>2022.0</v>
      </c>
      <c r="O55" s="40">
        <v>2027.0</v>
      </c>
      <c r="P55" s="95"/>
      <c r="Q55" s="96"/>
      <c r="R55" s="52" t="s">
        <v>35</v>
      </c>
      <c r="S55" s="37" t="s">
        <v>31</v>
      </c>
      <c r="T55" s="4"/>
      <c r="U55" s="4"/>
      <c r="V55" s="4"/>
      <c r="W55" s="4"/>
      <c r="X55" s="4"/>
      <c r="Y55" s="4"/>
      <c r="Z55" s="4"/>
    </row>
    <row r="56" ht="15.75" customHeight="1">
      <c r="A56" s="125">
        <v>5.0</v>
      </c>
      <c r="B56" s="117" t="s">
        <v>84</v>
      </c>
      <c r="C56" s="118" t="s">
        <v>85</v>
      </c>
      <c r="D56" s="118">
        <v>4.9029631E7</v>
      </c>
      <c r="E56" s="118">
        <v>1.0753309E8</v>
      </c>
      <c r="F56" s="119">
        <v>6.00061141E8</v>
      </c>
      <c r="G56" s="126" t="s">
        <v>93</v>
      </c>
      <c r="H56" s="120" t="s">
        <v>28</v>
      </c>
      <c r="I56" s="120" t="s">
        <v>29</v>
      </c>
      <c r="J56" s="120" t="s">
        <v>85</v>
      </c>
      <c r="K56" s="126" t="s">
        <v>94</v>
      </c>
      <c r="L56" s="127">
        <v>3000000.0</v>
      </c>
      <c r="M56" s="122">
        <f t="shared" si="6"/>
        <v>2100000</v>
      </c>
      <c r="N56" s="117">
        <v>2022.0</v>
      </c>
      <c r="O56" s="119">
        <v>2027.0</v>
      </c>
      <c r="P56" s="128"/>
      <c r="Q56" s="129"/>
      <c r="R56" s="125" t="s">
        <v>35</v>
      </c>
      <c r="S56" s="116" t="s">
        <v>31</v>
      </c>
      <c r="T56" s="4"/>
      <c r="U56" s="4"/>
      <c r="V56" s="4"/>
      <c r="W56" s="4"/>
      <c r="X56" s="4"/>
      <c r="Y56" s="4"/>
      <c r="Z56" s="4"/>
    </row>
    <row r="57" ht="15.75" customHeight="1">
      <c r="T57" s="4"/>
      <c r="U57" s="4"/>
      <c r="V57" s="4"/>
      <c r="W57" s="4"/>
      <c r="X57" s="4"/>
      <c r="Y57" s="4"/>
      <c r="Z57" s="4"/>
    </row>
    <row r="58" ht="27.0" customHeight="1">
      <c r="A58" s="5" t="s">
        <v>1</v>
      </c>
      <c r="B58" s="6" t="s">
        <v>2</v>
      </c>
      <c r="C58" s="7"/>
      <c r="D58" s="7"/>
      <c r="E58" s="7"/>
      <c r="F58" s="8"/>
      <c r="G58" s="5" t="s">
        <v>3</v>
      </c>
      <c r="H58" s="9" t="s">
        <v>4</v>
      </c>
      <c r="I58" s="10" t="s">
        <v>5</v>
      </c>
      <c r="J58" s="5" t="s">
        <v>6</v>
      </c>
      <c r="K58" s="5" t="s">
        <v>7</v>
      </c>
      <c r="L58" s="11" t="s">
        <v>8</v>
      </c>
      <c r="M58" s="8"/>
      <c r="N58" s="12" t="s">
        <v>9</v>
      </c>
      <c r="O58" s="8"/>
      <c r="P58" s="13" t="s">
        <v>10</v>
      </c>
      <c r="Q58" s="8"/>
      <c r="R58" s="14" t="s">
        <v>11</v>
      </c>
      <c r="S58" s="8"/>
      <c r="T58" s="4"/>
      <c r="U58" s="4"/>
      <c r="V58" s="4"/>
      <c r="W58" s="4"/>
      <c r="X58" s="4"/>
      <c r="Y58" s="4"/>
      <c r="Z58" s="4"/>
    </row>
    <row r="59" ht="15.75" customHeight="1">
      <c r="A59" s="15"/>
      <c r="B59" s="16" t="s">
        <v>12</v>
      </c>
      <c r="C59" s="17" t="s">
        <v>13</v>
      </c>
      <c r="D59" s="17" t="s">
        <v>14</v>
      </c>
      <c r="E59" s="17" t="s">
        <v>15</v>
      </c>
      <c r="F59" s="18" t="s">
        <v>16</v>
      </c>
      <c r="G59" s="15"/>
      <c r="H59" s="15"/>
      <c r="I59" s="15"/>
      <c r="J59" s="15"/>
      <c r="K59" s="15"/>
      <c r="L59" s="19" t="s">
        <v>17</v>
      </c>
      <c r="M59" s="20" t="s">
        <v>18</v>
      </c>
      <c r="N59" s="21" t="s">
        <v>19</v>
      </c>
      <c r="O59" s="22" t="s">
        <v>20</v>
      </c>
      <c r="P59" s="23" t="s">
        <v>21</v>
      </c>
      <c r="Q59" s="24" t="s">
        <v>22</v>
      </c>
      <c r="R59" s="25" t="s">
        <v>23</v>
      </c>
      <c r="S59" s="22" t="s">
        <v>24</v>
      </c>
      <c r="T59" s="4"/>
      <c r="U59" s="4"/>
      <c r="V59" s="4"/>
      <c r="W59" s="4"/>
      <c r="X59" s="4"/>
      <c r="Y59" s="4"/>
      <c r="Z59" s="4"/>
    </row>
    <row r="60" ht="15.75" customHeight="1">
      <c r="A60" s="37">
        <v>1.0</v>
      </c>
      <c r="B60" s="38" t="s">
        <v>95</v>
      </c>
      <c r="C60" s="39" t="s">
        <v>96</v>
      </c>
      <c r="D60" s="39">
        <v>7.099899E7</v>
      </c>
      <c r="E60" s="39">
        <v>1.07533111E8</v>
      </c>
      <c r="F60" s="97">
        <v>6.00060802E8</v>
      </c>
      <c r="G60" s="41" t="s">
        <v>97</v>
      </c>
      <c r="H60" s="41" t="s">
        <v>28</v>
      </c>
      <c r="I60" s="41" t="s">
        <v>29</v>
      </c>
      <c r="J60" s="41" t="s">
        <v>96</v>
      </c>
      <c r="K60" s="41" t="s">
        <v>97</v>
      </c>
      <c r="L60" s="42">
        <v>500000.0</v>
      </c>
      <c r="M60" s="43">
        <f t="shared" ref="M60:M62" si="7">L60/100*70</f>
        <v>350000</v>
      </c>
      <c r="N60" s="38">
        <v>2022.0</v>
      </c>
      <c r="O60" s="40">
        <v>2027.0</v>
      </c>
      <c r="P60" s="44"/>
      <c r="Q60" s="45"/>
      <c r="R60" s="37" t="s">
        <v>35</v>
      </c>
      <c r="S60" s="37" t="s">
        <v>31</v>
      </c>
      <c r="T60" s="4"/>
      <c r="U60" s="4"/>
      <c r="V60" s="4"/>
      <c r="W60" s="4"/>
      <c r="X60" s="4"/>
      <c r="Y60" s="4"/>
      <c r="Z60" s="4"/>
    </row>
    <row r="61" ht="15.75" customHeight="1">
      <c r="A61" s="46">
        <v>2.0</v>
      </c>
      <c r="B61" s="38" t="s">
        <v>95</v>
      </c>
      <c r="C61" s="39" t="s">
        <v>96</v>
      </c>
      <c r="D61" s="39">
        <v>7.099899E7</v>
      </c>
      <c r="E61" s="39">
        <v>1.07533111E8</v>
      </c>
      <c r="F61" s="97">
        <v>6.00060802E8</v>
      </c>
      <c r="G61" s="47" t="s">
        <v>98</v>
      </c>
      <c r="H61" s="41" t="s">
        <v>28</v>
      </c>
      <c r="I61" s="41" t="s">
        <v>29</v>
      </c>
      <c r="J61" s="41" t="s">
        <v>96</v>
      </c>
      <c r="K61" s="47" t="s">
        <v>98</v>
      </c>
      <c r="L61" s="48">
        <v>500000.0</v>
      </c>
      <c r="M61" s="43">
        <f t="shared" si="7"/>
        <v>350000</v>
      </c>
      <c r="N61" s="38">
        <v>2022.0</v>
      </c>
      <c r="O61" s="40">
        <v>2027.0</v>
      </c>
      <c r="P61" s="44"/>
      <c r="Q61" s="45"/>
      <c r="R61" s="37" t="s">
        <v>35</v>
      </c>
      <c r="S61" s="37" t="s">
        <v>31</v>
      </c>
      <c r="T61" s="4"/>
      <c r="U61" s="4"/>
      <c r="V61" s="4"/>
      <c r="W61" s="4"/>
      <c r="X61" s="4"/>
      <c r="Y61" s="4"/>
      <c r="Z61" s="4"/>
    </row>
    <row r="62" ht="15.75" customHeight="1">
      <c r="A62" s="46">
        <v>3.0</v>
      </c>
      <c r="B62" s="38" t="s">
        <v>95</v>
      </c>
      <c r="C62" s="39" t="s">
        <v>96</v>
      </c>
      <c r="D62" s="39">
        <v>7.099899E7</v>
      </c>
      <c r="E62" s="39">
        <v>1.07533111E8</v>
      </c>
      <c r="F62" s="97">
        <v>6.00060802E8</v>
      </c>
      <c r="G62" s="47" t="s">
        <v>68</v>
      </c>
      <c r="H62" s="41" t="s">
        <v>28</v>
      </c>
      <c r="I62" s="41" t="s">
        <v>29</v>
      </c>
      <c r="J62" s="41" t="s">
        <v>96</v>
      </c>
      <c r="K62" s="47" t="s">
        <v>68</v>
      </c>
      <c r="L62" s="48">
        <v>300000.0</v>
      </c>
      <c r="M62" s="43">
        <f t="shared" si="7"/>
        <v>210000</v>
      </c>
      <c r="N62" s="38">
        <v>2022.0</v>
      </c>
      <c r="O62" s="40">
        <v>2027.0</v>
      </c>
      <c r="P62" s="44"/>
      <c r="Q62" s="45"/>
      <c r="R62" s="37" t="s">
        <v>35</v>
      </c>
      <c r="S62" s="37" t="s">
        <v>31</v>
      </c>
      <c r="T62" s="4"/>
      <c r="U62" s="4"/>
      <c r="V62" s="4"/>
      <c r="W62" s="4"/>
      <c r="X62" s="4"/>
      <c r="Y62" s="4"/>
      <c r="Z62" s="4"/>
    </row>
    <row r="63" ht="15.75" customHeight="1">
      <c r="A63" s="52" t="s">
        <v>77</v>
      </c>
      <c r="B63" s="102"/>
      <c r="C63" s="103"/>
      <c r="D63" s="103"/>
      <c r="E63" s="103"/>
      <c r="F63" s="104"/>
      <c r="G63" s="53"/>
      <c r="H63" s="53"/>
      <c r="I63" s="53"/>
      <c r="J63" s="53"/>
      <c r="K63" s="53"/>
      <c r="L63" s="54"/>
      <c r="M63" s="105"/>
      <c r="N63" s="102"/>
      <c r="O63" s="104"/>
      <c r="P63" s="95"/>
      <c r="Q63" s="96"/>
      <c r="R63" s="52"/>
      <c r="S63" s="52"/>
      <c r="T63" s="4"/>
      <c r="U63" s="4"/>
      <c r="V63" s="4"/>
      <c r="W63" s="4"/>
      <c r="X63" s="4"/>
      <c r="Y63" s="4"/>
      <c r="Z63" s="4"/>
    </row>
    <row r="64" ht="15.75" customHeight="1">
      <c r="T64" s="4"/>
      <c r="U64" s="4"/>
      <c r="V64" s="4"/>
      <c r="W64" s="4"/>
      <c r="X64" s="4"/>
      <c r="Y64" s="4"/>
      <c r="Z64" s="4"/>
    </row>
    <row r="65" ht="27.0" customHeight="1">
      <c r="A65" s="5" t="s">
        <v>1</v>
      </c>
      <c r="B65" s="6" t="s">
        <v>2</v>
      </c>
      <c r="C65" s="7"/>
      <c r="D65" s="7"/>
      <c r="E65" s="7"/>
      <c r="F65" s="8"/>
      <c r="G65" s="5" t="s">
        <v>3</v>
      </c>
      <c r="H65" s="9" t="s">
        <v>4</v>
      </c>
      <c r="I65" s="10" t="s">
        <v>5</v>
      </c>
      <c r="J65" s="5" t="s">
        <v>6</v>
      </c>
      <c r="K65" s="5" t="s">
        <v>7</v>
      </c>
      <c r="L65" s="11" t="s">
        <v>8</v>
      </c>
      <c r="M65" s="8"/>
      <c r="N65" s="12" t="s">
        <v>9</v>
      </c>
      <c r="O65" s="8"/>
      <c r="P65" s="13" t="s">
        <v>10</v>
      </c>
      <c r="Q65" s="8"/>
      <c r="R65" s="14" t="s">
        <v>11</v>
      </c>
      <c r="S65" s="8"/>
      <c r="T65" s="4"/>
      <c r="U65" s="4"/>
      <c r="V65" s="4"/>
      <c r="W65" s="4"/>
      <c r="X65" s="4"/>
      <c r="Y65" s="4"/>
      <c r="Z65" s="4"/>
    </row>
    <row r="66" ht="15.75" customHeight="1">
      <c r="A66" s="15"/>
      <c r="B66" s="16" t="s">
        <v>12</v>
      </c>
      <c r="C66" s="17" t="s">
        <v>13</v>
      </c>
      <c r="D66" s="17" t="s">
        <v>14</v>
      </c>
      <c r="E66" s="17" t="s">
        <v>15</v>
      </c>
      <c r="F66" s="18" t="s">
        <v>16</v>
      </c>
      <c r="G66" s="15"/>
      <c r="H66" s="15"/>
      <c r="I66" s="15"/>
      <c r="J66" s="15"/>
      <c r="K66" s="15"/>
      <c r="L66" s="19" t="s">
        <v>17</v>
      </c>
      <c r="M66" s="20" t="s">
        <v>18</v>
      </c>
      <c r="N66" s="21" t="s">
        <v>19</v>
      </c>
      <c r="O66" s="22" t="s">
        <v>20</v>
      </c>
      <c r="P66" s="23" t="s">
        <v>21</v>
      </c>
      <c r="Q66" s="24" t="s">
        <v>22</v>
      </c>
      <c r="R66" s="25" t="s">
        <v>23</v>
      </c>
      <c r="S66" s="22" t="s">
        <v>24</v>
      </c>
      <c r="T66" s="4"/>
      <c r="U66" s="4"/>
      <c r="V66" s="4"/>
      <c r="W66" s="4"/>
      <c r="X66" s="4"/>
      <c r="Y66" s="4"/>
      <c r="Z66" s="4"/>
    </row>
    <row r="67" ht="15.75" customHeight="1">
      <c r="A67" s="37">
        <v>1.0</v>
      </c>
      <c r="B67" s="38" t="s">
        <v>99</v>
      </c>
      <c r="C67" s="39" t="s">
        <v>100</v>
      </c>
      <c r="D67" s="39">
        <v>7.0998469E7</v>
      </c>
      <c r="E67" s="39">
        <v>1.07533171E8</v>
      </c>
      <c r="F67" s="97">
        <v>6.00060845E8</v>
      </c>
      <c r="G67" s="41" t="s">
        <v>40</v>
      </c>
      <c r="H67" s="41" t="s">
        <v>28</v>
      </c>
      <c r="I67" s="41" t="s">
        <v>101</v>
      </c>
      <c r="J67" s="41" t="s">
        <v>100</v>
      </c>
      <c r="K67" s="41" t="s">
        <v>102</v>
      </c>
      <c r="L67" s="42">
        <v>500000.0</v>
      </c>
      <c r="M67" s="43">
        <f t="shared" ref="M67:M68" si="8">L67/100*70</f>
        <v>350000</v>
      </c>
      <c r="N67" s="38">
        <v>2022.0</v>
      </c>
      <c r="O67" s="40">
        <v>2027.0</v>
      </c>
      <c r="P67" s="44"/>
      <c r="Q67" s="45"/>
      <c r="R67" s="37" t="s">
        <v>35</v>
      </c>
      <c r="S67" s="37" t="s">
        <v>31</v>
      </c>
      <c r="T67" s="4"/>
      <c r="U67" s="4"/>
      <c r="V67" s="4"/>
      <c r="W67" s="4"/>
      <c r="X67" s="4"/>
      <c r="Y67" s="4"/>
      <c r="Z67" s="4"/>
    </row>
    <row r="68" ht="15.75" customHeight="1">
      <c r="A68" s="46">
        <v>2.0</v>
      </c>
      <c r="B68" s="38" t="s">
        <v>99</v>
      </c>
      <c r="C68" s="39" t="s">
        <v>100</v>
      </c>
      <c r="D68" s="39">
        <v>7.0998469E7</v>
      </c>
      <c r="E68" s="39">
        <v>1.07533171E8</v>
      </c>
      <c r="F68" s="97">
        <v>6.00060845E8</v>
      </c>
      <c r="G68" s="47" t="s">
        <v>98</v>
      </c>
      <c r="H68" s="41" t="s">
        <v>28</v>
      </c>
      <c r="I68" s="41" t="s">
        <v>101</v>
      </c>
      <c r="J68" s="41" t="s">
        <v>100</v>
      </c>
      <c r="K68" s="47" t="s">
        <v>98</v>
      </c>
      <c r="L68" s="48">
        <v>500000.0</v>
      </c>
      <c r="M68" s="43">
        <f t="shared" si="8"/>
        <v>350000</v>
      </c>
      <c r="N68" s="38">
        <v>2022.0</v>
      </c>
      <c r="O68" s="40">
        <v>2027.0</v>
      </c>
      <c r="P68" s="44"/>
      <c r="Q68" s="45"/>
      <c r="R68" s="37" t="s">
        <v>35</v>
      </c>
      <c r="S68" s="37" t="s">
        <v>31</v>
      </c>
      <c r="T68" s="4"/>
      <c r="U68" s="4"/>
      <c r="V68" s="4"/>
      <c r="W68" s="4"/>
      <c r="X68" s="4"/>
      <c r="Y68" s="4"/>
      <c r="Z68" s="4"/>
    </row>
    <row r="69" ht="15.75" customHeight="1">
      <c r="A69" s="46">
        <v>3.0</v>
      </c>
      <c r="B69" s="38"/>
      <c r="C69" s="39"/>
      <c r="D69" s="39"/>
      <c r="E69" s="39"/>
      <c r="F69" s="97"/>
      <c r="G69" s="47"/>
      <c r="H69" s="41"/>
      <c r="I69" s="41"/>
      <c r="J69" s="41"/>
      <c r="K69" s="47"/>
      <c r="L69" s="48"/>
      <c r="M69" s="43"/>
      <c r="N69" s="38"/>
      <c r="O69" s="40"/>
      <c r="P69" s="44"/>
      <c r="Q69" s="45"/>
      <c r="R69" s="37"/>
      <c r="S69" s="37"/>
      <c r="T69" s="4"/>
      <c r="U69" s="4"/>
      <c r="V69" s="4"/>
      <c r="W69" s="4"/>
      <c r="X69" s="4"/>
      <c r="Y69" s="4"/>
      <c r="Z69" s="4"/>
    </row>
    <row r="70" ht="15.75" customHeight="1">
      <c r="A70" s="52" t="s">
        <v>77</v>
      </c>
      <c r="B70" s="102"/>
      <c r="C70" s="103"/>
      <c r="D70" s="103"/>
      <c r="E70" s="103"/>
      <c r="F70" s="104"/>
      <c r="G70" s="53"/>
      <c r="H70" s="53"/>
      <c r="I70" s="53"/>
      <c r="J70" s="53"/>
      <c r="K70" s="53"/>
      <c r="L70" s="54"/>
      <c r="M70" s="105"/>
      <c r="N70" s="102"/>
      <c r="O70" s="104"/>
      <c r="P70" s="95"/>
      <c r="Q70" s="96"/>
      <c r="R70" s="52"/>
      <c r="S70" s="52"/>
      <c r="T70" s="4"/>
      <c r="U70" s="4"/>
      <c r="V70" s="4"/>
      <c r="W70" s="4"/>
      <c r="X70" s="4"/>
      <c r="Y70" s="4"/>
      <c r="Z70" s="4"/>
    </row>
    <row r="71" ht="15.75" customHeight="1">
      <c r="T71" s="4"/>
      <c r="U71" s="4"/>
      <c r="V71" s="4"/>
      <c r="W71" s="4"/>
      <c r="X71" s="4"/>
      <c r="Y71" s="4"/>
      <c r="Z71" s="4"/>
    </row>
    <row r="72" ht="27.0" customHeight="1">
      <c r="A72" s="5" t="s">
        <v>1</v>
      </c>
      <c r="B72" s="6" t="s">
        <v>2</v>
      </c>
      <c r="C72" s="7"/>
      <c r="D72" s="7"/>
      <c r="E72" s="7"/>
      <c r="F72" s="8"/>
      <c r="G72" s="5" t="s">
        <v>3</v>
      </c>
      <c r="H72" s="9" t="s">
        <v>4</v>
      </c>
      <c r="I72" s="10" t="s">
        <v>5</v>
      </c>
      <c r="J72" s="5" t="s">
        <v>6</v>
      </c>
      <c r="K72" s="5" t="s">
        <v>7</v>
      </c>
      <c r="L72" s="11" t="s">
        <v>8</v>
      </c>
      <c r="M72" s="8"/>
      <c r="N72" s="12" t="s">
        <v>9</v>
      </c>
      <c r="O72" s="8"/>
      <c r="P72" s="13" t="s">
        <v>10</v>
      </c>
      <c r="Q72" s="8"/>
      <c r="R72" s="14" t="s">
        <v>11</v>
      </c>
      <c r="S72" s="8"/>
      <c r="T72" s="4"/>
      <c r="U72" s="4"/>
      <c r="V72" s="4"/>
      <c r="W72" s="4"/>
      <c r="X72" s="4"/>
      <c r="Y72" s="4"/>
      <c r="Z72" s="4"/>
    </row>
    <row r="73" ht="15.75" customHeight="1">
      <c r="A73" s="15"/>
      <c r="B73" s="16" t="s">
        <v>12</v>
      </c>
      <c r="C73" s="17" t="s">
        <v>13</v>
      </c>
      <c r="D73" s="17" t="s">
        <v>14</v>
      </c>
      <c r="E73" s="17" t="s">
        <v>15</v>
      </c>
      <c r="F73" s="18" t="s">
        <v>16</v>
      </c>
      <c r="G73" s="15"/>
      <c r="H73" s="15"/>
      <c r="I73" s="15"/>
      <c r="J73" s="15"/>
      <c r="K73" s="15"/>
      <c r="L73" s="19" t="s">
        <v>17</v>
      </c>
      <c r="M73" s="20" t="s">
        <v>18</v>
      </c>
      <c r="N73" s="21" t="s">
        <v>19</v>
      </c>
      <c r="O73" s="22" t="s">
        <v>20</v>
      </c>
      <c r="P73" s="23" t="s">
        <v>21</v>
      </c>
      <c r="Q73" s="24" t="s">
        <v>22</v>
      </c>
      <c r="R73" s="25" t="s">
        <v>23</v>
      </c>
      <c r="S73" s="22" t="s">
        <v>24</v>
      </c>
      <c r="T73" s="4"/>
      <c r="U73" s="4"/>
      <c r="V73" s="4"/>
      <c r="W73" s="4"/>
      <c r="X73" s="4"/>
      <c r="Y73" s="4"/>
      <c r="Z73" s="4"/>
    </row>
    <row r="74" ht="15.75" customHeight="1">
      <c r="A74" s="37">
        <v>1.0</v>
      </c>
      <c r="B74" s="38" t="s">
        <v>103</v>
      </c>
      <c r="C74" s="39" t="s">
        <v>104</v>
      </c>
      <c r="D74" s="39">
        <v>7.0992681E7</v>
      </c>
      <c r="E74" s="39">
        <v>1.07533278E8</v>
      </c>
      <c r="F74" s="97">
        <v>6.00060934E8</v>
      </c>
      <c r="G74" s="41" t="s">
        <v>105</v>
      </c>
      <c r="H74" s="41" t="s">
        <v>28</v>
      </c>
      <c r="I74" s="41" t="s">
        <v>29</v>
      </c>
      <c r="J74" s="41" t="s">
        <v>104</v>
      </c>
      <c r="K74" s="41" t="s">
        <v>106</v>
      </c>
      <c r="L74" s="42">
        <v>3500000.0</v>
      </c>
      <c r="M74" s="43">
        <f t="shared" ref="M74:M76" si="9">L74/100*70</f>
        <v>2450000</v>
      </c>
      <c r="N74" s="38">
        <v>2022.0</v>
      </c>
      <c r="O74" s="40">
        <v>2027.0</v>
      </c>
      <c r="P74" s="44" t="s">
        <v>35</v>
      </c>
      <c r="Q74" s="45"/>
      <c r="R74" s="37" t="s">
        <v>35</v>
      </c>
      <c r="S74" s="37" t="s">
        <v>31</v>
      </c>
      <c r="T74" s="4"/>
      <c r="U74" s="4"/>
      <c r="V74" s="4"/>
      <c r="W74" s="4"/>
      <c r="X74" s="4"/>
      <c r="Y74" s="4"/>
      <c r="Z74" s="4"/>
    </row>
    <row r="75" ht="15.75" customHeight="1">
      <c r="A75" s="46">
        <v>2.0</v>
      </c>
      <c r="B75" s="38" t="s">
        <v>103</v>
      </c>
      <c r="C75" s="39" t="s">
        <v>104</v>
      </c>
      <c r="D75" s="39">
        <v>7.0992681E7</v>
      </c>
      <c r="E75" s="39">
        <v>1.07533278E8</v>
      </c>
      <c r="F75" s="97">
        <v>6.00060934E8</v>
      </c>
      <c r="G75" s="47" t="s">
        <v>107</v>
      </c>
      <c r="H75" s="41" t="s">
        <v>28</v>
      </c>
      <c r="I75" s="41" t="s">
        <v>29</v>
      </c>
      <c r="J75" s="41" t="s">
        <v>104</v>
      </c>
      <c r="K75" s="47" t="s">
        <v>102</v>
      </c>
      <c r="L75" s="48">
        <v>2500000.0</v>
      </c>
      <c r="M75" s="43">
        <f t="shared" si="9"/>
        <v>1750000</v>
      </c>
      <c r="N75" s="38">
        <v>2022.0</v>
      </c>
      <c r="O75" s="40">
        <v>2027.0</v>
      </c>
      <c r="P75" s="44"/>
      <c r="Q75" s="45"/>
      <c r="R75" s="37" t="s">
        <v>35</v>
      </c>
      <c r="S75" s="37" t="s">
        <v>31</v>
      </c>
      <c r="T75" s="4"/>
      <c r="U75" s="4"/>
      <c r="V75" s="4"/>
      <c r="W75" s="4"/>
      <c r="X75" s="4"/>
      <c r="Y75" s="4"/>
      <c r="Z75" s="4"/>
    </row>
    <row r="76" ht="15.75" customHeight="1">
      <c r="A76" s="46">
        <v>3.0</v>
      </c>
      <c r="B76" s="38" t="s">
        <v>103</v>
      </c>
      <c r="C76" s="39" t="s">
        <v>104</v>
      </c>
      <c r="D76" s="39">
        <v>7.0992681E7</v>
      </c>
      <c r="E76" s="39">
        <v>1.07533278E8</v>
      </c>
      <c r="F76" s="97">
        <v>6.00060934E8</v>
      </c>
      <c r="G76" s="47" t="s">
        <v>108</v>
      </c>
      <c r="H76" s="41" t="s">
        <v>28</v>
      </c>
      <c r="I76" s="41" t="s">
        <v>29</v>
      </c>
      <c r="J76" s="41" t="s">
        <v>104</v>
      </c>
      <c r="K76" s="47" t="s">
        <v>98</v>
      </c>
      <c r="L76" s="48">
        <v>2500000.0</v>
      </c>
      <c r="M76" s="43">
        <f t="shared" si="9"/>
        <v>1750000</v>
      </c>
      <c r="N76" s="38">
        <v>2022.0</v>
      </c>
      <c r="O76" s="40">
        <v>2027.0</v>
      </c>
      <c r="P76" s="44"/>
      <c r="Q76" s="45"/>
      <c r="R76" s="37" t="s">
        <v>35</v>
      </c>
      <c r="S76" s="37" t="s">
        <v>31</v>
      </c>
      <c r="T76" s="4"/>
      <c r="U76" s="4"/>
      <c r="V76" s="4"/>
      <c r="W76" s="4"/>
      <c r="X76" s="4"/>
      <c r="Y76" s="4"/>
      <c r="Z76" s="4"/>
    </row>
    <row r="77" ht="15.75" customHeight="1">
      <c r="A77" s="52" t="s">
        <v>77</v>
      </c>
      <c r="B77" s="102"/>
      <c r="C77" s="103"/>
      <c r="D77" s="103"/>
      <c r="E77" s="103"/>
      <c r="F77" s="104"/>
      <c r="G77" s="53"/>
      <c r="H77" s="53"/>
      <c r="I77" s="53"/>
      <c r="J77" s="53"/>
      <c r="K77" s="53"/>
      <c r="L77" s="54"/>
      <c r="M77" s="105"/>
      <c r="N77" s="102"/>
      <c r="O77" s="104"/>
      <c r="P77" s="95"/>
      <c r="Q77" s="96"/>
      <c r="R77" s="52"/>
      <c r="S77" s="52"/>
      <c r="T77" s="4"/>
      <c r="U77" s="4"/>
      <c r="V77" s="4"/>
      <c r="W77" s="4"/>
      <c r="X77" s="4"/>
      <c r="Y77" s="4"/>
      <c r="Z77" s="4"/>
    </row>
    <row r="78" ht="15.75" customHeight="1">
      <c r="T78" s="4"/>
      <c r="U78" s="4"/>
      <c r="V78" s="4"/>
      <c r="W78" s="4"/>
      <c r="X78" s="4"/>
      <c r="Y78" s="4"/>
      <c r="Z78" s="4"/>
    </row>
    <row r="79" ht="27.0" customHeight="1">
      <c r="A79" s="5" t="s">
        <v>1</v>
      </c>
      <c r="B79" s="6" t="s">
        <v>2</v>
      </c>
      <c r="C79" s="7"/>
      <c r="D79" s="7"/>
      <c r="E79" s="7"/>
      <c r="F79" s="8"/>
      <c r="G79" s="5" t="s">
        <v>3</v>
      </c>
      <c r="H79" s="9" t="s">
        <v>4</v>
      </c>
      <c r="I79" s="10" t="s">
        <v>5</v>
      </c>
      <c r="J79" s="5" t="s">
        <v>6</v>
      </c>
      <c r="K79" s="5" t="s">
        <v>7</v>
      </c>
      <c r="L79" s="11" t="s">
        <v>8</v>
      </c>
      <c r="M79" s="8"/>
      <c r="N79" s="12" t="s">
        <v>9</v>
      </c>
      <c r="O79" s="8"/>
      <c r="P79" s="13" t="s">
        <v>10</v>
      </c>
      <c r="Q79" s="8"/>
      <c r="R79" s="14" t="s">
        <v>11</v>
      </c>
      <c r="S79" s="8"/>
      <c r="T79" s="4"/>
      <c r="U79" s="4"/>
      <c r="V79" s="4"/>
      <c r="W79" s="4"/>
      <c r="X79" s="4"/>
      <c r="Y79" s="4"/>
      <c r="Z79" s="4"/>
    </row>
    <row r="80" ht="15.75" customHeight="1">
      <c r="A80" s="15"/>
      <c r="B80" s="16" t="s">
        <v>12</v>
      </c>
      <c r="C80" s="17" t="s">
        <v>13</v>
      </c>
      <c r="D80" s="17" t="s">
        <v>14</v>
      </c>
      <c r="E80" s="17" t="s">
        <v>15</v>
      </c>
      <c r="F80" s="18" t="s">
        <v>16</v>
      </c>
      <c r="G80" s="15"/>
      <c r="H80" s="15"/>
      <c r="I80" s="15"/>
      <c r="J80" s="15"/>
      <c r="K80" s="15"/>
      <c r="L80" s="19" t="s">
        <v>17</v>
      </c>
      <c r="M80" s="20" t="s">
        <v>18</v>
      </c>
      <c r="N80" s="21" t="s">
        <v>19</v>
      </c>
      <c r="O80" s="22" t="s">
        <v>20</v>
      </c>
      <c r="P80" s="23" t="s">
        <v>21</v>
      </c>
      <c r="Q80" s="24" t="s">
        <v>22</v>
      </c>
      <c r="R80" s="25" t="s">
        <v>23</v>
      </c>
      <c r="S80" s="22" t="s">
        <v>24</v>
      </c>
      <c r="T80" s="4"/>
      <c r="U80" s="4"/>
      <c r="V80" s="4"/>
      <c r="W80" s="4"/>
      <c r="X80" s="4"/>
      <c r="Y80" s="4"/>
      <c r="Z80" s="4"/>
    </row>
    <row r="81" ht="15.75" customHeight="1">
      <c r="A81" s="26">
        <v>1.0</v>
      </c>
      <c r="B81" s="27" t="s">
        <v>109</v>
      </c>
      <c r="C81" s="28" t="s">
        <v>110</v>
      </c>
      <c r="D81" s="28">
        <v>7.0985014E7</v>
      </c>
      <c r="E81" s="28">
        <v>1.07533308E8</v>
      </c>
      <c r="F81" s="130">
        <v>6.00060969E8</v>
      </c>
      <c r="G81" s="30" t="s">
        <v>76</v>
      </c>
      <c r="H81" s="30" t="s">
        <v>28</v>
      </c>
      <c r="I81" s="30" t="s">
        <v>29</v>
      </c>
      <c r="J81" s="30" t="s">
        <v>110</v>
      </c>
      <c r="K81" s="30" t="s">
        <v>111</v>
      </c>
      <c r="L81" s="31">
        <v>1200000.0</v>
      </c>
      <c r="M81" s="32">
        <f t="shared" ref="M81:M84" si="10">L81/100*70</f>
        <v>840000</v>
      </c>
      <c r="N81" s="27">
        <v>2022.0</v>
      </c>
      <c r="O81" s="29">
        <v>2027.0</v>
      </c>
      <c r="P81" s="33"/>
      <c r="Q81" s="35"/>
      <c r="R81" s="26" t="s">
        <v>112</v>
      </c>
      <c r="S81" s="26"/>
      <c r="T81" s="4"/>
      <c r="U81" s="4"/>
      <c r="V81" s="4"/>
      <c r="W81" s="4"/>
      <c r="X81" s="4"/>
      <c r="Y81" s="4"/>
      <c r="Z81" s="4"/>
    </row>
    <row r="82" ht="15.75" customHeight="1">
      <c r="A82" s="80">
        <v>2.0</v>
      </c>
      <c r="B82" s="27" t="s">
        <v>109</v>
      </c>
      <c r="C82" s="28" t="s">
        <v>110</v>
      </c>
      <c r="D82" s="28">
        <v>7.0985014E7</v>
      </c>
      <c r="E82" s="28">
        <v>1.07533308E8</v>
      </c>
      <c r="F82" s="130">
        <v>6.00060969E8</v>
      </c>
      <c r="G82" s="88" t="s">
        <v>113</v>
      </c>
      <c r="H82" s="30" t="s">
        <v>28</v>
      </c>
      <c r="I82" s="30" t="s">
        <v>29</v>
      </c>
      <c r="J82" s="30" t="s">
        <v>110</v>
      </c>
      <c r="K82" s="82" t="s">
        <v>114</v>
      </c>
      <c r="L82" s="83">
        <v>900000.0</v>
      </c>
      <c r="M82" s="32">
        <f t="shared" si="10"/>
        <v>630000</v>
      </c>
      <c r="N82" s="27">
        <v>2023.0</v>
      </c>
      <c r="O82" s="29">
        <v>2027.0</v>
      </c>
      <c r="P82" s="33"/>
      <c r="Q82" s="35" t="s">
        <v>35</v>
      </c>
      <c r="R82" s="26" t="s">
        <v>35</v>
      </c>
      <c r="S82" s="26"/>
      <c r="T82" s="4"/>
      <c r="U82" s="4"/>
      <c r="V82" s="4"/>
      <c r="W82" s="4"/>
      <c r="X82" s="4"/>
      <c r="Y82" s="4"/>
      <c r="Z82" s="4"/>
    </row>
    <row r="83" ht="15.75" customHeight="1">
      <c r="A83" s="80">
        <v>3.0</v>
      </c>
      <c r="B83" s="27" t="s">
        <v>109</v>
      </c>
      <c r="C83" s="28" t="s">
        <v>110</v>
      </c>
      <c r="D83" s="28">
        <v>7.0985014E7</v>
      </c>
      <c r="E83" s="28">
        <v>1.07533308E8</v>
      </c>
      <c r="F83" s="130">
        <v>6.00060969E8</v>
      </c>
      <c r="G83" s="81" t="s">
        <v>115</v>
      </c>
      <c r="H83" s="30" t="s">
        <v>28</v>
      </c>
      <c r="I83" s="30" t="s">
        <v>29</v>
      </c>
      <c r="J83" s="30" t="s">
        <v>110</v>
      </c>
      <c r="K83" s="82" t="s">
        <v>116</v>
      </c>
      <c r="L83" s="83">
        <v>7000000.0</v>
      </c>
      <c r="M83" s="32">
        <f t="shared" si="10"/>
        <v>4900000</v>
      </c>
      <c r="N83" s="27">
        <v>2023.0</v>
      </c>
      <c r="O83" s="29">
        <v>2027.0</v>
      </c>
      <c r="P83" s="33"/>
      <c r="Q83" s="35" t="s">
        <v>35</v>
      </c>
      <c r="R83" s="26" t="s">
        <v>35</v>
      </c>
      <c r="S83" s="26"/>
      <c r="T83" s="4"/>
      <c r="U83" s="4"/>
      <c r="V83" s="4"/>
      <c r="W83" s="4"/>
      <c r="X83" s="4"/>
      <c r="Y83" s="4"/>
      <c r="Z83" s="4"/>
    </row>
    <row r="84" ht="15.75" customHeight="1">
      <c r="A84" s="106">
        <v>4.0</v>
      </c>
      <c r="B84" s="131"/>
      <c r="C84" s="132"/>
      <c r="D84" s="132"/>
      <c r="E84" s="132"/>
      <c r="F84" s="133"/>
      <c r="G84" s="88"/>
      <c r="H84" s="88"/>
      <c r="I84" s="88"/>
      <c r="J84" s="88" t="s">
        <v>110</v>
      </c>
      <c r="K84" s="87" t="s">
        <v>117</v>
      </c>
      <c r="L84" s="89">
        <v>4000000.0</v>
      </c>
      <c r="M84" s="32">
        <f t="shared" si="10"/>
        <v>2800000</v>
      </c>
      <c r="N84" s="27">
        <v>2022.0</v>
      </c>
      <c r="O84" s="29">
        <v>2023.0</v>
      </c>
      <c r="P84" s="90"/>
      <c r="Q84" s="92" t="s">
        <v>35</v>
      </c>
      <c r="R84" s="106" t="s">
        <v>118</v>
      </c>
      <c r="S84" s="106"/>
      <c r="T84" s="4"/>
      <c r="U84" s="4"/>
      <c r="V84" s="4"/>
      <c r="W84" s="4"/>
      <c r="X84" s="4"/>
      <c r="Y84" s="4"/>
      <c r="Z84" s="4"/>
    </row>
    <row r="85" ht="15.75" customHeight="1">
      <c r="T85" s="4"/>
      <c r="U85" s="4"/>
      <c r="V85" s="4"/>
      <c r="W85" s="4"/>
      <c r="X85" s="4"/>
      <c r="Y85" s="4"/>
      <c r="Z85" s="4"/>
    </row>
    <row r="86" ht="27.0" customHeight="1">
      <c r="A86" s="5" t="s">
        <v>1</v>
      </c>
      <c r="B86" s="6" t="s">
        <v>2</v>
      </c>
      <c r="C86" s="7"/>
      <c r="D86" s="7"/>
      <c r="E86" s="7"/>
      <c r="F86" s="8"/>
      <c r="G86" s="5" t="s">
        <v>3</v>
      </c>
      <c r="H86" s="9" t="s">
        <v>4</v>
      </c>
      <c r="I86" s="10" t="s">
        <v>5</v>
      </c>
      <c r="J86" s="5" t="s">
        <v>6</v>
      </c>
      <c r="K86" s="5" t="s">
        <v>7</v>
      </c>
      <c r="L86" s="11" t="s">
        <v>8</v>
      </c>
      <c r="M86" s="8"/>
      <c r="N86" s="12" t="s">
        <v>9</v>
      </c>
      <c r="O86" s="8"/>
      <c r="P86" s="13" t="s">
        <v>10</v>
      </c>
      <c r="Q86" s="8"/>
      <c r="R86" s="14" t="s">
        <v>11</v>
      </c>
      <c r="S86" s="8"/>
      <c r="T86" s="4"/>
      <c r="U86" s="4"/>
      <c r="V86" s="4"/>
      <c r="W86" s="4"/>
      <c r="X86" s="4"/>
      <c r="Y86" s="4"/>
      <c r="Z86" s="4"/>
    </row>
    <row r="87" ht="15.75" customHeight="1">
      <c r="A87" s="15"/>
      <c r="B87" s="16" t="s">
        <v>12</v>
      </c>
      <c r="C87" s="17" t="s">
        <v>13</v>
      </c>
      <c r="D87" s="17" t="s">
        <v>14</v>
      </c>
      <c r="E87" s="17" t="s">
        <v>15</v>
      </c>
      <c r="F87" s="18" t="s">
        <v>16</v>
      </c>
      <c r="G87" s="15"/>
      <c r="H87" s="15"/>
      <c r="I87" s="15"/>
      <c r="J87" s="15"/>
      <c r="K87" s="15"/>
      <c r="L87" s="19" t="s">
        <v>17</v>
      </c>
      <c r="M87" s="20" t="s">
        <v>18</v>
      </c>
      <c r="N87" s="21" t="s">
        <v>19</v>
      </c>
      <c r="O87" s="22" t="s">
        <v>20</v>
      </c>
      <c r="P87" s="23" t="s">
        <v>21</v>
      </c>
      <c r="Q87" s="24" t="s">
        <v>22</v>
      </c>
      <c r="R87" s="25" t="s">
        <v>23</v>
      </c>
      <c r="S87" s="22" t="s">
        <v>24</v>
      </c>
      <c r="T87" s="4"/>
      <c r="U87" s="4"/>
      <c r="V87" s="4"/>
      <c r="W87" s="4"/>
      <c r="X87" s="4"/>
      <c r="Y87" s="4"/>
      <c r="Z87" s="4"/>
    </row>
    <row r="88" ht="15.75" customHeight="1">
      <c r="A88" s="26">
        <v>1.0</v>
      </c>
      <c r="B88" s="27" t="s">
        <v>119</v>
      </c>
      <c r="C88" s="28" t="s">
        <v>120</v>
      </c>
      <c r="D88" s="28">
        <v>7.0659231E7</v>
      </c>
      <c r="E88" s="28">
        <v>1.07721503E8</v>
      </c>
      <c r="F88" s="29">
        <v>6.00061418E8</v>
      </c>
      <c r="G88" s="30" t="s">
        <v>121</v>
      </c>
      <c r="H88" s="30" t="s">
        <v>28</v>
      </c>
      <c r="I88" s="30" t="s">
        <v>29</v>
      </c>
      <c r="J88" s="30" t="s">
        <v>120</v>
      </c>
      <c r="K88" s="30" t="s">
        <v>121</v>
      </c>
      <c r="L88" s="31">
        <v>2.5E7</v>
      </c>
      <c r="M88" s="32">
        <f t="shared" ref="M88:M92" si="11">(L88/100*70)</f>
        <v>17500000</v>
      </c>
      <c r="N88" s="27">
        <v>2022.0</v>
      </c>
      <c r="O88" s="29">
        <v>2027.0</v>
      </c>
      <c r="P88" s="33" t="s">
        <v>35</v>
      </c>
      <c r="Q88" s="35" t="s">
        <v>35</v>
      </c>
      <c r="R88" s="26" t="s">
        <v>35</v>
      </c>
      <c r="S88" s="26" t="s">
        <v>31</v>
      </c>
      <c r="T88" s="4"/>
      <c r="U88" s="4"/>
      <c r="V88" s="4"/>
      <c r="W88" s="4"/>
      <c r="X88" s="4"/>
      <c r="Y88" s="4"/>
      <c r="Z88" s="4"/>
    </row>
    <row r="89" ht="15.75" customHeight="1">
      <c r="A89" s="80">
        <v>2.0</v>
      </c>
      <c r="B89" s="27" t="s">
        <v>119</v>
      </c>
      <c r="C89" s="28" t="s">
        <v>120</v>
      </c>
      <c r="D89" s="28">
        <v>7.0659231E7</v>
      </c>
      <c r="E89" s="28">
        <v>1.07721503E8</v>
      </c>
      <c r="F89" s="29">
        <v>6.00061418E8</v>
      </c>
      <c r="G89" s="30" t="s">
        <v>122</v>
      </c>
      <c r="H89" s="30" t="s">
        <v>28</v>
      </c>
      <c r="I89" s="30" t="s">
        <v>29</v>
      </c>
      <c r="J89" s="30" t="s">
        <v>120</v>
      </c>
      <c r="K89" s="30" t="s">
        <v>122</v>
      </c>
      <c r="L89" s="31">
        <v>8000000.0</v>
      </c>
      <c r="M89" s="32">
        <f t="shared" si="11"/>
        <v>5600000</v>
      </c>
      <c r="N89" s="27">
        <v>2022.0</v>
      </c>
      <c r="O89" s="29">
        <v>2027.0</v>
      </c>
      <c r="P89" s="33" t="s">
        <v>35</v>
      </c>
      <c r="Q89" s="35" t="s">
        <v>35</v>
      </c>
      <c r="R89" s="26" t="s">
        <v>35</v>
      </c>
      <c r="S89" s="26" t="s">
        <v>31</v>
      </c>
      <c r="T89" s="4"/>
      <c r="U89" s="4"/>
      <c r="V89" s="4"/>
      <c r="W89" s="4"/>
      <c r="X89" s="4"/>
      <c r="Y89" s="4"/>
      <c r="Z89" s="4"/>
    </row>
    <row r="90" ht="15.75" customHeight="1">
      <c r="A90" s="80">
        <v>3.0</v>
      </c>
      <c r="B90" s="27" t="s">
        <v>119</v>
      </c>
      <c r="C90" s="28" t="s">
        <v>120</v>
      </c>
      <c r="D90" s="28">
        <v>7.0659231E7</v>
      </c>
      <c r="E90" s="28">
        <v>1.07721503E8</v>
      </c>
      <c r="F90" s="29">
        <v>6.00061418E8</v>
      </c>
      <c r="G90" s="134" t="s">
        <v>123</v>
      </c>
      <c r="H90" s="30" t="s">
        <v>28</v>
      </c>
      <c r="I90" s="30" t="s">
        <v>29</v>
      </c>
      <c r="J90" s="30" t="s">
        <v>120</v>
      </c>
      <c r="K90" s="82" t="s">
        <v>124</v>
      </c>
      <c r="L90" s="83">
        <v>2.0E7</v>
      </c>
      <c r="M90" s="32">
        <f t="shared" si="11"/>
        <v>14000000</v>
      </c>
      <c r="N90" s="27">
        <v>2022.0</v>
      </c>
      <c r="O90" s="29">
        <v>2027.0</v>
      </c>
      <c r="P90" s="33" t="s">
        <v>35</v>
      </c>
      <c r="Q90" s="35" t="s">
        <v>35</v>
      </c>
      <c r="R90" s="26" t="s">
        <v>35</v>
      </c>
      <c r="S90" s="26" t="s">
        <v>31</v>
      </c>
      <c r="T90" s="4"/>
      <c r="U90" s="4"/>
      <c r="V90" s="4"/>
      <c r="W90" s="4"/>
      <c r="X90" s="4"/>
      <c r="Y90" s="4"/>
      <c r="Z90" s="4"/>
    </row>
    <row r="91" ht="15.75" customHeight="1">
      <c r="A91" s="135">
        <v>4.0</v>
      </c>
      <c r="B91" s="27" t="s">
        <v>119</v>
      </c>
      <c r="C91" s="28" t="s">
        <v>120</v>
      </c>
      <c r="D91" s="28">
        <v>7.0659231E7</v>
      </c>
      <c r="E91" s="28">
        <v>1.07721503E8</v>
      </c>
      <c r="F91" s="29">
        <v>6.00061418E8</v>
      </c>
      <c r="G91" s="82" t="s">
        <v>125</v>
      </c>
      <c r="H91" s="30" t="s">
        <v>28</v>
      </c>
      <c r="I91" s="30" t="s">
        <v>29</v>
      </c>
      <c r="J91" s="30" t="s">
        <v>120</v>
      </c>
      <c r="K91" s="82" t="s">
        <v>125</v>
      </c>
      <c r="L91" s="112">
        <v>1.5E7</v>
      </c>
      <c r="M91" s="32">
        <f t="shared" si="11"/>
        <v>10500000</v>
      </c>
      <c r="N91" s="27">
        <v>2022.0</v>
      </c>
      <c r="O91" s="29">
        <v>2027.0</v>
      </c>
      <c r="P91" s="33" t="s">
        <v>35</v>
      </c>
      <c r="Q91" s="35" t="s">
        <v>35</v>
      </c>
      <c r="R91" s="26" t="s">
        <v>35</v>
      </c>
      <c r="S91" s="26" t="s">
        <v>31</v>
      </c>
      <c r="T91" s="4"/>
      <c r="U91" s="4"/>
      <c r="V91" s="4"/>
      <c r="W91" s="4"/>
      <c r="X91" s="4"/>
      <c r="Y91" s="4"/>
      <c r="Z91" s="4"/>
    </row>
    <row r="92" ht="15.75" customHeight="1">
      <c r="A92" s="135">
        <v>5.0</v>
      </c>
      <c r="B92" s="27" t="s">
        <v>119</v>
      </c>
      <c r="C92" s="28" t="s">
        <v>120</v>
      </c>
      <c r="D92" s="28">
        <v>7.0659231E7</v>
      </c>
      <c r="E92" s="28">
        <v>1.07721503E8</v>
      </c>
      <c r="F92" s="29">
        <v>6.00061418E8</v>
      </c>
      <c r="G92" s="82" t="s">
        <v>126</v>
      </c>
      <c r="H92" s="30" t="s">
        <v>28</v>
      </c>
      <c r="I92" s="30" t="s">
        <v>29</v>
      </c>
      <c r="J92" s="30" t="s">
        <v>120</v>
      </c>
      <c r="K92" s="110" t="s">
        <v>127</v>
      </c>
      <c r="L92" s="83">
        <v>1500000.0</v>
      </c>
      <c r="M92" s="32">
        <f t="shared" si="11"/>
        <v>1050000</v>
      </c>
      <c r="N92" s="27">
        <v>2022.0</v>
      </c>
      <c r="O92" s="29">
        <v>2027.0</v>
      </c>
      <c r="P92" s="33" t="s">
        <v>35</v>
      </c>
      <c r="Q92" s="35" t="s">
        <v>35</v>
      </c>
      <c r="R92" s="26" t="s">
        <v>35</v>
      </c>
      <c r="S92" s="26" t="s">
        <v>31</v>
      </c>
      <c r="T92" s="4"/>
      <c r="U92" s="4"/>
      <c r="V92" s="4"/>
      <c r="W92" s="4"/>
      <c r="X92" s="4"/>
      <c r="Y92" s="4"/>
      <c r="Z92" s="4"/>
    </row>
    <row r="93" ht="15.75" customHeight="1">
      <c r="T93" s="4"/>
      <c r="U93" s="4"/>
      <c r="V93" s="4"/>
      <c r="W93" s="4"/>
      <c r="X93" s="4"/>
      <c r="Y93" s="4"/>
      <c r="Z93" s="4"/>
    </row>
    <row r="94" ht="27.0" customHeight="1">
      <c r="A94" s="5" t="s">
        <v>1</v>
      </c>
      <c r="B94" s="6" t="s">
        <v>2</v>
      </c>
      <c r="C94" s="7"/>
      <c r="D94" s="7"/>
      <c r="E94" s="7"/>
      <c r="F94" s="8"/>
      <c r="G94" s="5" t="s">
        <v>3</v>
      </c>
      <c r="H94" s="9" t="s">
        <v>4</v>
      </c>
      <c r="I94" s="10" t="s">
        <v>5</v>
      </c>
      <c r="J94" s="5" t="s">
        <v>6</v>
      </c>
      <c r="K94" s="5" t="s">
        <v>7</v>
      </c>
      <c r="L94" s="11" t="s">
        <v>8</v>
      </c>
      <c r="M94" s="8"/>
      <c r="N94" s="12" t="s">
        <v>9</v>
      </c>
      <c r="O94" s="8"/>
      <c r="P94" s="13" t="s">
        <v>10</v>
      </c>
      <c r="Q94" s="8"/>
      <c r="R94" s="14" t="s">
        <v>11</v>
      </c>
      <c r="S94" s="8"/>
      <c r="T94" s="4"/>
      <c r="U94" s="4"/>
      <c r="V94" s="4"/>
      <c r="W94" s="4"/>
      <c r="X94" s="4"/>
      <c r="Y94" s="4"/>
      <c r="Z94" s="4"/>
    </row>
    <row r="95" ht="15.75" customHeight="1">
      <c r="A95" s="15"/>
      <c r="B95" s="16" t="s">
        <v>12</v>
      </c>
      <c r="C95" s="17" t="s">
        <v>13</v>
      </c>
      <c r="D95" s="17" t="s">
        <v>14</v>
      </c>
      <c r="E95" s="17" t="s">
        <v>15</v>
      </c>
      <c r="F95" s="18" t="s">
        <v>16</v>
      </c>
      <c r="G95" s="15"/>
      <c r="H95" s="15"/>
      <c r="I95" s="15"/>
      <c r="J95" s="15"/>
      <c r="K95" s="15"/>
      <c r="L95" s="19" t="s">
        <v>17</v>
      </c>
      <c r="M95" s="20" t="s">
        <v>18</v>
      </c>
      <c r="N95" s="21" t="s">
        <v>19</v>
      </c>
      <c r="O95" s="22" t="s">
        <v>20</v>
      </c>
      <c r="P95" s="23" t="s">
        <v>21</v>
      </c>
      <c r="Q95" s="24" t="s">
        <v>22</v>
      </c>
      <c r="R95" s="25" t="s">
        <v>23</v>
      </c>
      <c r="S95" s="22" t="s">
        <v>24</v>
      </c>
      <c r="T95" s="4"/>
      <c r="U95" s="4"/>
      <c r="V95" s="4"/>
      <c r="W95" s="4"/>
      <c r="X95" s="4"/>
      <c r="Y95" s="4"/>
      <c r="Z95" s="4"/>
    </row>
    <row r="96" ht="15.75" customHeight="1">
      <c r="A96" s="136">
        <v>1.0</v>
      </c>
      <c r="B96" s="137" t="s">
        <v>128</v>
      </c>
      <c r="C96" s="138" t="s">
        <v>129</v>
      </c>
      <c r="D96" s="138">
        <v>7.5000717E7</v>
      </c>
      <c r="E96" s="138">
        <v>1.07721368E8</v>
      </c>
      <c r="F96" s="139">
        <v>6.00061299E8</v>
      </c>
      <c r="G96" s="140" t="s">
        <v>130</v>
      </c>
      <c r="H96" s="140" t="s">
        <v>28</v>
      </c>
      <c r="I96" s="140" t="s">
        <v>29</v>
      </c>
      <c r="J96" s="140" t="s">
        <v>129</v>
      </c>
      <c r="K96" s="140" t="s">
        <v>131</v>
      </c>
      <c r="L96" s="141">
        <v>4000000.0</v>
      </c>
      <c r="M96" s="142">
        <v>2800000.0</v>
      </c>
      <c r="N96" s="137">
        <v>2000.0</v>
      </c>
      <c r="O96" s="139">
        <v>2027.0</v>
      </c>
      <c r="P96" s="143"/>
      <c r="Q96" s="144"/>
      <c r="R96" s="136"/>
      <c r="S96" s="136" t="s">
        <v>132</v>
      </c>
      <c r="T96" s="4"/>
      <c r="U96" s="4"/>
      <c r="V96" s="4"/>
      <c r="W96" s="4"/>
      <c r="X96" s="4"/>
      <c r="Y96" s="4"/>
      <c r="Z96" s="4"/>
    </row>
    <row r="97" ht="15.75" customHeight="1">
      <c r="A97" s="145">
        <v>2.0</v>
      </c>
      <c r="B97" s="137" t="s">
        <v>128</v>
      </c>
      <c r="C97" s="138" t="s">
        <v>129</v>
      </c>
      <c r="D97" s="138">
        <v>7.5000717E7</v>
      </c>
      <c r="E97" s="138">
        <v>1.07721368E8</v>
      </c>
      <c r="F97" s="139">
        <v>6.00061299E8</v>
      </c>
      <c r="G97" s="146" t="s">
        <v>131</v>
      </c>
      <c r="H97" s="140" t="s">
        <v>28</v>
      </c>
      <c r="I97" s="140" t="s">
        <v>29</v>
      </c>
      <c r="J97" s="140" t="s">
        <v>129</v>
      </c>
      <c r="K97" s="146" t="s">
        <v>131</v>
      </c>
      <c r="L97" s="147">
        <v>2000000.0</v>
      </c>
      <c r="M97" s="142">
        <v>2100000.0</v>
      </c>
      <c r="N97" s="137">
        <v>2022.0</v>
      </c>
      <c r="O97" s="139">
        <v>2027.0</v>
      </c>
      <c r="P97" s="143" t="s">
        <v>35</v>
      </c>
      <c r="Q97" s="144" t="s">
        <v>35</v>
      </c>
      <c r="R97" s="136"/>
      <c r="S97" s="136" t="s">
        <v>31</v>
      </c>
      <c r="T97" s="4"/>
      <c r="U97" s="4"/>
      <c r="V97" s="4"/>
      <c r="W97" s="4"/>
      <c r="X97" s="4"/>
      <c r="Y97" s="4"/>
      <c r="Z97" s="4"/>
    </row>
    <row r="98" ht="15.75" customHeight="1">
      <c r="A98" s="145">
        <v>3.0</v>
      </c>
      <c r="B98" s="137" t="s">
        <v>128</v>
      </c>
      <c r="C98" s="138" t="s">
        <v>129</v>
      </c>
      <c r="D98" s="138">
        <v>7.5000717E7</v>
      </c>
      <c r="E98" s="138">
        <v>1.07721368E8</v>
      </c>
      <c r="F98" s="139">
        <v>6.00061299E8</v>
      </c>
      <c r="G98" s="146" t="s">
        <v>133</v>
      </c>
      <c r="H98" s="140" t="s">
        <v>28</v>
      </c>
      <c r="I98" s="140" t="s">
        <v>29</v>
      </c>
      <c r="J98" s="140" t="s">
        <v>129</v>
      </c>
      <c r="K98" s="146" t="s">
        <v>131</v>
      </c>
      <c r="L98" s="147">
        <v>1000000.0</v>
      </c>
      <c r="M98" s="142">
        <v>700000.0</v>
      </c>
      <c r="N98" s="137">
        <v>2022.0</v>
      </c>
      <c r="O98" s="139">
        <v>2027.0</v>
      </c>
      <c r="P98" s="143"/>
      <c r="Q98" s="144"/>
      <c r="R98" s="136"/>
      <c r="S98" s="136" t="s">
        <v>31</v>
      </c>
      <c r="T98" s="4"/>
      <c r="U98" s="4"/>
      <c r="V98" s="4"/>
      <c r="W98" s="4"/>
      <c r="X98" s="4"/>
      <c r="Y98" s="4"/>
      <c r="Z98" s="4"/>
    </row>
    <row r="99" ht="15.75" customHeight="1">
      <c r="A99" s="148">
        <v>4.0</v>
      </c>
      <c r="B99" s="137" t="s">
        <v>128</v>
      </c>
      <c r="C99" s="138" t="s">
        <v>129</v>
      </c>
      <c r="D99" s="138">
        <v>7.5000717E7</v>
      </c>
      <c r="E99" s="138">
        <v>1.07721368E8</v>
      </c>
      <c r="F99" s="139">
        <v>6.00061299E8</v>
      </c>
      <c r="G99" s="146" t="s">
        <v>76</v>
      </c>
      <c r="H99" s="140" t="s">
        <v>28</v>
      </c>
      <c r="I99" s="140" t="s">
        <v>29</v>
      </c>
      <c r="J99" s="140" t="s">
        <v>129</v>
      </c>
      <c r="K99" s="146" t="s">
        <v>131</v>
      </c>
      <c r="L99" s="147">
        <v>500000.0</v>
      </c>
      <c r="M99" s="142">
        <v>420000.0</v>
      </c>
      <c r="N99" s="137">
        <v>2022.0</v>
      </c>
      <c r="O99" s="139">
        <v>2027.0</v>
      </c>
      <c r="P99" s="143"/>
      <c r="Q99" s="144"/>
      <c r="R99" s="136"/>
      <c r="S99" s="136" t="s">
        <v>31</v>
      </c>
      <c r="T99" s="4"/>
      <c r="U99" s="4"/>
      <c r="V99" s="4"/>
      <c r="W99" s="4"/>
      <c r="X99" s="4"/>
      <c r="Y99" s="4"/>
      <c r="Z99" s="4"/>
    </row>
    <row r="100" ht="15.75" customHeight="1">
      <c r="A100" s="148">
        <v>5.0</v>
      </c>
      <c r="B100" s="137" t="s">
        <v>128</v>
      </c>
      <c r="C100" s="138" t="s">
        <v>129</v>
      </c>
      <c r="D100" s="138">
        <v>7.5000717E7</v>
      </c>
      <c r="E100" s="138">
        <v>1.07721368E8</v>
      </c>
      <c r="F100" s="139">
        <v>6.00061299E8</v>
      </c>
      <c r="G100" s="146" t="s">
        <v>47</v>
      </c>
      <c r="H100" s="140" t="s">
        <v>28</v>
      </c>
      <c r="I100" s="140" t="s">
        <v>29</v>
      </c>
      <c r="J100" s="140" t="s">
        <v>129</v>
      </c>
      <c r="K100" s="146" t="s">
        <v>131</v>
      </c>
      <c r="L100" s="147">
        <v>400000.0</v>
      </c>
      <c r="M100" s="142">
        <v>280000.0</v>
      </c>
      <c r="N100" s="137">
        <v>2022.0</v>
      </c>
      <c r="O100" s="139">
        <v>2027.0</v>
      </c>
      <c r="P100" s="143"/>
      <c r="Q100" s="144" t="s">
        <v>35</v>
      </c>
      <c r="R100" s="136"/>
      <c r="S100" s="136" t="s">
        <v>31</v>
      </c>
      <c r="T100" s="4"/>
      <c r="U100" s="4"/>
      <c r="V100" s="4"/>
      <c r="W100" s="4"/>
      <c r="X100" s="4"/>
      <c r="Y100" s="4"/>
      <c r="Z100" s="4"/>
    </row>
    <row r="101" ht="15.75" customHeight="1">
      <c r="T101" s="4"/>
      <c r="U101" s="4"/>
      <c r="V101" s="4"/>
      <c r="W101" s="4"/>
      <c r="X101" s="4"/>
      <c r="Y101" s="4"/>
      <c r="Z101" s="4"/>
    </row>
    <row r="102" ht="27.0" customHeight="1">
      <c r="A102" s="5" t="s">
        <v>1</v>
      </c>
      <c r="B102" s="6" t="s">
        <v>2</v>
      </c>
      <c r="C102" s="7"/>
      <c r="D102" s="7"/>
      <c r="E102" s="7"/>
      <c r="F102" s="8"/>
      <c r="G102" s="5" t="s">
        <v>3</v>
      </c>
      <c r="H102" s="9" t="s">
        <v>4</v>
      </c>
      <c r="I102" s="10" t="s">
        <v>5</v>
      </c>
      <c r="J102" s="5" t="s">
        <v>6</v>
      </c>
      <c r="K102" s="5" t="s">
        <v>7</v>
      </c>
      <c r="L102" s="11" t="s">
        <v>8</v>
      </c>
      <c r="M102" s="8"/>
      <c r="N102" s="12" t="s">
        <v>9</v>
      </c>
      <c r="O102" s="8"/>
      <c r="P102" s="13" t="s">
        <v>10</v>
      </c>
      <c r="Q102" s="8"/>
      <c r="R102" s="14" t="s">
        <v>11</v>
      </c>
      <c r="S102" s="8"/>
      <c r="T102" s="4"/>
      <c r="U102" s="4"/>
      <c r="V102" s="4"/>
      <c r="W102" s="4"/>
      <c r="X102" s="4"/>
      <c r="Y102" s="4"/>
      <c r="Z102" s="4"/>
    </row>
    <row r="103" ht="15.75" customHeight="1">
      <c r="A103" s="15"/>
      <c r="B103" s="16" t="s">
        <v>12</v>
      </c>
      <c r="C103" s="17" t="s">
        <v>13</v>
      </c>
      <c r="D103" s="17" t="s">
        <v>14</v>
      </c>
      <c r="E103" s="17" t="s">
        <v>15</v>
      </c>
      <c r="F103" s="18" t="s">
        <v>16</v>
      </c>
      <c r="G103" s="15"/>
      <c r="H103" s="15"/>
      <c r="I103" s="15"/>
      <c r="J103" s="15"/>
      <c r="K103" s="15"/>
      <c r="L103" s="19" t="s">
        <v>17</v>
      </c>
      <c r="M103" s="20" t="s">
        <v>18</v>
      </c>
      <c r="N103" s="21" t="s">
        <v>19</v>
      </c>
      <c r="O103" s="22" t="s">
        <v>20</v>
      </c>
      <c r="P103" s="23" t="s">
        <v>21</v>
      </c>
      <c r="Q103" s="24" t="s">
        <v>22</v>
      </c>
      <c r="R103" s="25" t="s">
        <v>23</v>
      </c>
      <c r="S103" s="22" t="s">
        <v>24</v>
      </c>
      <c r="T103" s="4"/>
      <c r="U103" s="4"/>
      <c r="V103" s="4"/>
      <c r="W103" s="4"/>
      <c r="X103" s="4"/>
      <c r="Y103" s="4"/>
      <c r="Z103" s="4"/>
    </row>
    <row r="104" ht="15.75" customHeight="1">
      <c r="A104" s="136">
        <v>1.0</v>
      </c>
      <c r="B104" s="137" t="s">
        <v>134</v>
      </c>
      <c r="C104" s="138" t="s">
        <v>135</v>
      </c>
      <c r="D104" s="138">
        <v>7.0988854E7</v>
      </c>
      <c r="E104" s="138">
        <v>1.07533375E8</v>
      </c>
      <c r="F104" s="139">
        <v>6.00061027E8</v>
      </c>
      <c r="G104" s="140" t="s">
        <v>136</v>
      </c>
      <c r="H104" s="140" t="s">
        <v>28</v>
      </c>
      <c r="I104" s="140" t="s">
        <v>29</v>
      </c>
      <c r="J104" s="140" t="s">
        <v>135</v>
      </c>
      <c r="K104" s="140" t="s">
        <v>136</v>
      </c>
      <c r="L104" s="141">
        <v>150000.0</v>
      </c>
      <c r="M104" s="142">
        <v>105000.0</v>
      </c>
      <c r="N104" s="137">
        <v>2000.0</v>
      </c>
      <c r="O104" s="139">
        <v>2027.0</v>
      </c>
      <c r="P104" s="143"/>
      <c r="Q104" s="144" t="s">
        <v>35</v>
      </c>
      <c r="R104" s="136"/>
      <c r="S104" s="136" t="s">
        <v>132</v>
      </c>
      <c r="T104" s="4"/>
      <c r="U104" s="4"/>
      <c r="V104" s="4"/>
      <c r="W104" s="4"/>
      <c r="X104" s="4"/>
      <c r="Y104" s="4"/>
      <c r="Z104" s="4"/>
    </row>
    <row r="105" ht="15.75" customHeight="1">
      <c r="A105" s="145">
        <v>2.0</v>
      </c>
      <c r="B105" s="137" t="s">
        <v>134</v>
      </c>
      <c r="C105" s="138" t="s">
        <v>135</v>
      </c>
      <c r="D105" s="138">
        <v>7.0988854E7</v>
      </c>
      <c r="E105" s="138">
        <v>1.07533375E8</v>
      </c>
      <c r="F105" s="139">
        <v>6.00061027E8</v>
      </c>
      <c r="G105" s="146" t="s">
        <v>137</v>
      </c>
      <c r="H105" s="140" t="s">
        <v>28</v>
      </c>
      <c r="I105" s="140" t="s">
        <v>29</v>
      </c>
      <c r="J105" s="140" t="s">
        <v>135</v>
      </c>
      <c r="K105" s="146" t="s">
        <v>137</v>
      </c>
      <c r="L105" s="147">
        <v>100000.0</v>
      </c>
      <c r="M105" s="142">
        <v>70000.0</v>
      </c>
      <c r="N105" s="137">
        <v>2022.0</v>
      </c>
      <c r="O105" s="139">
        <v>2027.0</v>
      </c>
      <c r="P105" s="143"/>
      <c r="Q105" s="144"/>
      <c r="R105" s="136"/>
      <c r="S105" s="136" t="s">
        <v>31</v>
      </c>
      <c r="T105" s="4"/>
      <c r="U105" s="4"/>
      <c r="V105" s="4"/>
      <c r="W105" s="4"/>
      <c r="X105" s="4"/>
      <c r="Y105" s="4"/>
      <c r="Z105" s="4"/>
    </row>
    <row r="106" ht="15.75" customHeight="1">
      <c r="A106" s="145">
        <v>3.0</v>
      </c>
      <c r="B106" s="137" t="s">
        <v>134</v>
      </c>
      <c r="C106" s="138" t="s">
        <v>135</v>
      </c>
      <c r="D106" s="138">
        <v>7.0988854E7</v>
      </c>
      <c r="E106" s="138">
        <v>1.07533375E8</v>
      </c>
      <c r="F106" s="139">
        <v>6.00061027E8</v>
      </c>
      <c r="G106" s="146" t="s">
        <v>138</v>
      </c>
      <c r="H106" s="140" t="s">
        <v>28</v>
      </c>
      <c r="I106" s="140" t="s">
        <v>29</v>
      </c>
      <c r="J106" s="140" t="s">
        <v>135</v>
      </c>
      <c r="K106" s="146" t="s">
        <v>138</v>
      </c>
      <c r="L106" s="147">
        <v>180000.0</v>
      </c>
      <c r="M106" s="142">
        <v>126000.0</v>
      </c>
      <c r="N106" s="137">
        <v>2022.0</v>
      </c>
      <c r="O106" s="139">
        <v>2027.0</v>
      </c>
      <c r="P106" s="143"/>
      <c r="Q106" s="144"/>
      <c r="R106" s="136"/>
      <c r="S106" s="136" t="s">
        <v>31</v>
      </c>
      <c r="T106" s="4"/>
      <c r="U106" s="4"/>
      <c r="V106" s="4"/>
      <c r="W106" s="4"/>
      <c r="X106" s="4"/>
      <c r="Y106" s="4"/>
      <c r="Z106" s="4"/>
    </row>
    <row r="107" ht="15.75" customHeight="1">
      <c r="A107" s="148">
        <v>4.0</v>
      </c>
      <c r="B107" s="137" t="s">
        <v>134</v>
      </c>
      <c r="C107" s="138" t="s">
        <v>135</v>
      </c>
      <c r="D107" s="138">
        <v>7.0988854E7</v>
      </c>
      <c r="E107" s="138">
        <v>1.07533375E8</v>
      </c>
      <c r="F107" s="139">
        <v>6.00061027E8</v>
      </c>
      <c r="G107" s="146" t="s">
        <v>139</v>
      </c>
      <c r="H107" s="140" t="s">
        <v>28</v>
      </c>
      <c r="I107" s="140" t="s">
        <v>29</v>
      </c>
      <c r="J107" s="140" t="s">
        <v>135</v>
      </c>
      <c r="K107" s="146" t="s">
        <v>139</v>
      </c>
      <c r="L107" s="147">
        <v>100000.0</v>
      </c>
      <c r="M107" s="142">
        <v>70000.0</v>
      </c>
      <c r="N107" s="137">
        <v>2022.0</v>
      </c>
      <c r="O107" s="139">
        <v>2027.0</v>
      </c>
      <c r="P107" s="143"/>
      <c r="Q107" s="144"/>
      <c r="R107" s="136"/>
      <c r="S107" s="136" t="s">
        <v>31</v>
      </c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75"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  <mergeCell ref="J6:J7"/>
    <mergeCell ref="K6:K7"/>
    <mergeCell ref="N6:O6"/>
    <mergeCell ref="P6:Q6"/>
    <mergeCell ref="R6:S6"/>
    <mergeCell ref="K2:K3"/>
    <mergeCell ref="L2:M2"/>
    <mergeCell ref="B6:F6"/>
    <mergeCell ref="G6:G7"/>
    <mergeCell ref="H6:H7"/>
    <mergeCell ref="I6:I7"/>
    <mergeCell ref="L6:M6"/>
    <mergeCell ref="K10:K11"/>
    <mergeCell ref="L10:M10"/>
    <mergeCell ref="N10:O10"/>
    <mergeCell ref="P10:Q10"/>
    <mergeCell ref="R10:S10"/>
    <mergeCell ref="A6:A7"/>
    <mergeCell ref="A10:A11"/>
    <mergeCell ref="B10:F10"/>
    <mergeCell ref="G10:G11"/>
    <mergeCell ref="H10:H11"/>
    <mergeCell ref="I10:I11"/>
    <mergeCell ref="J10:J11"/>
    <mergeCell ref="L19:M19"/>
    <mergeCell ref="N19:O19"/>
    <mergeCell ref="P19:Q20"/>
    <mergeCell ref="R19:S20"/>
    <mergeCell ref="D20:D21"/>
    <mergeCell ref="E20:E21"/>
    <mergeCell ref="K19:K21"/>
    <mergeCell ref="L20:L21"/>
    <mergeCell ref="M20:M21"/>
    <mergeCell ref="N20:N21"/>
    <mergeCell ref="O20:O21"/>
    <mergeCell ref="A19:A21"/>
    <mergeCell ref="B19:F19"/>
    <mergeCell ref="G19:G21"/>
    <mergeCell ref="H19:H21"/>
    <mergeCell ref="I19:I21"/>
    <mergeCell ref="J19:J21"/>
    <mergeCell ref="F20:F21"/>
    <mergeCell ref="J29:J30"/>
    <mergeCell ref="K29:K30"/>
    <mergeCell ref="L29:M29"/>
    <mergeCell ref="N29:O29"/>
    <mergeCell ref="P29:Q29"/>
    <mergeCell ref="R29:S29"/>
    <mergeCell ref="B20:B21"/>
    <mergeCell ref="C20:C21"/>
    <mergeCell ref="A29:A30"/>
    <mergeCell ref="B29:F29"/>
    <mergeCell ref="G29:G30"/>
    <mergeCell ref="H29:H30"/>
    <mergeCell ref="I29:I30"/>
    <mergeCell ref="L36:M36"/>
    <mergeCell ref="N36:O36"/>
    <mergeCell ref="P36:Q36"/>
    <mergeCell ref="R36:S36"/>
    <mergeCell ref="A36:A37"/>
    <mergeCell ref="B36:F36"/>
    <mergeCell ref="G36:G37"/>
    <mergeCell ref="H36:H37"/>
    <mergeCell ref="I36:I37"/>
    <mergeCell ref="J36:J37"/>
    <mergeCell ref="K36:K37"/>
    <mergeCell ref="L65:M65"/>
    <mergeCell ref="N65:O65"/>
    <mergeCell ref="P65:Q65"/>
    <mergeCell ref="R65:S65"/>
    <mergeCell ref="A65:A66"/>
    <mergeCell ref="B65:F65"/>
    <mergeCell ref="G65:G66"/>
    <mergeCell ref="H65:H66"/>
    <mergeCell ref="I65:I66"/>
    <mergeCell ref="J65:J66"/>
    <mergeCell ref="K65:K66"/>
    <mergeCell ref="L72:M72"/>
    <mergeCell ref="N72:O72"/>
    <mergeCell ref="P72:Q72"/>
    <mergeCell ref="R72:S72"/>
    <mergeCell ref="A72:A73"/>
    <mergeCell ref="B72:F72"/>
    <mergeCell ref="G72:G73"/>
    <mergeCell ref="H72:H73"/>
    <mergeCell ref="I72:I73"/>
    <mergeCell ref="J72:J73"/>
    <mergeCell ref="K72:K73"/>
    <mergeCell ref="L79:M79"/>
    <mergeCell ref="N79:O79"/>
    <mergeCell ref="P79:Q79"/>
    <mergeCell ref="R79:S79"/>
    <mergeCell ref="A79:A80"/>
    <mergeCell ref="B79:F79"/>
    <mergeCell ref="G79:G80"/>
    <mergeCell ref="H79:H80"/>
    <mergeCell ref="I79:I80"/>
    <mergeCell ref="J79:J80"/>
    <mergeCell ref="K79:K80"/>
    <mergeCell ref="L86:M86"/>
    <mergeCell ref="N86:O86"/>
    <mergeCell ref="P86:Q86"/>
    <mergeCell ref="R86:S86"/>
    <mergeCell ref="A86:A87"/>
    <mergeCell ref="B86:F86"/>
    <mergeCell ref="G86:G87"/>
    <mergeCell ref="H86:H87"/>
    <mergeCell ref="I86:I87"/>
    <mergeCell ref="J86:J87"/>
    <mergeCell ref="K86:K87"/>
    <mergeCell ref="L94:M94"/>
    <mergeCell ref="N94:O94"/>
    <mergeCell ref="P94:Q94"/>
    <mergeCell ref="R94:S94"/>
    <mergeCell ref="A94:A95"/>
    <mergeCell ref="B94:F94"/>
    <mergeCell ref="G94:G95"/>
    <mergeCell ref="H94:H95"/>
    <mergeCell ref="I94:I95"/>
    <mergeCell ref="J94:J95"/>
    <mergeCell ref="K94:K95"/>
    <mergeCell ref="L43:M43"/>
    <mergeCell ref="N43:O43"/>
    <mergeCell ref="P43:Q43"/>
    <mergeCell ref="R43:S43"/>
    <mergeCell ref="A43:A44"/>
    <mergeCell ref="B43:F43"/>
    <mergeCell ref="G43:G44"/>
    <mergeCell ref="H43:H44"/>
    <mergeCell ref="I43:I44"/>
    <mergeCell ref="J43:J44"/>
    <mergeCell ref="K43:K44"/>
    <mergeCell ref="L50:M50"/>
    <mergeCell ref="N50:O50"/>
    <mergeCell ref="P50:Q50"/>
    <mergeCell ref="R50:S50"/>
    <mergeCell ref="A50:A51"/>
    <mergeCell ref="B50:F50"/>
    <mergeCell ref="G50:G51"/>
    <mergeCell ref="H50:H51"/>
    <mergeCell ref="I50:I51"/>
    <mergeCell ref="J50:J51"/>
    <mergeCell ref="K50:K51"/>
    <mergeCell ref="L58:M58"/>
    <mergeCell ref="N58:O58"/>
    <mergeCell ref="P58:Q58"/>
    <mergeCell ref="R58:S58"/>
    <mergeCell ref="A58:A59"/>
    <mergeCell ref="B58:F58"/>
    <mergeCell ref="G58:G59"/>
    <mergeCell ref="H58:H59"/>
    <mergeCell ref="I58:I59"/>
    <mergeCell ref="J58:J59"/>
    <mergeCell ref="K58:K59"/>
    <mergeCell ref="L102:M102"/>
    <mergeCell ref="N102:O102"/>
    <mergeCell ref="P102:Q102"/>
    <mergeCell ref="R102:S102"/>
    <mergeCell ref="A102:A103"/>
    <mergeCell ref="B102:F102"/>
    <mergeCell ref="G102:G103"/>
    <mergeCell ref="H102:H103"/>
    <mergeCell ref="I102:I103"/>
    <mergeCell ref="J102:J103"/>
    <mergeCell ref="K102:K103"/>
  </mergeCells>
  <printOptions/>
  <pageMargins bottom="0.7875" footer="0.0" header="0.0" left="0.7" right="0.7" top="0.78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43"/>
    <col customWidth="1" min="2" max="4" width="10.43"/>
    <col customWidth="1" min="5" max="6" width="11.29"/>
    <col customWidth="1" min="7" max="7" width="19.0"/>
    <col customWidth="1" min="8" max="9" width="16.86"/>
    <col customWidth="1" min="10" max="10" width="17.14"/>
    <col customWidth="1" min="11" max="11" width="47.14"/>
    <col customWidth="1" min="12" max="12" width="15.86"/>
    <col customWidth="1" min="13" max="13" width="18.14"/>
    <col customWidth="1" min="14" max="15" width="10.43"/>
    <col customWidth="1" min="16" max="16" width="9.71"/>
    <col customWidth="1" min="17" max="19" width="11.71"/>
    <col customWidth="1" min="20" max="21" width="15.14"/>
    <col customWidth="1" min="22" max="23" width="16.14"/>
    <col customWidth="1" min="24" max="24" width="14.14"/>
    <col customWidth="1" min="25" max="26" width="11.43"/>
  </cols>
  <sheetData>
    <row r="1" ht="18.0" customHeight="1">
      <c r="A1" s="149" t="s">
        <v>140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29.25" customHeight="1">
      <c r="A2" s="5" t="s">
        <v>1</v>
      </c>
      <c r="B2" s="55" t="s">
        <v>2</v>
      </c>
      <c r="C2" s="56"/>
      <c r="D2" s="56"/>
      <c r="E2" s="56"/>
      <c r="F2" s="57"/>
      <c r="G2" s="58" t="s">
        <v>3</v>
      </c>
      <c r="H2" s="9" t="s">
        <v>4</v>
      </c>
      <c r="I2" s="10" t="s">
        <v>5</v>
      </c>
      <c r="J2" s="5" t="s">
        <v>6</v>
      </c>
      <c r="K2" s="59" t="s">
        <v>7</v>
      </c>
      <c r="L2" s="60" t="s">
        <v>48</v>
      </c>
      <c r="M2" s="8"/>
      <c r="N2" s="61" t="s">
        <v>9</v>
      </c>
      <c r="O2" s="3"/>
      <c r="P2" s="150" t="s">
        <v>10</v>
      </c>
      <c r="Q2" s="63"/>
      <c r="R2" s="63"/>
      <c r="S2" s="63"/>
      <c r="T2" s="63"/>
      <c r="U2" s="63"/>
      <c r="V2" s="63"/>
      <c r="W2" s="63"/>
      <c r="X2" s="63"/>
      <c r="Y2" s="14" t="s">
        <v>11</v>
      </c>
      <c r="Z2" s="8"/>
    </row>
    <row r="3" ht="15.0" customHeight="1">
      <c r="A3" s="64"/>
      <c r="B3" s="58" t="s">
        <v>12</v>
      </c>
      <c r="C3" s="65" t="s">
        <v>13</v>
      </c>
      <c r="D3" s="65" t="s">
        <v>14</v>
      </c>
      <c r="E3" s="65" t="s">
        <v>15</v>
      </c>
      <c r="F3" s="66" t="s">
        <v>16</v>
      </c>
      <c r="G3" s="67"/>
      <c r="H3" s="64"/>
      <c r="I3" s="64"/>
      <c r="J3" s="64"/>
      <c r="K3" s="68"/>
      <c r="L3" s="69" t="s">
        <v>17</v>
      </c>
      <c r="M3" s="70" t="s">
        <v>18</v>
      </c>
      <c r="N3" s="71" t="s">
        <v>19</v>
      </c>
      <c r="O3" s="72" t="s">
        <v>20</v>
      </c>
      <c r="P3" s="6" t="s">
        <v>141</v>
      </c>
      <c r="Q3" s="7"/>
      <c r="R3" s="7"/>
      <c r="S3" s="8"/>
      <c r="T3" s="151" t="s">
        <v>142</v>
      </c>
      <c r="U3" s="151" t="s">
        <v>143</v>
      </c>
      <c r="V3" s="151" t="s">
        <v>144</v>
      </c>
      <c r="W3" s="151" t="s">
        <v>145</v>
      </c>
      <c r="X3" s="152" t="s">
        <v>146</v>
      </c>
      <c r="Y3" s="153" t="s">
        <v>23</v>
      </c>
      <c r="Z3" s="154" t="s">
        <v>24</v>
      </c>
    </row>
    <row r="4" ht="80.25" customHeight="1">
      <c r="A4" s="15"/>
      <c r="B4" s="74"/>
      <c r="C4" s="75"/>
      <c r="D4" s="75"/>
      <c r="E4" s="75"/>
      <c r="F4" s="76"/>
      <c r="G4" s="74"/>
      <c r="H4" s="15"/>
      <c r="I4" s="15"/>
      <c r="J4" s="15"/>
      <c r="K4" s="77"/>
      <c r="L4" s="74"/>
      <c r="M4" s="76"/>
      <c r="N4" s="74"/>
      <c r="O4" s="76"/>
      <c r="P4" s="21" t="s">
        <v>147</v>
      </c>
      <c r="Q4" s="155" t="s">
        <v>148</v>
      </c>
      <c r="R4" s="156" t="s">
        <v>149</v>
      </c>
      <c r="S4" s="157" t="s">
        <v>150</v>
      </c>
      <c r="T4" s="15"/>
      <c r="U4" s="15"/>
      <c r="V4" s="15"/>
      <c r="W4" s="15"/>
      <c r="X4" s="158"/>
      <c r="Y4" s="74"/>
      <c r="Z4" s="76"/>
    </row>
    <row r="5" ht="15.0" customHeight="1">
      <c r="A5" s="26">
        <v>1.0</v>
      </c>
      <c r="B5" s="159" t="s">
        <v>25</v>
      </c>
      <c r="C5" s="160" t="s">
        <v>26</v>
      </c>
      <c r="D5" s="28">
        <v>7.5000083E7</v>
      </c>
      <c r="E5" s="28">
        <v>1.50012195E8</v>
      </c>
      <c r="F5" s="29">
        <v>6.5001216E8</v>
      </c>
      <c r="G5" s="78" t="s">
        <v>151</v>
      </c>
      <c r="H5" s="30" t="s">
        <v>28</v>
      </c>
      <c r="I5" s="30" t="s">
        <v>29</v>
      </c>
      <c r="J5" s="30" t="s">
        <v>26</v>
      </c>
      <c r="K5" s="78" t="s">
        <v>151</v>
      </c>
      <c r="L5" s="31">
        <v>1500000.0</v>
      </c>
      <c r="M5" s="32">
        <f t="shared" ref="M5:M11" si="1">L5/100*70</f>
        <v>1050000</v>
      </c>
      <c r="N5" s="27">
        <v>2022.0</v>
      </c>
      <c r="O5" s="29">
        <v>2027.0</v>
      </c>
      <c r="P5" s="33"/>
      <c r="Q5" s="34"/>
      <c r="R5" s="34"/>
      <c r="S5" s="35"/>
      <c r="T5" s="26"/>
      <c r="U5" s="26"/>
      <c r="V5" s="26"/>
      <c r="W5" s="26"/>
      <c r="X5" s="26"/>
      <c r="Y5" s="33" t="s">
        <v>35</v>
      </c>
      <c r="Z5" s="35" t="s">
        <v>31</v>
      </c>
    </row>
    <row r="6">
      <c r="A6" s="80">
        <v>2.0</v>
      </c>
      <c r="B6" s="159" t="s">
        <v>25</v>
      </c>
      <c r="C6" s="160" t="s">
        <v>26</v>
      </c>
      <c r="D6" s="28">
        <v>7.5000083E7</v>
      </c>
      <c r="E6" s="28">
        <v>1.50012195E8</v>
      </c>
      <c r="F6" s="29">
        <v>6.5001216E8</v>
      </c>
      <c r="G6" s="81" t="s">
        <v>152</v>
      </c>
      <c r="H6" s="30" t="s">
        <v>28</v>
      </c>
      <c r="I6" s="30" t="s">
        <v>29</v>
      </c>
      <c r="J6" s="30" t="s">
        <v>26</v>
      </c>
      <c r="K6" s="81" t="s">
        <v>152</v>
      </c>
      <c r="L6" s="83">
        <v>1000000.0</v>
      </c>
      <c r="M6" s="32">
        <f t="shared" si="1"/>
        <v>700000</v>
      </c>
      <c r="N6" s="27">
        <v>2022.0</v>
      </c>
      <c r="O6" s="29">
        <v>2027.0</v>
      </c>
      <c r="P6" s="84" t="s">
        <v>35</v>
      </c>
      <c r="Q6" s="85"/>
      <c r="R6" s="85"/>
      <c r="S6" s="161"/>
      <c r="T6" s="80"/>
      <c r="U6" s="80"/>
      <c r="V6" s="80"/>
      <c r="W6" s="80"/>
      <c r="X6" s="80"/>
      <c r="Y6" s="84" t="s">
        <v>35</v>
      </c>
      <c r="Z6" s="161" t="s">
        <v>31</v>
      </c>
    </row>
    <row r="7">
      <c r="A7" s="80">
        <v>3.0</v>
      </c>
      <c r="B7" s="159" t="s">
        <v>25</v>
      </c>
      <c r="C7" s="160" t="s">
        <v>26</v>
      </c>
      <c r="D7" s="28">
        <v>7.5000083E7</v>
      </c>
      <c r="E7" s="28">
        <v>1.50012195E8</v>
      </c>
      <c r="F7" s="29">
        <v>6.5001216E8</v>
      </c>
      <c r="G7" s="81" t="s">
        <v>153</v>
      </c>
      <c r="H7" s="30" t="s">
        <v>28</v>
      </c>
      <c r="I7" s="30" t="s">
        <v>29</v>
      </c>
      <c r="J7" s="30" t="s">
        <v>26</v>
      </c>
      <c r="K7" s="81" t="s">
        <v>153</v>
      </c>
      <c r="L7" s="83">
        <v>5000000.0</v>
      </c>
      <c r="M7" s="32">
        <f t="shared" si="1"/>
        <v>3500000</v>
      </c>
      <c r="N7" s="27">
        <v>2022.0</v>
      </c>
      <c r="O7" s="29">
        <v>2027.0</v>
      </c>
      <c r="P7" s="84"/>
      <c r="Q7" s="85"/>
      <c r="R7" s="85"/>
      <c r="S7" s="161"/>
      <c r="T7" s="80"/>
      <c r="U7" s="80"/>
      <c r="V7" s="80" t="s">
        <v>35</v>
      </c>
      <c r="W7" s="80" t="s">
        <v>35</v>
      </c>
      <c r="X7" s="80"/>
      <c r="Y7" s="84" t="s">
        <v>35</v>
      </c>
      <c r="Z7" s="161" t="s">
        <v>31</v>
      </c>
    </row>
    <row r="8">
      <c r="A8" s="135">
        <v>4.0</v>
      </c>
      <c r="B8" s="159" t="s">
        <v>25</v>
      </c>
      <c r="C8" s="160" t="s">
        <v>26</v>
      </c>
      <c r="D8" s="28">
        <v>7.5000083E7</v>
      </c>
      <c r="E8" s="28">
        <v>1.50012195E8</v>
      </c>
      <c r="F8" s="29">
        <v>6.5001216E8</v>
      </c>
      <c r="G8" s="162" t="s">
        <v>154</v>
      </c>
      <c r="H8" s="30" t="s">
        <v>28</v>
      </c>
      <c r="I8" s="30" t="s">
        <v>29</v>
      </c>
      <c r="J8" s="30" t="s">
        <v>26</v>
      </c>
      <c r="K8" s="162" t="s">
        <v>154</v>
      </c>
      <c r="L8" s="112">
        <v>1.5E7</v>
      </c>
      <c r="M8" s="32">
        <f t="shared" si="1"/>
        <v>10500000</v>
      </c>
      <c r="N8" s="27">
        <v>2022.0</v>
      </c>
      <c r="O8" s="29">
        <v>2027.0</v>
      </c>
      <c r="P8" s="163"/>
      <c r="Q8" s="164"/>
      <c r="R8" s="164"/>
      <c r="S8" s="165"/>
      <c r="T8" s="135"/>
      <c r="U8" s="135"/>
      <c r="V8" s="80" t="s">
        <v>35</v>
      </c>
      <c r="W8" s="80" t="s">
        <v>35</v>
      </c>
      <c r="X8" s="135"/>
      <c r="Y8" s="163" t="s">
        <v>35</v>
      </c>
      <c r="Z8" s="165" t="s">
        <v>31</v>
      </c>
    </row>
    <row r="9">
      <c r="A9" s="135">
        <v>5.0</v>
      </c>
      <c r="B9" s="159" t="s">
        <v>25</v>
      </c>
      <c r="C9" s="160" t="s">
        <v>26</v>
      </c>
      <c r="D9" s="28">
        <v>7.5000083E7</v>
      </c>
      <c r="E9" s="28">
        <v>1.50012195E8</v>
      </c>
      <c r="F9" s="29">
        <v>6.5001216E8</v>
      </c>
      <c r="G9" s="162" t="s">
        <v>155</v>
      </c>
      <c r="H9" s="30" t="s">
        <v>28</v>
      </c>
      <c r="I9" s="30" t="s">
        <v>29</v>
      </c>
      <c r="J9" s="30" t="s">
        <v>26</v>
      </c>
      <c r="K9" s="162" t="s">
        <v>155</v>
      </c>
      <c r="L9" s="112">
        <v>7000000.0</v>
      </c>
      <c r="M9" s="32">
        <f t="shared" si="1"/>
        <v>4900000</v>
      </c>
      <c r="N9" s="27">
        <v>2022.0</v>
      </c>
      <c r="O9" s="29">
        <v>2027.0</v>
      </c>
      <c r="P9" s="163"/>
      <c r="Q9" s="164"/>
      <c r="R9" s="164"/>
      <c r="S9" s="165"/>
      <c r="T9" s="135"/>
      <c r="U9" s="135"/>
      <c r="V9" s="80" t="s">
        <v>35</v>
      </c>
      <c r="W9" s="80" t="s">
        <v>35</v>
      </c>
      <c r="X9" s="135"/>
      <c r="Y9" s="163" t="s">
        <v>35</v>
      </c>
      <c r="Z9" s="165" t="s">
        <v>31</v>
      </c>
    </row>
    <row r="10">
      <c r="A10" s="106">
        <v>6.0</v>
      </c>
      <c r="B10" s="159" t="s">
        <v>25</v>
      </c>
      <c r="C10" s="160" t="s">
        <v>26</v>
      </c>
      <c r="D10" s="28">
        <v>7.5000083E7</v>
      </c>
      <c r="E10" s="28">
        <v>1.50012195E8</v>
      </c>
      <c r="F10" s="29">
        <v>6.5001216E8</v>
      </c>
      <c r="G10" s="87" t="s">
        <v>156</v>
      </c>
      <c r="H10" s="30" t="s">
        <v>28</v>
      </c>
      <c r="I10" s="30" t="s">
        <v>29</v>
      </c>
      <c r="J10" s="30" t="s">
        <v>26</v>
      </c>
      <c r="K10" s="87" t="s">
        <v>156</v>
      </c>
      <c r="L10" s="89">
        <v>2.0E7</v>
      </c>
      <c r="M10" s="32">
        <f t="shared" si="1"/>
        <v>14000000</v>
      </c>
      <c r="N10" s="27">
        <v>2022.0</v>
      </c>
      <c r="O10" s="29">
        <v>2027.0</v>
      </c>
      <c r="P10" s="90"/>
      <c r="Q10" s="91"/>
      <c r="R10" s="91"/>
      <c r="S10" s="92"/>
      <c r="T10" s="106"/>
      <c r="U10" s="106"/>
      <c r="V10" s="80" t="s">
        <v>35</v>
      </c>
      <c r="W10" s="80" t="s">
        <v>35</v>
      </c>
      <c r="X10" s="106"/>
      <c r="Y10" s="90" t="s">
        <v>35</v>
      </c>
      <c r="Z10" s="92" t="s">
        <v>31</v>
      </c>
    </row>
    <row r="11">
      <c r="A11" s="106">
        <v>7.0</v>
      </c>
      <c r="B11" s="159" t="s">
        <v>25</v>
      </c>
      <c r="C11" s="160" t="s">
        <v>26</v>
      </c>
      <c r="D11" s="28">
        <v>7.5000083E7</v>
      </c>
      <c r="E11" s="28">
        <v>1.50012195E8</v>
      </c>
      <c r="F11" s="29">
        <v>6.5001216E8</v>
      </c>
      <c r="G11" s="87" t="s">
        <v>157</v>
      </c>
      <c r="H11" s="30" t="s">
        <v>28</v>
      </c>
      <c r="I11" s="30" t="s">
        <v>29</v>
      </c>
      <c r="J11" s="30" t="s">
        <v>26</v>
      </c>
      <c r="K11" s="87" t="s">
        <v>157</v>
      </c>
      <c r="L11" s="89">
        <v>2000000.0</v>
      </c>
      <c r="M11" s="32">
        <f t="shared" si="1"/>
        <v>1400000</v>
      </c>
      <c r="N11" s="27">
        <v>2022.0</v>
      </c>
      <c r="O11" s="29">
        <v>2027.0</v>
      </c>
      <c r="P11" s="90"/>
      <c r="Q11" s="91"/>
      <c r="R11" s="91"/>
      <c r="S11" s="92"/>
      <c r="T11" s="84" t="s">
        <v>35</v>
      </c>
      <c r="U11" s="106"/>
      <c r="V11" s="80" t="s">
        <v>35</v>
      </c>
      <c r="W11" s="80" t="s">
        <v>35</v>
      </c>
      <c r="X11" s="106"/>
      <c r="Y11" s="90" t="s">
        <v>35</v>
      </c>
      <c r="Z11" s="92" t="s">
        <v>31</v>
      </c>
    </row>
    <row r="12">
      <c r="G12" s="166"/>
      <c r="K12" s="166"/>
    </row>
    <row r="13" ht="29.25" customHeight="1">
      <c r="A13" s="5" t="s">
        <v>1</v>
      </c>
      <c r="B13" s="55" t="s">
        <v>2</v>
      </c>
      <c r="C13" s="56"/>
      <c r="D13" s="56"/>
      <c r="E13" s="56"/>
      <c r="F13" s="57"/>
      <c r="G13" s="58" t="s">
        <v>3</v>
      </c>
      <c r="H13" s="9" t="s">
        <v>4</v>
      </c>
      <c r="I13" s="10" t="s">
        <v>5</v>
      </c>
      <c r="J13" s="5" t="s">
        <v>6</v>
      </c>
      <c r="K13" s="59" t="s">
        <v>7</v>
      </c>
      <c r="L13" s="60" t="s">
        <v>48</v>
      </c>
      <c r="M13" s="8"/>
      <c r="N13" s="61" t="s">
        <v>9</v>
      </c>
      <c r="O13" s="3"/>
      <c r="P13" s="150" t="s">
        <v>10</v>
      </c>
      <c r="Q13" s="63"/>
      <c r="R13" s="63"/>
      <c r="S13" s="63"/>
      <c r="T13" s="63"/>
      <c r="U13" s="63"/>
      <c r="V13" s="63"/>
      <c r="W13" s="63"/>
      <c r="X13" s="63"/>
      <c r="Y13" s="14" t="s">
        <v>11</v>
      </c>
      <c r="Z13" s="8"/>
    </row>
    <row r="14" ht="15.0" customHeight="1">
      <c r="A14" s="64"/>
      <c r="B14" s="58" t="s">
        <v>12</v>
      </c>
      <c r="C14" s="65" t="s">
        <v>13</v>
      </c>
      <c r="D14" s="65" t="s">
        <v>14</v>
      </c>
      <c r="E14" s="65" t="s">
        <v>15</v>
      </c>
      <c r="F14" s="66" t="s">
        <v>16</v>
      </c>
      <c r="G14" s="67"/>
      <c r="H14" s="64"/>
      <c r="I14" s="64"/>
      <c r="J14" s="64"/>
      <c r="K14" s="68"/>
      <c r="L14" s="69" t="s">
        <v>17</v>
      </c>
      <c r="M14" s="70" t="s">
        <v>18</v>
      </c>
      <c r="N14" s="71" t="s">
        <v>19</v>
      </c>
      <c r="O14" s="72" t="s">
        <v>20</v>
      </c>
      <c r="P14" s="6" t="s">
        <v>141</v>
      </c>
      <c r="Q14" s="7"/>
      <c r="R14" s="7"/>
      <c r="S14" s="8"/>
      <c r="T14" s="151" t="s">
        <v>142</v>
      </c>
      <c r="U14" s="151" t="s">
        <v>143</v>
      </c>
      <c r="V14" s="151" t="s">
        <v>144</v>
      </c>
      <c r="W14" s="151" t="s">
        <v>145</v>
      </c>
      <c r="X14" s="152" t="s">
        <v>146</v>
      </c>
      <c r="Y14" s="153" t="s">
        <v>23</v>
      </c>
      <c r="Z14" s="154" t="s">
        <v>24</v>
      </c>
    </row>
    <row r="15" ht="80.25" customHeight="1">
      <c r="A15" s="15"/>
      <c r="B15" s="74"/>
      <c r="C15" s="75"/>
      <c r="D15" s="75"/>
      <c r="E15" s="75"/>
      <c r="F15" s="76"/>
      <c r="G15" s="74"/>
      <c r="H15" s="15"/>
      <c r="I15" s="15"/>
      <c r="J15" s="15"/>
      <c r="K15" s="77"/>
      <c r="L15" s="74"/>
      <c r="M15" s="76"/>
      <c r="N15" s="74"/>
      <c r="O15" s="76"/>
      <c r="P15" s="21" t="s">
        <v>147</v>
      </c>
      <c r="Q15" s="155" t="s">
        <v>148</v>
      </c>
      <c r="R15" s="156" t="s">
        <v>149</v>
      </c>
      <c r="S15" s="157" t="s">
        <v>150</v>
      </c>
      <c r="T15" s="15"/>
      <c r="U15" s="15"/>
      <c r="V15" s="15"/>
      <c r="W15" s="15"/>
      <c r="X15" s="158"/>
      <c r="Y15" s="74"/>
      <c r="Z15" s="76"/>
    </row>
    <row r="16" ht="15.0" customHeight="1">
      <c r="A16" s="26">
        <v>1.0</v>
      </c>
      <c r="B16" s="159" t="s">
        <v>32</v>
      </c>
      <c r="C16" s="160" t="s">
        <v>33</v>
      </c>
      <c r="D16" s="28">
        <v>7.1001263E7</v>
      </c>
      <c r="E16" s="28">
        <v>1.07532972E8</v>
      </c>
      <c r="F16" s="29">
        <v>6.00061256E8</v>
      </c>
      <c r="G16" s="78" t="s">
        <v>158</v>
      </c>
      <c r="H16" s="30" t="s">
        <v>28</v>
      </c>
      <c r="I16" s="30" t="s">
        <v>29</v>
      </c>
      <c r="J16" s="30" t="s">
        <v>33</v>
      </c>
      <c r="K16" s="78" t="s">
        <v>158</v>
      </c>
      <c r="L16" s="31">
        <v>1.2E7</v>
      </c>
      <c r="M16" s="32">
        <f t="shared" ref="M16:M22" si="2">L16/100*70</f>
        <v>8400000</v>
      </c>
      <c r="N16" s="27">
        <v>2023.0</v>
      </c>
      <c r="O16" s="29">
        <v>2027.0</v>
      </c>
      <c r="P16" s="33"/>
      <c r="Q16" s="34"/>
      <c r="R16" s="34"/>
      <c r="S16" s="35"/>
      <c r="T16" s="26"/>
      <c r="U16" s="26"/>
      <c r="V16" s="26"/>
      <c r="W16" s="26"/>
      <c r="X16" s="26"/>
      <c r="Y16" s="33" t="s">
        <v>35</v>
      </c>
      <c r="Z16" s="35" t="s">
        <v>31</v>
      </c>
    </row>
    <row r="17">
      <c r="A17" s="80">
        <v>2.0</v>
      </c>
      <c r="B17" s="159" t="s">
        <v>32</v>
      </c>
      <c r="C17" s="160" t="s">
        <v>33</v>
      </c>
      <c r="D17" s="28">
        <v>7.1001263E7</v>
      </c>
      <c r="E17" s="28">
        <v>1.07532972E8</v>
      </c>
      <c r="F17" s="29">
        <v>6.00061256E8</v>
      </c>
      <c r="G17" s="81" t="s">
        <v>159</v>
      </c>
      <c r="H17" s="30" t="s">
        <v>28</v>
      </c>
      <c r="I17" s="30" t="s">
        <v>29</v>
      </c>
      <c r="J17" s="30" t="s">
        <v>33</v>
      </c>
      <c r="K17" s="81" t="s">
        <v>160</v>
      </c>
      <c r="L17" s="83">
        <v>7000000.0</v>
      </c>
      <c r="M17" s="32">
        <f t="shared" si="2"/>
        <v>4900000</v>
      </c>
      <c r="N17" s="27">
        <v>2023.0</v>
      </c>
      <c r="O17" s="29">
        <v>2027.0</v>
      </c>
      <c r="P17" s="84"/>
      <c r="Q17" s="85"/>
      <c r="R17" s="85"/>
      <c r="S17" s="161"/>
      <c r="T17" s="80"/>
      <c r="U17" s="80"/>
      <c r="V17" s="80" t="s">
        <v>35</v>
      </c>
      <c r="W17" s="80"/>
      <c r="X17" s="80"/>
      <c r="Y17" s="84" t="s">
        <v>35</v>
      </c>
      <c r="Z17" s="161" t="s">
        <v>31</v>
      </c>
    </row>
    <row r="18">
      <c r="A18" s="80">
        <v>3.0</v>
      </c>
      <c r="B18" s="159" t="s">
        <v>32</v>
      </c>
      <c r="C18" s="160" t="s">
        <v>33</v>
      </c>
      <c r="D18" s="28">
        <v>7.1001263E7</v>
      </c>
      <c r="E18" s="28">
        <v>1.07532972E8</v>
      </c>
      <c r="F18" s="29">
        <v>6.00061256E8</v>
      </c>
      <c r="G18" s="81" t="s">
        <v>161</v>
      </c>
      <c r="H18" s="30" t="s">
        <v>28</v>
      </c>
      <c r="I18" s="30" t="s">
        <v>29</v>
      </c>
      <c r="J18" s="30" t="s">
        <v>33</v>
      </c>
      <c r="K18" s="81" t="s">
        <v>161</v>
      </c>
      <c r="L18" s="83">
        <v>700000.0</v>
      </c>
      <c r="M18" s="32">
        <f t="shared" si="2"/>
        <v>490000</v>
      </c>
      <c r="N18" s="27">
        <v>2023.0</v>
      </c>
      <c r="O18" s="29">
        <v>2027.0</v>
      </c>
      <c r="P18" s="84"/>
      <c r="Q18" s="85"/>
      <c r="R18" s="85"/>
      <c r="S18" s="161"/>
      <c r="T18" s="80"/>
      <c r="U18" s="80"/>
      <c r="V18" s="80"/>
      <c r="W18" s="80" t="s">
        <v>35</v>
      </c>
      <c r="X18" s="80"/>
      <c r="Y18" s="84" t="s">
        <v>35</v>
      </c>
      <c r="Z18" s="161" t="s">
        <v>31</v>
      </c>
    </row>
    <row r="19">
      <c r="A19" s="135">
        <v>4.0</v>
      </c>
      <c r="B19" s="159" t="s">
        <v>32</v>
      </c>
      <c r="C19" s="160" t="s">
        <v>33</v>
      </c>
      <c r="D19" s="28">
        <v>7.1001263E7</v>
      </c>
      <c r="E19" s="28">
        <v>1.07532972E8</v>
      </c>
      <c r="F19" s="29">
        <v>6.00061256E8</v>
      </c>
      <c r="G19" s="162" t="s">
        <v>162</v>
      </c>
      <c r="H19" s="30" t="s">
        <v>28</v>
      </c>
      <c r="I19" s="30" t="s">
        <v>29</v>
      </c>
      <c r="J19" s="30" t="s">
        <v>33</v>
      </c>
      <c r="K19" s="162" t="s">
        <v>162</v>
      </c>
      <c r="L19" s="112">
        <v>25000.0</v>
      </c>
      <c r="M19" s="32">
        <f t="shared" si="2"/>
        <v>17500</v>
      </c>
      <c r="N19" s="27">
        <v>2023.0</v>
      </c>
      <c r="O19" s="29">
        <v>2027.0</v>
      </c>
      <c r="P19" s="163"/>
      <c r="Q19" s="164"/>
      <c r="R19" s="164"/>
      <c r="S19" s="165"/>
      <c r="T19" s="135"/>
      <c r="U19" s="135"/>
      <c r="V19" s="135" t="s">
        <v>35</v>
      </c>
      <c r="W19" s="135"/>
      <c r="X19" s="135"/>
      <c r="Y19" s="163" t="s">
        <v>35</v>
      </c>
      <c r="Z19" s="165" t="s">
        <v>31</v>
      </c>
    </row>
    <row r="20">
      <c r="A20" s="106">
        <v>5.0</v>
      </c>
      <c r="B20" s="159" t="s">
        <v>32</v>
      </c>
      <c r="C20" s="160" t="s">
        <v>33</v>
      </c>
      <c r="D20" s="28">
        <v>7.1001263E7</v>
      </c>
      <c r="E20" s="28">
        <v>1.07532972E8</v>
      </c>
      <c r="F20" s="29">
        <v>6.00061256E8</v>
      </c>
      <c r="G20" s="87" t="s">
        <v>163</v>
      </c>
      <c r="H20" s="30" t="s">
        <v>28</v>
      </c>
      <c r="I20" s="30" t="s">
        <v>29</v>
      </c>
      <c r="J20" s="30" t="s">
        <v>33</v>
      </c>
      <c r="K20" s="87" t="s">
        <v>163</v>
      </c>
      <c r="L20" s="89">
        <v>5000000.0</v>
      </c>
      <c r="M20" s="32">
        <f t="shared" si="2"/>
        <v>3500000</v>
      </c>
      <c r="N20" s="27">
        <v>2023.0</v>
      </c>
      <c r="O20" s="29">
        <v>2027.0</v>
      </c>
      <c r="P20" s="90"/>
      <c r="Q20" s="91"/>
      <c r="R20" s="91"/>
      <c r="S20" s="92"/>
      <c r="T20" s="106"/>
      <c r="U20" s="106"/>
      <c r="V20" s="106" t="s">
        <v>35</v>
      </c>
      <c r="W20" s="106"/>
      <c r="X20" s="106"/>
      <c r="Y20" s="90" t="s">
        <v>35</v>
      </c>
      <c r="Z20" s="92" t="s">
        <v>31</v>
      </c>
    </row>
    <row r="21" ht="15.75" customHeight="1">
      <c r="A21" s="106">
        <v>6.0</v>
      </c>
      <c r="B21" s="159" t="s">
        <v>32</v>
      </c>
      <c r="C21" s="160" t="s">
        <v>33</v>
      </c>
      <c r="D21" s="28">
        <v>7.1001263E7</v>
      </c>
      <c r="E21" s="28">
        <v>1.07532972E8</v>
      </c>
      <c r="F21" s="29">
        <v>6.00061256E8</v>
      </c>
      <c r="G21" s="87" t="s">
        <v>157</v>
      </c>
      <c r="H21" s="30" t="s">
        <v>28</v>
      </c>
      <c r="I21" s="30" t="s">
        <v>29</v>
      </c>
      <c r="J21" s="30" t="s">
        <v>33</v>
      </c>
      <c r="K21" s="87" t="s">
        <v>164</v>
      </c>
      <c r="L21" s="89">
        <v>1200000.0</v>
      </c>
      <c r="M21" s="32">
        <f t="shared" si="2"/>
        <v>840000</v>
      </c>
      <c r="N21" s="27">
        <v>2023.0</v>
      </c>
      <c r="O21" s="29">
        <v>2027.0</v>
      </c>
      <c r="P21" s="90"/>
      <c r="Q21" s="91"/>
      <c r="R21" s="91"/>
      <c r="S21" s="92"/>
      <c r="T21" s="106" t="s">
        <v>35</v>
      </c>
      <c r="U21" s="106"/>
      <c r="V21" s="106"/>
      <c r="W21" s="106"/>
      <c r="X21" s="106"/>
      <c r="Y21" s="90" t="s">
        <v>35</v>
      </c>
      <c r="Z21" s="92" t="s">
        <v>31</v>
      </c>
    </row>
    <row r="22" ht="15.75" customHeight="1">
      <c r="A22" s="106">
        <v>7.0</v>
      </c>
      <c r="B22" s="159" t="s">
        <v>32</v>
      </c>
      <c r="C22" s="160" t="s">
        <v>33</v>
      </c>
      <c r="D22" s="28">
        <v>7.1001263E7</v>
      </c>
      <c r="E22" s="28">
        <v>1.07532972E8</v>
      </c>
      <c r="F22" s="29">
        <v>6.00061256E8</v>
      </c>
      <c r="G22" s="87" t="s">
        <v>165</v>
      </c>
      <c r="H22" s="30" t="s">
        <v>28</v>
      </c>
      <c r="I22" s="30" t="s">
        <v>29</v>
      </c>
      <c r="J22" s="30" t="s">
        <v>33</v>
      </c>
      <c r="K22" s="87" t="s">
        <v>166</v>
      </c>
      <c r="L22" s="89">
        <v>2000000.0</v>
      </c>
      <c r="M22" s="32">
        <f t="shared" si="2"/>
        <v>1400000</v>
      </c>
      <c r="N22" s="27">
        <v>2023.0</v>
      </c>
      <c r="O22" s="29">
        <v>2027.0</v>
      </c>
      <c r="P22" s="90"/>
      <c r="Q22" s="91"/>
      <c r="R22" s="91"/>
      <c r="S22" s="92"/>
      <c r="T22" s="106"/>
      <c r="U22" s="106"/>
      <c r="V22" s="106" t="s">
        <v>35</v>
      </c>
      <c r="W22" s="106"/>
      <c r="X22" s="106"/>
      <c r="Y22" s="90" t="s">
        <v>35</v>
      </c>
      <c r="Z22" s="92" t="s">
        <v>31</v>
      </c>
    </row>
    <row r="23" ht="15.75" customHeight="1">
      <c r="G23" s="166"/>
      <c r="K23" s="166"/>
    </row>
    <row r="24" ht="29.25" customHeight="1">
      <c r="A24" s="5" t="s">
        <v>1</v>
      </c>
      <c r="B24" s="55" t="s">
        <v>2</v>
      </c>
      <c r="C24" s="56"/>
      <c r="D24" s="56"/>
      <c r="E24" s="56"/>
      <c r="F24" s="57"/>
      <c r="G24" s="58" t="s">
        <v>3</v>
      </c>
      <c r="H24" s="9" t="s">
        <v>4</v>
      </c>
      <c r="I24" s="10" t="s">
        <v>5</v>
      </c>
      <c r="J24" s="5" t="s">
        <v>6</v>
      </c>
      <c r="K24" s="59" t="s">
        <v>7</v>
      </c>
      <c r="L24" s="60" t="s">
        <v>48</v>
      </c>
      <c r="M24" s="8"/>
      <c r="N24" s="61" t="s">
        <v>9</v>
      </c>
      <c r="O24" s="3"/>
      <c r="P24" s="150" t="s">
        <v>10</v>
      </c>
      <c r="Q24" s="63"/>
      <c r="R24" s="63"/>
      <c r="S24" s="63"/>
      <c r="T24" s="63"/>
      <c r="U24" s="63"/>
      <c r="V24" s="63"/>
      <c r="W24" s="63"/>
      <c r="X24" s="63"/>
      <c r="Y24" s="14" t="s">
        <v>11</v>
      </c>
      <c r="Z24" s="8"/>
    </row>
    <row r="25" ht="15.0" customHeight="1">
      <c r="A25" s="64"/>
      <c r="B25" s="58" t="s">
        <v>12</v>
      </c>
      <c r="C25" s="65" t="s">
        <v>13</v>
      </c>
      <c r="D25" s="65" t="s">
        <v>14</v>
      </c>
      <c r="E25" s="65" t="s">
        <v>15</v>
      </c>
      <c r="F25" s="66" t="s">
        <v>16</v>
      </c>
      <c r="G25" s="67"/>
      <c r="H25" s="64"/>
      <c r="I25" s="64"/>
      <c r="J25" s="64"/>
      <c r="K25" s="68"/>
      <c r="L25" s="69" t="s">
        <v>17</v>
      </c>
      <c r="M25" s="70" t="s">
        <v>18</v>
      </c>
      <c r="N25" s="71" t="s">
        <v>19</v>
      </c>
      <c r="O25" s="72" t="s">
        <v>20</v>
      </c>
      <c r="P25" s="6" t="s">
        <v>141</v>
      </c>
      <c r="Q25" s="7"/>
      <c r="R25" s="7"/>
      <c r="S25" s="8"/>
      <c r="T25" s="151" t="s">
        <v>142</v>
      </c>
      <c r="U25" s="151" t="s">
        <v>143</v>
      </c>
      <c r="V25" s="151" t="s">
        <v>144</v>
      </c>
      <c r="W25" s="151" t="s">
        <v>145</v>
      </c>
      <c r="X25" s="152" t="s">
        <v>146</v>
      </c>
      <c r="Y25" s="153" t="s">
        <v>23</v>
      </c>
      <c r="Z25" s="154" t="s">
        <v>24</v>
      </c>
    </row>
    <row r="26" ht="80.25" customHeight="1">
      <c r="A26" s="15"/>
      <c r="B26" s="74"/>
      <c r="C26" s="75"/>
      <c r="D26" s="75"/>
      <c r="E26" s="75"/>
      <c r="F26" s="76"/>
      <c r="G26" s="74"/>
      <c r="H26" s="15"/>
      <c r="I26" s="15"/>
      <c r="J26" s="15"/>
      <c r="K26" s="77"/>
      <c r="L26" s="74"/>
      <c r="M26" s="76"/>
      <c r="N26" s="74"/>
      <c r="O26" s="76"/>
      <c r="P26" s="21" t="s">
        <v>147</v>
      </c>
      <c r="Q26" s="155" t="s">
        <v>148</v>
      </c>
      <c r="R26" s="156" t="s">
        <v>149</v>
      </c>
      <c r="S26" s="157" t="s">
        <v>150</v>
      </c>
      <c r="T26" s="15"/>
      <c r="U26" s="15"/>
      <c r="V26" s="15"/>
      <c r="W26" s="15"/>
      <c r="X26" s="158"/>
      <c r="Y26" s="74"/>
      <c r="Z26" s="76"/>
    </row>
    <row r="27" ht="15.0" customHeight="1">
      <c r="A27" s="80">
        <v>1.0</v>
      </c>
      <c r="B27" s="159" t="s">
        <v>49</v>
      </c>
      <c r="C27" s="160" t="s">
        <v>50</v>
      </c>
      <c r="D27" s="28">
        <v>6.2540106E7</v>
      </c>
      <c r="E27" s="28">
        <v>1.14500495E8</v>
      </c>
      <c r="F27" s="29">
        <v>6.00061337E8</v>
      </c>
      <c r="G27" s="81" t="s">
        <v>167</v>
      </c>
      <c r="H27" s="30" t="s">
        <v>28</v>
      </c>
      <c r="I27" s="30" t="s">
        <v>29</v>
      </c>
      <c r="J27" s="30" t="s">
        <v>50</v>
      </c>
      <c r="K27" s="81" t="s">
        <v>168</v>
      </c>
      <c r="L27" s="83">
        <v>5000000.0</v>
      </c>
      <c r="M27" s="32">
        <f t="shared" ref="M27:M53" si="3">L27/100*70</f>
        <v>3500000</v>
      </c>
      <c r="N27" s="27">
        <v>2023.0</v>
      </c>
      <c r="O27" s="29">
        <v>2027.0</v>
      </c>
      <c r="P27" s="84"/>
      <c r="Q27" s="85"/>
      <c r="R27" s="85"/>
      <c r="S27" s="86"/>
      <c r="T27" s="80"/>
      <c r="U27" s="80"/>
      <c r="V27" s="80"/>
      <c r="W27" s="80"/>
      <c r="X27" s="80"/>
      <c r="Y27" s="84" t="s">
        <v>35</v>
      </c>
      <c r="Z27" s="86" t="s">
        <v>31</v>
      </c>
    </row>
    <row r="28" ht="15.75" customHeight="1">
      <c r="A28" s="80">
        <v>2.0</v>
      </c>
      <c r="B28" s="159" t="s">
        <v>49</v>
      </c>
      <c r="C28" s="160" t="s">
        <v>50</v>
      </c>
      <c r="D28" s="28">
        <v>6.2540106E7</v>
      </c>
      <c r="E28" s="28">
        <v>1.14500495E8</v>
      </c>
      <c r="F28" s="29">
        <v>6.00061337E8</v>
      </c>
      <c r="G28" s="81" t="s">
        <v>169</v>
      </c>
      <c r="H28" s="30" t="s">
        <v>28</v>
      </c>
      <c r="I28" s="30" t="s">
        <v>29</v>
      </c>
      <c r="J28" s="30" t="s">
        <v>50</v>
      </c>
      <c r="K28" s="81" t="s">
        <v>169</v>
      </c>
      <c r="L28" s="83">
        <v>1000000.0</v>
      </c>
      <c r="M28" s="32">
        <f t="shared" si="3"/>
        <v>700000</v>
      </c>
      <c r="N28" s="27">
        <v>2023.0</v>
      </c>
      <c r="O28" s="29">
        <v>2027.0</v>
      </c>
      <c r="P28" s="84"/>
      <c r="Q28" s="85"/>
      <c r="R28" s="85"/>
      <c r="S28" s="86"/>
      <c r="T28" s="80"/>
      <c r="U28" s="80"/>
      <c r="V28" s="80" t="s">
        <v>35</v>
      </c>
      <c r="W28" s="80"/>
      <c r="X28" s="80"/>
      <c r="Y28" s="84" t="s">
        <v>35</v>
      </c>
      <c r="Z28" s="86" t="s">
        <v>31</v>
      </c>
    </row>
    <row r="29" ht="15.75" customHeight="1">
      <c r="A29" s="80">
        <v>3.0</v>
      </c>
      <c r="B29" s="159" t="s">
        <v>49</v>
      </c>
      <c r="C29" s="160" t="s">
        <v>50</v>
      </c>
      <c r="D29" s="28">
        <v>6.2540106E7</v>
      </c>
      <c r="E29" s="28">
        <v>1.14500495E8</v>
      </c>
      <c r="F29" s="29">
        <v>6.00061337E8</v>
      </c>
      <c r="G29" s="81" t="s">
        <v>170</v>
      </c>
      <c r="H29" s="30" t="s">
        <v>28</v>
      </c>
      <c r="I29" s="30" t="s">
        <v>29</v>
      </c>
      <c r="J29" s="30" t="s">
        <v>50</v>
      </c>
      <c r="K29" s="81" t="s">
        <v>171</v>
      </c>
      <c r="L29" s="83">
        <v>5000000.0</v>
      </c>
      <c r="M29" s="32">
        <f t="shared" si="3"/>
        <v>3500000</v>
      </c>
      <c r="N29" s="27">
        <v>2023.0</v>
      </c>
      <c r="O29" s="29">
        <v>2027.0</v>
      </c>
      <c r="P29" s="84"/>
      <c r="Q29" s="85" t="s">
        <v>35</v>
      </c>
      <c r="R29" s="85" t="s">
        <v>35</v>
      </c>
      <c r="S29" s="86"/>
      <c r="T29" s="80"/>
      <c r="U29" s="80"/>
      <c r="V29" s="80" t="s">
        <v>35</v>
      </c>
      <c r="W29" s="80" t="s">
        <v>35</v>
      </c>
      <c r="X29" s="80"/>
      <c r="Y29" s="84" t="s">
        <v>35</v>
      </c>
      <c r="Z29" s="86" t="s">
        <v>31</v>
      </c>
    </row>
    <row r="30" ht="15.75" customHeight="1">
      <c r="A30" s="135">
        <v>4.0</v>
      </c>
      <c r="B30" s="159" t="s">
        <v>49</v>
      </c>
      <c r="C30" s="160" t="s">
        <v>50</v>
      </c>
      <c r="D30" s="28">
        <v>6.2540106E7</v>
      </c>
      <c r="E30" s="28">
        <v>1.14500495E8</v>
      </c>
      <c r="F30" s="29">
        <v>6.00061337E8</v>
      </c>
      <c r="G30" s="162" t="s">
        <v>172</v>
      </c>
      <c r="H30" s="30" t="s">
        <v>28</v>
      </c>
      <c r="I30" s="30" t="s">
        <v>29</v>
      </c>
      <c r="J30" s="30" t="s">
        <v>50</v>
      </c>
      <c r="K30" s="162" t="s">
        <v>173</v>
      </c>
      <c r="L30" s="112">
        <v>3000000.0</v>
      </c>
      <c r="M30" s="32">
        <f t="shared" si="3"/>
        <v>2100000</v>
      </c>
      <c r="N30" s="27">
        <v>2024.0</v>
      </c>
      <c r="O30" s="29">
        <v>2027.0</v>
      </c>
      <c r="P30" s="167"/>
      <c r="Q30" s="164"/>
      <c r="R30" s="164" t="s">
        <v>35</v>
      </c>
      <c r="S30" s="168" t="s">
        <v>35</v>
      </c>
      <c r="T30" s="135"/>
      <c r="U30" s="135"/>
      <c r="V30" s="135" t="s">
        <v>35</v>
      </c>
      <c r="W30" s="135" t="s">
        <v>35</v>
      </c>
      <c r="X30" s="135" t="s">
        <v>35</v>
      </c>
      <c r="Y30" s="167" t="s">
        <v>35</v>
      </c>
      <c r="Z30" s="168" t="s">
        <v>31</v>
      </c>
    </row>
    <row r="31" ht="15.75" customHeight="1">
      <c r="A31" s="106">
        <v>5.0</v>
      </c>
      <c r="B31" s="159" t="s">
        <v>49</v>
      </c>
      <c r="C31" s="160" t="s">
        <v>50</v>
      </c>
      <c r="D31" s="28">
        <v>6.2540106E7</v>
      </c>
      <c r="E31" s="28">
        <v>1.14500495E8</v>
      </c>
      <c r="F31" s="29">
        <v>6.00061337E8</v>
      </c>
      <c r="G31" s="87" t="s">
        <v>174</v>
      </c>
      <c r="H31" s="30" t="s">
        <v>28</v>
      </c>
      <c r="I31" s="30" t="s">
        <v>29</v>
      </c>
      <c r="J31" s="30" t="s">
        <v>50</v>
      </c>
      <c r="K31" s="87" t="s">
        <v>175</v>
      </c>
      <c r="L31" s="89">
        <v>2500000.0</v>
      </c>
      <c r="M31" s="32">
        <f t="shared" si="3"/>
        <v>1750000</v>
      </c>
      <c r="N31" s="27">
        <v>2023.0</v>
      </c>
      <c r="O31" s="29">
        <v>2027.0</v>
      </c>
      <c r="P31" s="90"/>
      <c r="Q31" s="91"/>
      <c r="R31" s="91"/>
      <c r="S31" s="92"/>
      <c r="T31" s="106"/>
      <c r="U31" s="106"/>
      <c r="V31" s="106" t="s">
        <v>35</v>
      </c>
      <c r="W31" s="106" t="s">
        <v>35</v>
      </c>
      <c r="X31" s="106"/>
      <c r="Y31" s="90" t="s">
        <v>35</v>
      </c>
      <c r="Z31" s="92" t="s">
        <v>31</v>
      </c>
    </row>
    <row r="32" ht="15.75" customHeight="1">
      <c r="A32" s="26">
        <v>6.0</v>
      </c>
      <c r="B32" s="159" t="s">
        <v>49</v>
      </c>
      <c r="C32" s="160" t="s">
        <v>50</v>
      </c>
      <c r="D32" s="28">
        <v>6.2540106E7</v>
      </c>
      <c r="E32" s="28">
        <v>1.14500495E8</v>
      </c>
      <c r="F32" s="29">
        <v>6.00061337E8</v>
      </c>
      <c r="G32" s="87" t="s">
        <v>176</v>
      </c>
      <c r="H32" s="30" t="s">
        <v>28</v>
      </c>
      <c r="I32" s="30" t="s">
        <v>29</v>
      </c>
      <c r="J32" s="30" t="s">
        <v>50</v>
      </c>
      <c r="K32" s="87" t="s">
        <v>177</v>
      </c>
      <c r="L32" s="89">
        <v>4000000.0</v>
      </c>
      <c r="M32" s="32">
        <f t="shared" si="3"/>
        <v>2800000</v>
      </c>
      <c r="N32" s="27">
        <v>2023.0</v>
      </c>
      <c r="O32" s="29">
        <v>2027.0</v>
      </c>
      <c r="P32" s="90"/>
      <c r="Q32" s="91"/>
      <c r="R32" s="91"/>
      <c r="S32" s="92"/>
      <c r="T32" s="106"/>
      <c r="U32" s="106"/>
      <c r="V32" s="106"/>
      <c r="W32" s="106"/>
      <c r="X32" s="106"/>
      <c r="Y32" s="90" t="s">
        <v>35</v>
      </c>
      <c r="Z32" s="92" t="s">
        <v>31</v>
      </c>
    </row>
    <row r="33" ht="15.75" customHeight="1">
      <c r="A33" s="80">
        <v>7.0</v>
      </c>
      <c r="B33" s="159" t="s">
        <v>49</v>
      </c>
      <c r="C33" s="160" t="s">
        <v>50</v>
      </c>
      <c r="D33" s="28">
        <v>6.2540106E7</v>
      </c>
      <c r="E33" s="28">
        <v>1.14500495E8</v>
      </c>
      <c r="F33" s="29">
        <v>6.00061337E8</v>
      </c>
      <c r="G33" s="87" t="s">
        <v>178</v>
      </c>
      <c r="H33" s="30" t="s">
        <v>28</v>
      </c>
      <c r="I33" s="30" t="s">
        <v>29</v>
      </c>
      <c r="J33" s="30" t="s">
        <v>50</v>
      </c>
      <c r="K33" s="87" t="s">
        <v>179</v>
      </c>
      <c r="L33" s="89">
        <v>3000000.0</v>
      </c>
      <c r="M33" s="32">
        <f t="shared" si="3"/>
        <v>2100000</v>
      </c>
      <c r="N33" s="27">
        <v>2023.0</v>
      </c>
      <c r="O33" s="29">
        <v>2027.0</v>
      </c>
      <c r="P33" s="90"/>
      <c r="Q33" s="91"/>
      <c r="R33" s="91"/>
      <c r="S33" s="92"/>
      <c r="T33" s="106"/>
      <c r="U33" s="106"/>
      <c r="V33" s="106" t="s">
        <v>35</v>
      </c>
      <c r="W33" s="106" t="s">
        <v>35</v>
      </c>
      <c r="X33" s="106"/>
      <c r="Y33" s="90" t="s">
        <v>35</v>
      </c>
      <c r="Z33" s="92" t="s">
        <v>31</v>
      </c>
    </row>
    <row r="34" ht="15.75" customHeight="1">
      <c r="A34" s="80">
        <v>8.0</v>
      </c>
      <c r="B34" s="159" t="s">
        <v>49</v>
      </c>
      <c r="C34" s="160" t="s">
        <v>50</v>
      </c>
      <c r="D34" s="28">
        <v>6.2540106E7</v>
      </c>
      <c r="E34" s="28">
        <v>1.14500495E8</v>
      </c>
      <c r="F34" s="29">
        <v>6.00061337E8</v>
      </c>
      <c r="G34" s="87" t="s">
        <v>180</v>
      </c>
      <c r="H34" s="30" t="s">
        <v>28</v>
      </c>
      <c r="I34" s="30" t="s">
        <v>29</v>
      </c>
      <c r="J34" s="30" t="s">
        <v>50</v>
      </c>
      <c r="K34" s="87" t="s">
        <v>181</v>
      </c>
      <c r="L34" s="89">
        <v>1.2E7</v>
      </c>
      <c r="M34" s="32">
        <f t="shared" si="3"/>
        <v>8400000</v>
      </c>
      <c r="N34" s="27">
        <v>2023.0</v>
      </c>
      <c r="O34" s="29">
        <v>2027.0</v>
      </c>
      <c r="P34" s="90"/>
      <c r="Q34" s="91"/>
      <c r="R34" s="91"/>
      <c r="S34" s="92"/>
      <c r="T34" s="106"/>
      <c r="U34" s="106"/>
      <c r="V34" s="106" t="s">
        <v>35</v>
      </c>
      <c r="W34" s="106" t="s">
        <v>35</v>
      </c>
      <c r="X34" s="106"/>
      <c r="Y34" s="90" t="s">
        <v>35</v>
      </c>
      <c r="Z34" s="92" t="s">
        <v>31</v>
      </c>
    </row>
    <row r="35" ht="15.75" customHeight="1">
      <c r="A35" s="80">
        <v>9.0</v>
      </c>
      <c r="B35" s="159" t="s">
        <v>49</v>
      </c>
      <c r="C35" s="160" t="s">
        <v>50</v>
      </c>
      <c r="D35" s="28">
        <v>6.2540106E7</v>
      </c>
      <c r="E35" s="28">
        <v>1.14500495E8</v>
      </c>
      <c r="F35" s="29">
        <v>6.00061337E8</v>
      </c>
      <c r="G35" s="87" t="s">
        <v>182</v>
      </c>
      <c r="H35" s="30" t="s">
        <v>28</v>
      </c>
      <c r="I35" s="30" t="s">
        <v>29</v>
      </c>
      <c r="J35" s="30" t="s">
        <v>50</v>
      </c>
      <c r="K35" s="87" t="s">
        <v>183</v>
      </c>
      <c r="L35" s="89">
        <v>7000000.0</v>
      </c>
      <c r="M35" s="32">
        <f t="shared" si="3"/>
        <v>4900000</v>
      </c>
      <c r="N35" s="27">
        <v>2024.0</v>
      </c>
      <c r="O35" s="29">
        <v>2027.0</v>
      </c>
      <c r="P35" s="90"/>
      <c r="Q35" s="91"/>
      <c r="R35" s="91"/>
      <c r="S35" s="92"/>
      <c r="T35" s="106"/>
      <c r="U35" s="106"/>
      <c r="V35" s="106"/>
      <c r="W35" s="106"/>
      <c r="X35" s="106" t="s">
        <v>35</v>
      </c>
      <c r="Y35" s="90" t="s">
        <v>35</v>
      </c>
      <c r="Z35" s="92" t="s">
        <v>31</v>
      </c>
    </row>
    <row r="36" ht="15.75" customHeight="1">
      <c r="A36" s="80">
        <v>11.0</v>
      </c>
      <c r="B36" s="159" t="s">
        <v>49</v>
      </c>
      <c r="C36" s="160" t="s">
        <v>50</v>
      </c>
      <c r="D36" s="28">
        <v>6.2540106E7</v>
      </c>
      <c r="E36" s="28">
        <v>1.14500495E8</v>
      </c>
      <c r="F36" s="29">
        <v>6.00061337E8</v>
      </c>
      <c r="G36" s="87" t="s">
        <v>184</v>
      </c>
      <c r="H36" s="30" t="s">
        <v>28</v>
      </c>
      <c r="I36" s="30" t="s">
        <v>29</v>
      </c>
      <c r="J36" s="30" t="s">
        <v>50</v>
      </c>
      <c r="K36" s="87" t="s">
        <v>184</v>
      </c>
      <c r="L36" s="89">
        <v>1250000.0</v>
      </c>
      <c r="M36" s="32">
        <f t="shared" si="3"/>
        <v>875000</v>
      </c>
      <c r="N36" s="27">
        <v>2025.0</v>
      </c>
      <c r="O36" s="29">
        <v>2027.0</v>
      </c>
      <c r="P36" s="90"/>
      <c r="Q36" s="91"/>
      <c r="R36" s="91"/>
      <c r="S36" s="92"/>
      <c r="T36" s="106"/>
      <c r="U36" s="106"/>
      <c r="V36" s="106" t="s">
        <v>35</v>
      </c>
      <c r="W36" s="106" t="s">
        <v>35</v>
      </c>
      <c r="X36" s="106"/>
      <c r="Y36" s="90" t="s">
        <v>35</v>
      </c>
      <c r="Z36" s="92" t="s">
        <v>31</v>
      </c>
    </row>
    <row r="37" ht="15.75" customHeight="1">
      <c r="A37" s="135">
        <v>12.0</v>
      </c>
      <c r="B37" s="159"/>
      <c r="C37" s="160"/>
      <c r="D37" s="28"/>
      <c r="E37" s="28"/>
      <c r="F37" s="29"/>
      <c r="G37" s="87" t="s">
        <v>185</v>
      </c>
      <c r="H37" s="30"/>
      <c r="I37" s="30"/>
      <c r="J37" s="30"/>
      <c r="K37" s="87" t="s">
        <v>186</v>
      </c>
      <c r="L37" s="89">
        <v>2000000.0</v>
      </c>
      <c r="M37" s="32">
        <f t="shared" si="3"/>
        <v>1400000</v>
      </c>
      <c r="N37" s="27">
        <v>2023.0</v>
      </c>
      <c r="O37" s="29">
        <v>2027.0</v>
      </c>
      <c r="P37" s="90"/>
      <c r="Q37" s="91"/>
      <c r="R37" s="91"/>
      <c r="S37" s="92"/>
      <c r="T37" s="106"/>
      <c r="U37" s="106" t="s">
        <v>35</v>
      </c>
      <c r="V37" s="106" t="s">
        <v>35</v>
      </c>
      <c r="W37" s="106"/>
      <c r="X37" s="106"/>
      <c r="Y37" s="90"/>
      <c r="Z37" s="92"/>
    </row>
    <row r="38" ht="15.75" customHeight="1">
      <c r="A38" s="106">
        <v>13.0</v>
      </c>
      <c r="B38" s="159" t="s">
        <v>49</v>
      </c>
      <c r="C38" s="160" t="s">
        <v>50</v>
      </c>
      <c r="D38" s="28">
        <v>6.2540106E7</v>
      </c>
      <c r="E38" s="28">
        <v>1.14500495E8</v>
      </c>
      <c r="F38" s="29">
        <v>6.00061337E8</v>
      </c>
      <c r="G38" s="87" t="s">
        <v>187</v>
      </c>
      <c r="H38" s="30" t="s">
        <v>28</v>
      </c>
      <c r="I38" s="30" t="s">
        <v>29</v>
      </c>
      <c r="J38" s="30" t="s">
        <v>50</v>
      </c>
      <c r="K38" s="87" t="s">
        <v>188</v>
      </c>
      <c r="L38" s="89">
        <v>1.5E7</v>
      </c>
      <c r="M38" s="32">
        <f t="shared" si="3"/>
        <v>10500000</v>
      </c>
      <c r="N38" s="27">
        <v>2025.0</v>
      </c>
      <c r="O38" s="29">
        <v>2027.0</v>
      </c>
      <c r="P38" s="90" t="s">
        <v>35</v>
      </c>
      <c r="Q38" s="91" t="s">
        <v>35</v>
      </c>
      <c r="R38" s="91" t="s">
        <v>35</v>
      </c>
      <c r="S38" s="92" t="s">
        <v>35</v>
      </c>
      <c r="T38" s="106"/>
      <c r="U38" s="106" t="s">
        <v>35</v>
      </c>
      <c r="V38" s="106" t="s">
        <v>35</v>
      </c>
      <c r="W38" s="106" t="s">
        <v>35</v>
      </c>
      <c r="X38" s="106" t="s">
        <v>35</v>
      </c>
      <c r="Y38" s="90" t="s">
        <v>35</v>
      </c>
      <c r="Z38" s="92" t="s">
        <v>31</v>
      </c>
    </row>
    <row r="39" ht="15.75" customHeight="1">
      <c r="A39" s="26">
        <v>14.0</v>
      </c>
      <c r="B39" s="159" t="s">
        <v>49</v>
      </c>
      <c r="C39" s="160" t="s">
        <v>50</v>
      </c>
      <c r="D39" s="28">
        <v>6.2540106E7</v>
      </c>
      <c r="E39" s="28">
        <v>1.14500495E8</v>
      </c>
      <c r="F39" s="29">
        <v>6.00061337E8</v>
      </c>
      <c r="G39" s="87" t="s">
        <v>189</v>
      </c>
      <c r="H39" s="30" t="s">
        <v>28</v>
      </c>
      <c r="I39" s="30" t="s">
        <v>29</v>
      </c>
      <c r="J39" s="30" t="s">
        <v>50</v>
      </c>
      <c r="K39" s="87" t="s">
        <v>190</v>
      </c>
      <c r="L39" s="89">
        <v>1000000.0</v>
      </c>
      <c r="M39" s="32">
        <f t="shared" si="3"/>
        <v>700000</v>
      </c>
      <c r="N39" s="27">
        <v>2023.0</v>
      </c>
      <c r="O39" s="29">
        <v>2027.0</v>
      </c>
      <c r="P39" s="90" t="s">
        <v>35</v>
      </c>
      <c r="Q39" s="91" t="s">
        <v>35</v>
      </c>
      <c r="R39" s="91" t="s">
        <v>35</v>
      </c>
      <c r="S39" s="92" t="s">
        <v>35</v>
      </c>
      <c r="T39" s="106"/>
      <c r="U39" s="106"/>
      <c r="V39" s="106"/>
      <c r="W39" s="106"/>
      <c r="X39" s="106" t="s">
        <v>35</v>
      </c>
      <c r="Y39" s="90" t="s">
        <v>35</v>
      </c>
      <c r="Z39" s="92" t="s">
        <v>31</v>
      </c>
    </row>
    <row r="40" ht="15.75" customHeight="1">
      <c r="A40" s="80">
        <v>15.0</v>
      </c>
      <c r="B40" s="159" t="s">
        <v>49</v>
      </c>
      <c r="C40" s="160" t="s">
        <v>50</v>
      </c>
      <c r="D40" s="28">
        <v>6.2540106E7</v>
      </c>
      <c r="E40" s="28">
        <v>1.14500495E8</v>
      </c>
      <c r="F40" s="29">
        <v>6.00061337E8</v>
      </c>
      <c r="G40" s="87" t="s">
        <v>191</v>
      </c>
      <c r="H40" s="30" t="s">
        <v>28</v>
      </c>
      <c r="I40" s="30" t="s">
        <v>29</v>
      </c>
      <c r="J40" s="30" t="s">
        <v>50</v>
      </c>
      <c r="K40" s="87" t="s">
        <v>192</v>
      </c>
      <c r="L40" s="89">
        <v>1500000.0</v>
      </c>
      <c r="M40" s="32">
        <f t="shared" si="3"/>
        <v>1050000</v>
      </c>
      <c r="N40" s="27">
        <v>2023.0</v>
      </c>
      <c r="O40" s="29">
        <v>2027.0</v>
      </c>
      <c r="P40" s="90" t="s">
        <v>35</v>
      </c>
      <c r="Q40" s="91" t="s">
        <v>35</v>
      </c>
      <c r="R40" s="91" t="s">
        <v>35</v>
      </c>
      <c r="S40" s="92" t="s">
        <v>35</v>
      </c>
      <c r="T40" s="106"/>
      <c r="U40" s="106"/>
      <c r="V40" s="106" t="s">
        <v>35</v>
      </c>
      <c r="W40" s="106" t="s">
        <v>35</v>
      </c>
      <c r="X40" s="106" t="s">
        <v>35</v>
      </c>
      <c r="Y40" s="90" t="s">
        <v>35</v>
      </c>
      <c r="Z40" s="92" t="s">
        <v>31</v>
      </c>
    </row>
    <row r="41" ht="15.75" customHeight="1">
      <c r="A41" s="80">
        <v>16.0</v>
      </c>
      <c r="B41" s="159" t="s">
        <v>49</v>
      </c>
      <c r="C41" s="160" t="s">
        <v>50</v>
      </c>
      <c r="D41" s="28">
        <v>6.2540106E7</v>
      </c>
      <c r="E41" s="28">
        <v>1.14500495E8</v>
      </c>
      <c r="F41" s="29">
        <v>6.00061337E8</v>
      </c>
      <c r="G41" s="87" t="s">
        <v>193</v>
      </c>
      <c r="H41" s="30" t="s">
        <v>28</v>
      </c>
      <c r="I41" s="30" t="s">
        <v>29</v>
      </c>
      <c r="J41" s="30" t="s">
        <v>50</v>
      </c>
      <c r="K41" s="87" t="s">
        <v>194</v>
      </c>
      <c r="L41" s="89">
        <v>4000000.0</v>
      </c>
      <c r="M41" s="32">
        <f t="shared" si="3"/>
        <v>2800000</v>
      </c>
      <c r="N41" s="27">
        <v>2025.0</v>
      </c>
      <c r="O41" s="29">
        <v>2027.0</v>
      </c>
      <c r="P41" s="90"/>
      <c r="Q41" s="91"/>
      <c r="R41" s="91"/>
      <c r="S41" s="92"/>
      <c r="T41" s="106"/>
      <c r="U41" s="106"/>
      <c r="V41" s="106"/>
      <c r="W41" s="106"/>
      <c r="X41" s="106"/>
      <c r="Y41" s="90" t="s">
        <v>35</v>
      </c>
      <c r="Z41" s="92" t="s">
        <v>31</v>
      </c>
    </row>
    <row r="42" ht="15.75" customHeight="1">
      <c r="A42" s="80">
        <v>17.0</v>
      </c>
      <c r="B42" s="159" t="s">
        <v>49</v>
      </c>
      <c r="C42" s="160" t="s">
        <v>50</v>
      </c>
      <c r="D42" s="28">
        <v>6.2540106E7</v>
      </c>
      <c r="E42" s="28">
        <v>1.14500495E8</v>
      </c>
      <c r="F42" s="29">
        <v>6.00061337E8</v>
      </c>
      <c r="G42" s="87" t="s">
        <v>195</v>
      </c>
      <c r="H42" s="30" t="s">
        <v>28</v>
      </c>
      <c r="I42" s="30" t="s">
        <v>29</v>
      </c>
      <c r="J42" s="30" t="s">
        <v>50</v>
      </c>
      <c r="K42" s="87" t="s">
        <v>196</v>
      </c>
      <c r="L42" s="89">
        <v>5000000.0</v>
      </c>
      <c r="M42" s="32">
        <f t="shared" si="3"/>
        <v>3500000</v>
      </c>
      <c r="N42" s="27">
        <v>2023.0</v>
      </c>
      <c r="O42" s="29">
        <v>2027.0</v>
      </c>
      <c r="P42" s="90" t="s">
        <v>35</v>
      </c>
      <c r="Q42" s="91" t="s">
        <v>35</v>
      </c>
      <c r="R42" s="91" t="s">
        <v>35</v>
      </c>
      <c r="S42" s="92" t="s">
        <v>35</v>
      </c>
      <c r="T42" s="106"/>
      <c r="U42" s="106"/>
      <c r="V42" s="106"/>
      <c r="W42" s="106"/>
      <c r="X42" s="106"/>
      <c r="Y42" s="90" t="s">
        <v>35</v>
      </c>
      <c r="Z42" s="92" t="s">
        <v>31</v>
      </c>
    </row>
    <row r="43" ht="15.75" customHeight="1">
      <c r="A43" s="135">
        <v>18.0</v>
      </c>
      <c r="B43" s="159" t="s">
        <v>49</v>
      </c>
      <c r="C43" s="160" t="s">
        <v>50</v>
      </c>
      <c r="D43" s="28">
        <v>6.2540106E7</v>
      </c>
      <c r="E43" s="28">
        <v>1.14500495E8</v>
      </c>
      <c r="F43" s="29">
        <v>6.00061337E8</v>
      </c>
      <c r="G43" s="87" t="s">
        <v>197</v>
      </c>
      <c r="H43" s="30" t="s">
        <v>28</v>
      </c>
      <c r="I43" s="30" t="s">
        <v>29</v>
      </c>
      <c r="J43" s="30" t="s">
        <v>50</v>
      </c>
      <c r="K43" s="87" t="s">
        <v>198</v>
      </c>
      <c r="L43" s="89">
        <v>2000000.0</v>
      </c>
      <c r="M43" s="32">
        <f t="shared" si="3"/>
        <v>1400000</v>
      </c>
      <c r="N43" s="27">
        <v>2023.0</v>
      </c>
      <c r="O43" s="29">
        <v>2027.0</v>
      </c>
      <c r="P43" s="90"/>
      <c r="Q43" s="91"/>
      <c r="R43" s="91"/>
      <c r="S43" s="92"/>
      <c r="T43" s="106"/>
      <c r="U43" s="106"/>
      <c r="V43" s="106"/>
      <c r="W43" s="106"/>
      <c r="X43" s="106"/>
      <c r="Y43" s="90" t="s">
        <v>35</v>
      </c>
      <c r="Z43" s="92" t="s">
        <v>31</v>
      </c>
    </row>
    <row r="44" ht="15.75" customHeight="1">
      <c r="A44" s="106">
        <v>19.0</v>
      </c>
      <c r="B44" s="159" t="s">
        <v>49</v>
      </c>
      <c r="C44" s="160" t="s">
        <v>50</v>
      </c>
      <c r="D44" s="28">
        <v>6.2540106E7</v>
      </c>
      <c r="E44" s="28">
        <v>1.14500495E8</v>
      </c>
      <c r="F44" s="29">
        <v>6.00061337E8</v>
      </c>
      <c r="G44" s="87" t="s">
        <v>199</v>
      </c>
      <c r="H44" s="30" t="s">
        <v>28</v>
      </c>
      <c r="I44" s="30" t="s">
        <v>29</v>
      </c>
      <c r="J44" s="30" t="s">
        <v>50</v>
      </c>
      <c r="K44" s="87" t="s">
        <v>200</v>
      </c>
      <c r="L44" s="89">
        <v>3000000.0</v>
      </c>
      <c r="M44" s="32">
        <f t="shared" si="3"/>
        <v>2100000</v>
      </c>
      <c r="N44" s="27">
        <v>2023.0</v>
      </c>
      <c r="O44" s="29">
        <v>2027.0</v>
      </c>
      <c r="P44" s="90"/>
      <c r="Q44" s="91"/>
      <c r="R44" s="91"/>
      <c r="S44" s="92"/>
      <c r="T44" s="106"/>
      <c r="U44" s="106"/>
      <c r="V44" s="106" t="s">
        <v>35</v>
      </c>
      <c r="W44" s="106"/>
      <c r="X44" s="106"/>
      <c r="Y44" s="90" t="s">
        <v>35</v>
      </c>
      <c r="Z44" s="92" t="s">
        <v>31</v>
      </c>
    </row>
    <row r="45" ht="15.75" customHeight="1">
      <c r="A45" s="80">
        <v>20.0</v>
      </c>
      <c r="B45" s="159" t="s">
        <v>49</v>
      </c>
      <c r="C45" s="160" t="s">
        <v>50</v>
      </c>
      <c r="D45" s="28">
        <v>6.2540106E7</v>
      </c>
      <c r="E45" s="28">
        <v>1.14500495E8</v>
      </c>
      <c r="F45" s="29">
        <v>6.00061337E8</v>
      </c>
      <c r="G45" s="87" t="s">
        <v>201</v>
      </c>
      <c r="H45" s="30" t="s">
        <v>28</v>
      </c>
      <c r="I45" s="30" t="s">
        <v>29</v>
      </c>
      <c r="J45" s="30" t="s">
        <v>50</v>
      </c>
      <c r="K45" s="87" t="s">
        <v>201</v>
      </c>
      <c r="L45" s="89">
        <v>1000000.0</v>
      </c>
      <c r="M45" s="32">
        <f t="shared" si="3"/>
        <v>700000</v>
      </c>
      <c r="N45" s="27">
        <v>2023.0</v>
      </c>
      <c r="O45" s="29">
        <v>2027.0</v>
      </c>
      <c r="P45" s="90"/>
      <c r="Q45" s="91"/>
      <c r="R45" s="91"/>
      <c r="S45" s="92"/>
      <c r="T45" s="106"/>
      <c r="U45" s="106"/>
      <c r="V45" s="106"/>
      <c r="W45" s="106"/>
      <c r="X45" s="106"/>
      <c r="Y45" s="90" t="s">
        <v>35</v>
      </c>
      <c r="Z45" s="92" t="s">
        <v>31</v>
      </c>
    </row>
    <row r="46" ht="15.75" customHeight="1">
      <c r="A46" s="26">
        <v>21.0</v>
      </c>
      <c r="B46" s="159" t="s">
        <v>49</v>
      </c>
      <c r="C46" s="160" t="s">
        <v>50</v>
      </c>
      <c r="D46" s="28">
        <v>6.2540106E7</v>
      </c>
      <c r="E46" s="28">
        <v>1.14500495E8</v>
      </c>
      <c r="F46" s="29">
        <v>6.00061337E8</v>
      </c>
      <c r="G46" s="87" t="s">
        <v>202</v>
      </c>
      <c r="H46" s="30" t="s">
        <v>28</v>
      </c>
      <c r="I46" s="30" t="s">
        <v>29</v>
      </c>
      <c r="J46" s="30" t="s">
        <v>50</v>
      </c>
      <c r="K46" s="87" t="s">
        <v>203</v>
      </c>
      <c r="L46" s="89">
        <v>1500000.0</v>
      </c>
      <c r="M46" s="32">
        <f t="shared" si="3"/>
        <v>1050000</v>
      </c>
      <c r="N46" s="27">
        <v>2023.0</v>
      </c>
      <c r="O46" s="29">
        <v>2027.0</v>
      </c>
      <c r="P46" s="90"/>
      <c r="Q46" s="91"/>
      <c r="R46" s="91"/>
      <c r="S46" s="92"/>
      <c r="T46" s="106"/>
      <c r="U46" s="106"/>
      <c r="V46" s="106" t="s">
        <v>35</v>
      </c>
      <c r="W46" s="106"/>
      <c r="X46" s="106"/>
      <c r="Y46" s="90" t="s">
        <v>35</v>
      </c>
      <c r="Z46" s="92" t="s">
        <v>31</v>
      </c>
    </row>
    <row r="47" ht="15.75" customHeight="1">
      <c r="A47" s="169">
        <v>10.0</v>
      </c>
      <c r="B47" s="159" t="s">
        <v>49</v>
      </c>
      <c r="C47" s="160" t="s">
        <v>50</v>
      </c>
      <c r="D47" s="28">
        <v>6.2540106E7</v>
      </c>
      <c r="E47" s="28">
        <v>1.14500495E8</v>
      </c>
      <c r="F47" s="29">
        <v>6.00061337E8</v>
      </c>
      <c r="G47" s="87" t="s">
        <v>204</v>
      </c>
      <c r="H47" s="30" t="s">
        <v>28</v>
      </c>
      <c r="I47" s="30" t="s">
        <v>29</v>
      </c>
      <c r="J47" s="30" t="s">
        <v>50</v>
      </c>
      <c r="K47" s="87" t="s">
        <v>205</v>
      </c>
      <c r="L47" s="89">
        <v>3000000.0</v>
      </c>
      <c r="M47" s="32">
        <f t="shared" si="3"/>
        <v>2100000</v>
      </c>
      <c r="N47" s="27">
        <v>2023.0</v>
      </c>
      <c r="O47" s="29">
        <v>2027.0</v>
      </c>
      <c r="P47" s="90"/>
      <c r="Q47" s="91"/>
      <c r="R47" s="91"/>
      <c r="S47" s="92"/>
      <c r="T47" s="106"/>
      <c r="U47" s="106"/>
      <c r="V47" s="106" t="s">
        <v>35</v>
      </c>
      <c r="W47" s="106"/>
      <c r="X47" s="106"/>
      <c r="Y47" s="90"/>
      <c r="Z47" s="92"/>
    </row>
    <row r="48" ht="15.75" customHeight="1">
      <c r="A48" s="80">
        <v>22.0</v>
      </c>
      <c r="B48" s="159" t="s">
        <v>49</v>
      </c>
      <c r="C48" s="160" t="s">
        <v>50</v>
      </c>
      <c r="D48" s="28">
        <v>6.2540106E7</v>
      </c>
      <c r="E48" s="28">
        <v>1.14500495E8</v>
      </c>
      <c r="F48" s="29">
        <v>6.00061337E8</v>
      </c>
      <c r="G48" s="87" t="s">
        <v>206</v>
      </c>
      <c r="H48" s="30" t="s">
        <v>28</v>
      </c>
      <c r="I48" s="30" t="s">
        <v>29</v>
      </c>
      <c r="J48" s="30" t="s">
        <v>50</v>
      </c>
      <c r="K48" s="87" t="s">
        <v>207</v>
      </c>
      <c r="L48" s="89">
        <v>1500000.0</v>
      </c>
      <c r="M48" s="32">
        <f t="shared" si="3"/>
        <v>1050000</v>
      </c>
      <c r="N48" s="27">
        <v>2024.0</v>
      </c>
      <c r="O48" s="29">
        <v>2027.0</v>
      </c>
      <c r="P48" s="90"/>
      <c r="Q48" s="91"/>
      <c r="R48" s="91"/>
      <c r="S48" s="92"/>
      <c r="T48" s="106"/>
      <c r="U48" s="106"/>
      <c r="V48" s="106" t="s">
        <v>35</v>
      </c>
      <c r="W48" s="106" t="s">
        <v>35</v>
      </c>
      <c r="X48" s="106"/>
      <c r="Y48" s="90" t="s">
        <v>35</v>
      </c>
      <c r="Z48" s="92" t="s">
        <v>31</v>
      </c>
    </row>
    <row r="49" ht="15.75" customHeight="1">
      <c r="A49" s="26">
        <v>23.0</v>
      </c>
      <c r="B49" s="159" t="s">
        <v>49</v>
      </c>
      <c r="C49" s="160" t="s">
        <v>50</v>
      </c>
      <c r="D49" s="28">
        <v>6.2540106E7</v>
      </c>
      <c r="E49" s="28">
        <v>1.14500495E8</v>
      </c>
      <c r="F49" s="29">
        <v>6.00061337E8</v>
      </c>
      <c r="G49" s="87" t="s">
        <v>208</v>
      </c>
      <c r="H49" s="30" t="s">
        <v>28</v>
      </c>
      <c r="I49" s="30" t="s">
        <v>29</v>
      </c>
      <c r="J49" s="30" t="s">
        <v>50</v>
      </c>
      <c r="K49" s="87" t="s">
        <v>209</v>
      </c>
      <c r="L49" s="89">
        <v>1000000.0</v>
      </c>
      <c r="M49" s="32">
        <f t="shared" si="3"/>
        <v>700000</v>
      </c>
      <c r="N49" s="27">
        <v>2023.0</v>
      </c>
      <c r="O49" s="29">
        <v>2027.0</v>
      </c>
      <c r="P49" s="90"/>
      <c r="Q49" s="91"/>
      <c r="R49" s="91"/>
      <c r="S49" s="92"/>
      <c r="T49" s="106"/>
      <c r="U49" s="106"/>
      <c r="V49" s="106"/>
      <c r="W49" s="106"/>
      <c r="X49" s="106"/>
      <c r="Y49" s="90" t="s">
        <v>35</v>
      </c>
      <c r="Z49" s="92" t="s">
        <v>31</v>
      </c>
    </row>
    <row r="50" ht="15.75" customHeight="1">
      <c r="A50" s="80">
        <v>24.0</v>
      </c>
      <c r="B50" s="159" t="s">
        <v>49</v>
      </c>
      <c r="C50" s="160" t="s">
        <v>50</v>
      </c>
      <c r="D50" s="28">
        <v>6.2540106E7</v>
      </c>
      <c r="E50" s="28">
        <v>1.14500495E8</v>
      </c>
      <c r="F50" s="29">
        <v>6.00061337E8</v>
      </c>
      <c r="G50" s="87" t="s">
        <v>210</v>
      </c>
      <c r="H50" s="30" t="s">
        <v>28</v>
      </c>
      <c r="I50" s="30" t="s">
        <v>29</v>
      </c>
      <c r="J50" s="30" t="s">
        <v>50</v>
      </c>
      <c r="K50" s="87" t="s">
        <v>211</v>
      </c>
      <c r="L50" s="89">
        <v>3500000.0</v>
      </c>
      <c r="M50" s="32">
        <f t="shared" si="3"/>
        <v>2450000</v>
      </c>
      <c r="N50" s="27">
        <v>2022.0</v>
      </c>
      <c r="O50" s="29">
        <v>2027.0</v>
      </c>
      <c r="P50" s="90" t="s">
        <v>35</v>
      </c>
      <c r="Q50" s="91"/>
      <c r="R50" s="91"/>
      <c r="S50" s="92"/>
      <c r="T50" s="106"/>
      <c r="U50" s="106"/>
      <c r="V50" s="106" t="s">
        <v>35</v>
      </c>
      <c r="W50" s="106" t="s">
        <v>35</v>
      </c>
      <c r="X50" s="106"/>
      <c r="Y50" s="90" t="s">
        <v>35</v>
      </c>
      <c r="Z50" s="92" t="s">
        <v>31</v>
      </c>
    </row>
    <row r="51" ht="15.75" customHeight="1">
      <c r="A51" s="26">
        <v>25.0</v>
      </c>
      <c r="B51" s="159" t="s">
        <v>49</v>
      </c>
      <c r="C51" s="160" t="s">
        <v>50</v>
      </c>
      <c r="D51" s="28">
        <v>6.2540106E7</v>
      </c>
      <c r="E51" s="28">
        <v>1.14500495E8</v>
      </c>
      <c r="F51" s="29">
        <v>6.00061337E8</v>
      </c>
      <c r="G51" s="87" t="s">
        <v>212</v>
      </c>
      <c r="H51" s="30" t="s">
        <v>28</v>
      </c>
      <c r="I51" s="30" t="s">
        <v>29</v>
      </c>
      <c r="J51" s="30" t="s">
        <v>50</v>
      </c>
      <c r="K51" s="87" t="s">
        <v>213</v>
      </c>
      <c r="L51" s="89">
        <v>500000.0</v>
      </c>
      <c r="M51" s="32">
        <f t="shared" si="3"/>
        <v>350000</v>
      </c>
      <c r="N51" s="27">
        <v>2022.0</v>
      </c>
      <c r="O51" s="29">
        <v>2027.0</v>
      </c>
      <c r="P51" s="90"/>
      <c r="Q51" s="91"/>
      <c r="R51" s="91"/>
      <c r="S51" s="92"/>
      <c r="T51" s="106"/>
      <c r="U51" s="106"/>
      <c r="V51" s="106" t="s">
        <v>35</v>
      </c>
      <c r="W51" s="106"/>
      <c r="X51" s="106"/>
      <c r="Y51" s="90" t="s">
        <v>35</v>
      </c>
      <c r="Z51" s="92" t="s">
        <v>31</v>
      </c>
    </row>
    <row r="52" ht="15.75" customHeight="1">
      <c r="A52" s="80">
        <v>26.0</v>
      </c>
      <c r="B52" s="159" t="s">
        <v>49</v>
      </c>
      <c r="C52" s="160" t="s">
        <v>50</v>
      </c>
      <c r="D52" s="28">
        <v>6.2540106E7</v>
      </c>
      <c r="E52" s="28">
        <v>1.14500495E8</v>
      </c>
      <c r="F52" s="29">
        <v>6.00061337E8</v>
      </c>
      <c r="G52" s="87" t="s">
        <v>214</v>
      </c>
      <c r="H52" s="30" t="s">
        <v>28</v>
      </c>
      <c r="I52" s="30" t="s">
        <v>29</v>
      </c>
      <c r="J52" s="30" t="s">
        <v>50</v>
      </c>
      <c r="K52" s="87" t="s">
        <v>215</v>
      </c>
      <c r="L52" s="89">
        <v>500000.0</v>
      </c>
      <c r="M52" s="32">
        <f t="shared" si="3"/>
        <v>350000</v>
      </c>
      <c r="N52" s="27">
        <v>2024.0</v>
      </c>
      <c r="O52" s="29">
        <v>2027.0</v>
      </c>
      <c r="P52" s="90"/>
      <c r="Q52" s="91"/>
      <c r="R52" s="91"/>
      <c r="S52" s="92"/>
      <c r="T52" s="106"/>
      <c r="U52" s="106"/>
      <c r="V52" s="106" t="s">
        <v>35</v>
      </c>
      <c r="W52" s="106"/>
      <c r="X52" s="106"/>
      <c r="Y52" s="90" t="s">
        <v>35</v>
      </c>
      <c r="Z52" s="92" t="s">
        <v>31</v>
      </c>
    </row>
    <row r="53" ht="15.75" customHeight="1">
      <c r="A53" s="26">
        <v>27.0</v>
      </c>
      <c r="B53" s="159" t="s">
        <v>49</v>
      </c>
      <c r="C53" s="160" t="s">
        <v>50</v>
      </c>
      <c r="D53" s="28">
        <v>6.2540106E7</v>
      </c>
      <c r="E53" s="28">
        <v>1.14500495E8</v>
      </c>
      <c r="F53" s="29">
        <v>6.00061337E8</v>
      </c>
      <c r="G53" s="87" t="s">
        <v>216</v>
      </c>
      <c r="H53" s="30" t="s">
        <v>28</v>
      </c>
      <c r="I53" s="30" t="s">
        <v>29</v>
      </c>
      <c r="J53" s="30" t="s">
        <v>50</v>
      </c>
      <c r="K53" s="87" t="s">
        <v>217</v>
      </c>
      <c r="L53" s="89">
        <v>1250000.0</v>
      </c>
      <c r="M53" s="32">
        <f t="shared" si="3"/>
        <v>875000</v>
      </c>
      <c r="N53" s="27">
        <v>2023.0</v>
      </c>
      <c r="O53" s="29">
        <v>2027.0</v>
      </c>
      <c r="P53" s="90"/>
      <c r="Q53" s="91" t="s">
        <v>35</v>
      </c>
      <c r="R53" s="91"/>
      <c r="S53" s="92"/>
      <c r="T53" s="106"/>
      <c r="U53" s="106"/>
      <c r="V53" s="106" t="s">
        <v>35</v>
      </c>
      <c r="W53" s="106" t="s">
        <v>35</v>
      </c>
      <c r="X53" s="106"/>
      <c r="Y53" s="90" t="s">
        <v>35</v>
      </c>
      <c r="Z53" s="92" t="s">
        <v>31</v>
      </c>
    </row>
    <row r="54" ht="15.75" customHeight="1">
      <c r="G54" s="166"/>
      <c r="K54" s="166"/>
    </row>
    <row r="55" ht="29.25" customHeight="1">
      <c r="A55" s="5" t="s">
        <v>1</v>
      </c>
      <c r="B55" s="55" t="s">
        <v>2</v>
      </c>
      <c r="C55" s="56"/>
      <c r="D55" s="56"/>
      <c r="E55" s="56"/>
      <c r="F55" s="57"/>
      <c r="G55" s="58" t="s">
        <v>3</v>
      </c>
      <c r="H55" s="9" t="s">
        <v>4</v>
      </c>
      <c r="I55" s="10" t="s">
        <v>5</v>
      </c>
      <c r="J55" s="5" t="s">
        <v>6</v>
      </c>
      <c r="K55" s="59" t="s">
        <v>7</v>
      </c>
      <c r="L55" s="60" t="s">
        <v>48</v>
      </c>
      <c r="M55" s="8"/>
      <c r="N55" s="61" t="s">
        <v>9</v>
      </c>
      <c r="O55" s="3"/>
      <c r="P55" s="150" t="s">
        <v>10</v>
      </c>
      <c r="Q55" s="63"/>
      <c r="R55" s="63"/>
      <c r="S55" s="63"/>
      <c r="T55" s="63"/>
      <c r="U55" s="63"/>
      <c r="V55" s="63"/>
      <c r="W55" s="63"/>
      <c r="X55" s="63"/>
      <c r="Y55" s="14" t="s">
        <v>11</v>
      </c>
      <c r="Z55" s="8"/>
    </row>
    <row r="56" ht="15.0" customHeight="1">
      <c r="A56" s="64"/>
      <c r="B56" s="58" t="s">
        <v>12</v>
      </c>
      <c r="C56" s="65" t="s">
        <v>13</v>
      </c>
      <c r="D56" s="65" t="s">
        <v>14</v>
      </c>
      <c r="E56" s="65" t="s">
        <v>15</v>
      </c>
      <c r="F56" s="66" t="s">
        <v>16</v>
      </c>
      <c r="G56" s="67"/>
      <c r="H56" s="64"/>
      <c r="I56" s="64"/>
      <c r="J56" s="64"/>
      <c r="K56" s="68"/>
      <c r="L56" s="69" t="s">
        <v>17</v>
      </c>
      <c r="M56" s="70" t="s">
        <v>18</v>
      </c>
      <c r="N56" s="71" t="s">
        <v>19</v>
      </c>
      <c r="O56" s="72" t="s">
        <v>20</v>
      </c>
      <c r="P56" s="6" t="s">
        <v>141</v>
      </c>
      <c r="Q56" s="7"/>
      <c r="R56" s="7"/>
      <c r="S56" s="8"/>
      <c r="T56" s="151" t="s">
        <v>142</v>
      </c>
      <c r="U56" s="151" t="s">
        <v>143</v>
      </c>
      <c r="V56" s="151" t="s">
        <v>144</v>
      </c>
      <c r="W56" s="151" t="s">
        <v>145</v>
      </c>
      <c r="X56" s="152" t="s">
        <v>146</v>
      </c>
      <c r="Y56" s="153" t="s">
        <v>23</v>
      </c>
      <c r="Z56" s="154" t="s">
        <v>24</v>
      </c>
    </row>
    <row r="57" ht="80.25" customHeight="1">
      <c r="A57" s="15"/>
      <c r="B57" s="74"/>
      <c r="C57" s="75"/>
      <c r="D57" s="75"/>
      <c r="E57" s="75"/>
      <c r="F57" s="76"/>
      <c r="G57" s="74"/>
      <c r="H57" s="15"/>
      <c r="I57" s="15"/>
      <c r="J57" s="15"/>
      <c r="K57" s="77"/>
      <c r="L57" s="74"/>
      <c r="M57" s="76"/>
      <c r="N57" s="74"/>
      <c r="O57" s="76"/>
      <c r="P57" s="21" t="s">
        <v>147</v>
      </c>
      <c r="Q57" s="155" t="s">
        <v>148</v>
      </c>
      <c r="R57" s="156" t="s">
        <v>149</v>
      </c>
      <c r="S57" s="157" t="s">
        <v>150</v>
      </c>
      <c r="T57" s="15"/>
      <c r="U57" s="15"/>
      <c r="V57" s="15"/>
      <c r="W57" s="15"/>
      <c r="X57" s="158"/>
      <c r="Y57" s="74"/>
      <c r="Z57" s="76"/>
    </row>
    <row r="58" ht="15.0" customHeight="1">
      <c r="A58" s="26">
        <v>1.0</v>
      </c>
      <c r="B58" s="159" t="s">
        <v>78</v>
      </c>
      <c r="C58" s="160" t="s">
        <v>79</v>
      </c>
      <c r="D58" s="28">
        <v>7.0659133E7</v>
      </c>
      <c r="E58" s="28">
        <v>1.50013108E8</v>
      </c>
      <c r="F58" s="29">
        <v>6.50013051E8</v>
      </c>
      <c r="G58" s="78" t="s">
        <v>218</v>
      </c>
      <c r="H58" s="30" t="s">
        <v>28</v>
      </c>
      <c r="I58" s="30" t="s">
        <v>29</v>
      </c>
      <c r="J58" s="30" t="s">
        <v>79</v>
      </c>
      <c r="K58" s="78" t="s">
        <v>219</v>
      </c>
      <c r="L58" s="31">
        <v>2500000.0</v>
      </c>
      <c r="M58" s="32">
        <f t="shared" ref="M58:M77" si="4">L58/100*70</f>
        <v>1750000</v>
      </c>
      <c r="N58" s="27">
        <v>2023.0</v>
      </c>
      <c r="O58" s="29">
        <v>2027.0</v>
      </c>
      <c r="P58" s="33"/>
      <c r="Q58" s="34"/>
      <c r="R58" s="34"/>
      <c r="S58" s="35"/>
      <c r="T58" s="26"/>
      <c r="U58" s="26"/>
      <c r="V58" s="26"/>
      <c r="W58" s="26"/>
      <c r="X58" s="26"/>
      <c r="Y58" s="33" t="s">
        <v>35</v>
      </c>
      <c r="Z58" s="35" t="s">
        <v>31</v>
      </c>
    </row>
    <row r="59" ht="15.75" customHeight="1">
      <c r="A59" s="169">
        <v>2.0</v>
      </c>
      <c r="B59" s="159" t="s">
        <v>78</v>
      </c>
      <c r="C59" s="160" t="s">
        <v>79</v>
      </c>
      <c r="D59" s="28">
        <v>7.0659133E7</v>
      </c>
      <c r="E59" s="28">
        <v>1.50013108E8</v>
      </c>
      <c r="F59" s="29">
        <v>6.50013051E8</v>
      </c>
      <c r="G59" s="170" t="s">
        <v>220</v>
      </c>
      <c r="H59" s="30" t="s">
        <v>28</v>
      </c>
      <c r="I59" s="30" t="s">
        <v>29</v>
      </c>
      <c r="J59" s="30" t="s">
        <v>79</v>
      </c>
      <c r="K59" s="78" t="s">
        <v>221</v>
      </c>
      <c r="L59" s="171">
        <v>2500000.0</v>
      </c>
      <c r="M59" s="32">
        <f t="shared" si="4"/>
        <v>1750000</v>
      </c>
      <c r="N59" s="27">
        <v>2023.0</v>
      </c>
      <c r="O59" s="29">
        <v>2027.0</v>
      </c>
      <c r="P59" s="172"/>
      <c r="Q59" s="173"/>
      <c r="R59" s="173"/>
      <c r="S59" s="174"/>
      <c r="T59" s="169"/>
      <c r="U59" s="169"/>
      <c r="V59" s="169"/>
      <c r="W59" s="169"/>
      <c r="X59" s="169"/>
      <c r="Y59" s="172" t="s">
        <v>35</v>
      </c>
      <c r="Z59" s="174" t="s">
        <v>31</v>
      </c>
    </row>
    <row r="60" ht="15.75" customHeight="1">
      <c r="A60" s="80">
        <v>3.0</v>
      </c>
      <c r="B60" s="159" t="s">
        <v>78</v>
      </c>
      <c r="C60" s="160" t="s">
        <v>79</v>
      </c>
      <c r="D60" s="28">
        <v>7.0659133E7</v>
      </c>
      <c r="E60" s="28">
        <v>1.50013108E8</v>
      </c>
      <c r="F60" s="29">
        <v>6.50013051E8</v>
      </c>
      <c r="G60" s="81" t="s">
        <v>222</v>
      </c>
      <c r="H60" s="30" t="s">
        <v>28</v>
      </c>
      <c r="I60" s="30" t="s">
        <v>29</v>
      </c>
      <c r="J60" s="30" t="s">
        <v>79</v>
      </c>
      <c r="K60" s="78" t="s">
        <v>223</v>
      </c>
      <c r="L60" s="83">
        <v>7000000.0</v>
      </c>
      <c r="M60" s="32">
        <f t="shared" si="4"/>
        <v>4900000</v>
      </c>
      <c r="N60" s="27">
        <v>2022.0</v>
      </c>
      <c r="O60" s="29">
        <v>2027.0</v>
      </c>
      <c r="P60" s="84" t="s">
        <v>35</v>
      </c>
      <c r="Q60" s="85" t="s">
        <v>35</v>
      </c>
      <c r="R60" s="85" t="s">
        <v>35</v>
      </c>
      <c r="S60" s="161" t="s">
        <v>35</v>
      </c>
      <c r="T60" s="80"/>
      <c r="U60" s="80"/>
      <c r="V60" s="80" t="s">
        <v>35</v>
      </c>
      <c r="W60" s="80" t="s">
        <v>35</v>
      </c>
      <c r="X60" s="80" t="s">
        <v>35</v>
      </c>
      <c r="Y60" s="84" t="s">
        <v>35</v>
      </c>
      <c r="Z60" s="161" t="s">
        <v>31</v>
      </c>
    </row>
    <row r="61" ht="15.75" customHeight="1">
      <c r="A61" s="80">
        <v>4.0</v>
      </c>
      <c r="B61" s="159" t="s">
        <v>78</v>
      </c>
      <c r="C61" s="160" t="s">
        <v>79</v>
      </c>
      <c r="D61" s="28">
        <v>7.0659133E7</v>
      </c>
      <c r="E61" s="28">
        <v>1.50013108E8</v>
      </c>
      <c r="F61" s="29">
        <v>6.50013051E8</v>
      </c>
      <c r="G61" s="81" t="s">
        <v>224</v>
      </c>
      <c r="H61" s="30" t="s">
        <v>28</v>
      </c>
      <c r="I61" s="30" t="s">
        <v>29</v>
      </c>
      <c r="J61" s="30" t="s">
        <v>79</v>
      </c>
      <c r="K61" s="81" t="s">
        <v>224</v>
      </c>
      <c r="L61" s="83">
        <v>5500000.0</v>
      </c>
      <c r="M61" s="32">
        <f t="shared" si="4"/>
        <v>3850000</v>
      </c>
      <c r="N61" s="27">
        <v>2022.0</v>
      </c>
      <c r="O61" s="29">
        <v>2027.0</v>
      </c>
      <c r="P61" s="84"/>
      <c r="Q61" s="85"/>
      <c r="R61" s="85"/>
      <c r="S61" s="161"/>
      <c r="T61" s="80"/>
      <c r="U61" s="80"/>
      <c r="V61" s="80"/>
      <c r="W61" s="80"/>
      <c r="X61" s="80"/>
      <c r="Y61" s="84" t="s">
        <v>35</v>
      </c>
      <c r="Z61" s="161" t="s">
        <v>31</v>
      </c>
    </row>
    <row r="62" ht="15.75" customHeight="1">
      <c r="A62" s="135">
        <v>5.0</v>
      </c>
      <c r="B62" s="159" t="s">
        <v>78</v>
      </c>
      <c r="C62" s="160" t="s">
        <v>79</v>
      </c>
      <c r="D62" s="28">
        <v>7.0659133E7</v>
      </c>
      <c r="E62" s="28">
        <v>1.50013108E8</v>
      </c>
      <c r="F62" s="29">
        <v>6.50013051E8</v>
      </c>
      <c r="G62" s="162" t="s">
        <v>225</v>
      </c>
      <c r="H62" s="30" t="s">
        <v>28</v>
      </c>
      <c r="I62" s="30" t="s">
        <v>29</v>
      </c>
      <c r="J62" s="30" t="s">
        <v>79</v>
      </c>
      <c r="K62" s="162" t="s">
        <v>225</v>
      </c>
      <c r="L62" s="112">
        <v>3000000.0</v>
      </c>
      <c r="M62" s="32">
        <f t="shared" si="4"/>
        <v>2100000</v>
      </c>
      <c r="N62" s="27">
        <v>2022.0</v>
      </c>
      <c r="O62" s="29">
        <v>2027.0</v>
      </c>
      <c r="P62" s="163" t="s">
        <v>35</v>
      </c>
      <c r="Q62" s="164" t="s">
        <v>35</v>
      </c>
      <c r="R62" s="164" t="s">
        <v>35</v>
      </c>
      <c r="S62" s="165" t="s">
        <v>35</v>
      </c>
      <c r="T62" s="135"/>
      <c r="U62" s="135"/>
      <c r="V62" s="135" t="s">
        <v>35</v>
      </c>
      <c r="W62" s="135"/>
      <c r="X62" s="135" t="s">
        <v>35</v>
      </c>
      <c r="Y62" s="163" t="s">
        <v>35</v>
      </c>
      <c r="Z62" s="165" t="s">
        <v>31</v>
      </c>
    </row>
    <row r="63" ht="15.75" customHeight="1">
      <c r="A63" s="135">
        <v>6.0</v>
      </c>
      <c r="B63" s="159" t="s">
        <v>78</v>
      </c>
      <c r="C63" s="160" t="s">
        <v>79</v>
      </c>
      <c r="D63" s="28">
        <v>7.0659133E7</v>
      </c>
      <c r="E63" s="28">
        <v>1.50013108E8</v>
      </c>
      <c r="F63" s="29">
        <v>6.50013051E8</v>
      </c>
      <c r="G63" s="162" t="s">
        <v>226</v>
      </c>
      <c r="H63" s="30" t="s">
        <v>28</v>
      </c>
      <c r="I63" s="30" t="s">
        <v>29</v>
      </c>
      <c r="J63" s="30" t="s">
        <v>79</v>
      </c>
      <c r="K63" s="162" t="s">
        <v>226</v>
      </c>
      <c r="L63" s="112">
        <v>2200000.0</v>
      </c>
      <c r="M63" s="32">
        <f t="shared" si="4"/>
        <v>1540000</v>
      </c>
      <c r="N63" s="27">
        <v>2022.0</v>
      </c>
      <c r="O63" s="29">
        <v>2027.0</v>
      </c>
      <c r="P63" s="163" t="s">
        <v>35</v>
      </c>
      <c r="Q63" s="164" t="s">
        <v>35</v>
      </c>
      <c r="R63" s="164" t="s">
        <v>35</v>
      </c>
      <c r="S63" s="165" t="s">
        <v>35</v>
      </c>
      <c r="T63" s="135"/>
      <c r="U63" s="135"/>
      <c r="V63" s="135" t="s">
        <v>35</v>
      </c>
      <c r="W63" s="135"/>
      <c r="X63" s="135" t="s">
        <v>35</v>
      </c>
      <c r="Y63" s="163" t="s">
        <v>35</v>
      </c>
      <c r="Z63" s="165" t="s">
        <v>31</v>
      </c>
    </row>
    <row r="64" ht="15.75" customHeight="1">
      <c r="A64" s="135">
        <v>7.0</v>
      </c>
      <c r="B64" s="159" t="s">
        <v>78</v>
      </c>
      <c r="C64" s="160" t="s">
        <v>79</v>
      </c>
      <c r="D64" s="28">
        <v>7.0659133E7</v>
      </c>
      <c r="E64" s="28">
        <v>1.50013108E8</v>
      </c>
      <c r="F64" s="29">
        <v>6.50013051E8</v>
      </c>
      <c r="G64" s="162" t="s">
        <v>227</v>
      </c>
      <c r="H64" s="30" t="s">
        <v>28</v>
      </c>
      <c r="I64" s="30" t="s">
        <v>29</v>
      </c>
      <c r="J64" s="30" t="s">
        <v>79</v>
      </c>
      <c r="K64" s="162" t="s">
        <v>227</v>
      </c>
      <c r="L64" s="112">
        <v>3500000.0</v>
      </c>
      <c r="M64" s="32">
        <f t="shared" si="4"/>
        <v>2450000</v>
      </c>
      <c r="N64" s="27">
        <v>2022.0</v>
      </c>
      <c r="O64" s="29">
        <v>2027.0</v>
      </c>
      <c r="P64" s="163"/>
      <c r="Q64" s="164"/>
      <c r="R64" s="164"/>
      <c r="S64" s="165"/>
      <c r="T64" s="135"/>
      <c r="U64" s="135"/>
      <c r="V64" s="135"/>
      <c r="W64" s="135"/>
      <c r="X64" s="135"/>
      <c r="Y64" s="163" t="s">
        <v>35</v>
      </c>
      <c r="Z64" s="165" t="s">
        <v>31</v>
      </c>
    </row>
    <row r="65" ht="15.75" customHeight="1">
      <c r="A65" s="135">
        <v>8.0</v>
      </c>
      <c r="B65" s="159" t="s">
        <v>78</v>
      </c>
      <c r="C65" s="160" t="s">
        <v>79</v>
      </c>
      <c r="D65" s="28">
        <v>7.0659133E7</v>
      </c>
      <c r="E65" s="28">
        <v>1.50013108E8</v>
      </c>
      <c r="F65" s="29">
        <v>6.50013051E8</v>
      </c>
      <c r="G65" s="162" t="s">
        <v>197</v>
      </c>
      <c r="H65" s="30" t="s">
        <v>28</v>
      </c>
      <c r="I65" s="30" t="s">
        <v>29</v>
      </c>
      <c r="J65" s="30" t="s">
        <v>79</v>
      </c>
      <c r="K65" s="162" t="s">
        <v>197</v>
      </c>
      <c r="L65" s="112">
        <v>1000000.0</v>
      </c>
      <c r="M65" s="32">
        <f t="shared" si="4"/>
        <v>700000</v>
      </c>
      <c r="N65" s="27">
        <v>2022.0</v>
      </c>
      <c r="O65" s="29">
        <v>2027.0</v>
      </c>
      <c r="P65" s="163"/>
      <c r="Q65" s="164"/>
      <c r="R65" s="164"/>
      <c r="S65" s="165"/>
      <c r="T65" s="135"/>
      <c r="U65" s="135"/>
      <c r="V65" s="135"/>
      <c r="W65" s="135"/>
      <c r="X65" s="135"/>
      <c r="Y65" s="163" t="s">
        <v>35</v>
      </c>
      <c r="Z65" s="165" t="s">
        <v>31</v>
      </c>
    </row>
    <row r="66" ht="15.75" customHeight="1">
      <c r="A66" s="135">
        <v>9.0</v>
      </c>
      <c r="B66" s="159" t="s">
        <v>78</v>
      </c>
      <c r="C66" s="160" t="s">
        <v>79</v>
      </c>
      <c r="D66" s="28">
        <v>7.0659133E7</v>
      </c>
      <c r="E66" s="28">
        <v>1.50013108E8</v>
      </c>
      <c r="F66" s="29">
        <v>6.50013051E8</v>
      </c>
      <c r="G66" s="162" t="s">
        <v>228</v>
      </c>
      <c r="H66" s="30" t="s">
        <v>28</v>
      </c>
      <c r="I66" s="30" t="s">
        <v>29</v>
      </c>
      <c r="J66" s="30" t="s">
        <v>79</v>
      </c>
      <c r="K66" s="162" t="s">
        <v>229</v>
      </c>
      <c r="L66" s="112">
        <v>3000000.0</v>
      </c>
      <c r="M66" s="32">
        <f t="shared" si="4"/>
        <v>2100000</v>
      </c>
      <c r="N66" s="27">
        <v>2023.0</v>
      </c>
      <c r="O66" s="29">
        <v>2027.0</v>
      </c>
      <c r="P66" s="163" t="s">
        <v>35</v>
      </c>
      <c r="Q66" s="164" t="s">
        <v>35</v>
      </c>
      <c r="R66" s="164" t="s">
        <v>35</v>
      </c>
      <c r="S66" s="165" t="s">
        <v>35</v>
      </c>
      <c r="T66" s="135"/>
      <c r="U66" s="135" t="s">
        <v>35</v>
      </c>
      <c r="V66" s="135"/>
      <c r="W66" s="135"/>
      <c r="X66" s="135" t="s">
        <v>35</v>
      </c>
      <c r="Y66" s="163" t="s">
        <v>35</v>
      </c>
      <c r="Z66" s="165" t="s">
        <v>31</v>
      </c>
    </row>
    <row r="67" ht="15.75" customHeight="1">
      <c r="A67" s="135">
        <v>10.0</v>
      </c>
      <c r="B67" s="159" t="s">
        <v>78</v>
      </c>
      <c r="C67" s="160" t="s">
        <v>79</v>
      </c>
      <c r="D67" s="28">
        <v>7.0659133E7</v>
      </c>
      <c r="E67" s="28">
        <v>1.50013108E8</v>
      </c>
      <c r="F67" s="29">
        <v>6.50013051E8</v>
      </c>
      <c r="G67" s="162" t="s">
        <v>230</v>
      </c>
      <c r="H67" s="30" t="s">
        <v>28</v>
      </c>
      <c r="I67" s="30" t="s">
        <v>29</v>
      </c>
      <c r="J67" s="30" t="s">
        <v>79</v>
      </c>
      <c r="K67" s="162" t="s">
        <v>229</v>
      </c>
      <c r="L67" s="112">
        <v>3000000.0</v>
      </c>
      <c r="M67" s="32">
        <f t="shared" si="4"/>
        <v>2100000</v>
      </c>
      <c r="N67" s="27">
        <v>2023.0</v>
      </c>
      <c r="O67" s="29">
        <v>2027.0</v>
      </c>
      <c r="P67" s="163" t="s">
        <v>35</v>
      </c>
      <c r="Q67" s="164" t="s">
        <v>35</v>
      </c>
      <c r="R67" s="164" t="s">
        <v>35</v>
      </c>
      <c r="S67" s="165" t="s">
        <v>35</v>
      </c>
      <c r="T67" s="135"/>
      <c r="U67" s="135" t="s">
        <v>35</v>
      </c>
      <c r="V67" s="135"/>
      <c r="W67" s="135"/>
      <c r="X67" s="135" t="s">
        <v>35</v>
      </c>
      <c r="Y67" s="163" t="s">
        <v>35</v>
      </c>
      <c r="Z67" s="165" t="s">
        <v>31</v>
      </c>
    </row>
    <row r="68" ht="15.75" customHeight="1">
      <c r="A68" s="135">
        <v>11.0</v>
      </c>
      <c r="B68" s="159" t="s">
        <v>78</v>
      </c>
      <c r="C68" s="160" t="s">
        <v>79</v>
      </c>
      <c r="D68" s="28">
        <v>7.0659133E7</v>
      </c>
      <c r="E68" s="28">
        <v>1.50013108E8</v>
      </c>
      <c r="F68" s="29">
        <v>6.50013051E8</v>
      </c>
      <c r="G68" s="162" t="s">
        <v>231</v>
      </c>
      <c r="H68" s="30" t="s">
        <v>28</v>
      </c>
      <c r="I68" s="30" t="s">
        <v>29</v>
      </c>
      <c r="J68" s="30" t="s">
        <v>79</v>
      </c>
      <c r="K68" s="162" t="s">
        <v>232</v>
      </c>
      <c r="L68" s="112">
        <v>2000000.0</v>
      </c>
      <c r="M68" s="32">
        <f t="shared" si="4"/>
        <v>1400000</v>
      </c>
      <c r="N68" s="27">
        <v>2023.0</v>
      </c>
      <c r="O68" s="29">
        <v>2027.0</v>
      </c>
      <c r="P68" s="163" t="s">
        <v>35</v>
      </c>
      <c r="Q68" s="164" t="s">
        <v>35</v>
      </c>
      <c r="R68" s="164" t="s">
        <v>35</v>
      </c>
      <c r="S68" s="165" t="s">
        <v>35</v>
      </c>
      <c r="T68" s="135"/>
      <c r="U68" s="135"/>
      <c r="V68" s="135" t="s">
        <v>35</v>
      </c>
      <c r="W68" s="135"/>
      <c r="X68" s="135"/>
      <c r="Y68" s="163" t="s">
        <v>35</v>
      </c>
      <c r="Z68" s="165" t="s">
        <v>31</v>
      </c>
    </row>
    <row r="69" ht="15.75" customHeight="1">
      <c r="A69" s="135">
        <v>12.0</v>
      </c>
      <c r="B69" s="159" t="s">
        <v>78</v>
      </c>
      <c r="C69" s="160" t="s">
        <v>79</v>
      </c>
      <c r="D69" s="28">
        <v>7.0659133E7</v>
      </c>
      <c r="E69" s="28">
        <v>1.50013108E8</v>
      </c>
      <c r="F69" s="29">
        <v>6.50013051E8</v>
      </c>
      <c r="G69" s="162" t="s">
        <v>233</v>
      </c>
      <c r="H69" s="30" t="s">
        <v>28</v>
      </c>
      <c r="I69" s="30" t="s">
        <v>29</v>
      </c>
      <c r="J69" s="30" t="s">
        <v>79</v>
      </c>
      <c r="K69" s="162" t="s">
        <v>234</v>
      </c>
      <c r="L69" s="112">
        <v>1500000.0</v>
      </c>
      <c r="M69" s="32">
        <f t="shared" si="4"/>
        <v>1050000</v>
      </c>
      <c r="N69" s="27">
        <v>2023.0</v>
      </c>
      <c r="O69" s="29">
        <v>2027.0</v>
      </c>
      <c r="P69" s="163"/>
      <c r="Q69" s="164"/>
      <c r="R69" s="164"/>
      <c r="S69" s="165"/>
      <c r="T69" s="135"/>
      <c r="U69" s="135"/>
      <c r="V69" s="135"/>
      <c r="W69" s="135"/>
      <c r="X69" s="135"/>
      <c r="Y69" s="163" t="s">
        <v>35</v>
      </c>
      <c r="Z69" s="165" t="s">
        <v>31</v>
      </c>
    </row>
    <row r="70" ht="15.75" customHeight="1">
      <c r="A70" s="135">
        <v>13.0</v>
      </c>
      <c r="B70" s="159" t="s">
        <v>78</v>
      </c>
      <c r="C70" s="160" t="s">
        <v>79</v>
      </c>
      <c r="D70" s="28">
        <v>7.0659133E7</v>
      </c>
      <c r="E70" s="28">
        <v>1.50013108E8</v>
      </c>
      <c r="F70" s="29">
        <v>6.50013051E8</v>
      </c>
      <c r="G70" s="162" t="s">
        <v>165</v>
      </c>
      <c r="H70" s="30" t="s">
        <v>28</v>
      </c>
      <c r="I70" s="30" t="s">
        <v>29</v>
      </c>
      <c r="J70" s="30" t="s">
        <v>79</v>
      </c>
      <c r="K70" s="162" t="s">
        <v>235</v>
      </c>
      <c r="L70" s="112">
        <v>2000000.0</v>
      </c>
      <c r="M70" s="32">
        <f t="shared" si="4"/>
        <v>1400000</v>
      </c>
      <c r="N70" s="27">
        <v>2023.0</v>
      </c>
      <c r="O70" s="29">
        <v>2027.0</v>
      </c>
      <c r="P70" s="163" t="s">
        <v>35</v>
      </c>
      <c r="Q70" s="164" t="s">
        <v>35</v>
      </c>
      <c r="R70" s="164" t="s">
        <v>35</v>
      </c>
      <c r="S70" s="165" t="s">
        <v>35</v>
      </c>
      <c r="T70" s="135"/>
      <c r="U70" s="135"/>
      <c r="V70" s="135" t="s">
        <v>35</v>
      </c>
      <c r="W70" s="135" t="s">
        <v>35</v>
      </c>
      <c r="X70" s="135" t="s">
        <v>35</v>
      </c>
      <c r="Y70" s="163" t="s">
        <v>35</v>
      </c>
      <c r="Z70" s="165" t="s">
        <v>31</v>
      </c>
    </row>
    <row r="71" ht="15.75" customHeight="1">
      <c r="A71" s="135">
        <v>14.0</v>
      </c>
      <c r="B71" s="159" t="s">
        <v>78</v>
      </c>
      <c r="C71" s="160" t="s">
        <v>79</v>
      </c>
      <c r="D71" s="28">
        <v>7.0659133E7</v>
      </c>
      <c r="E71" s="28">
        <v>1.50013108E8</v>
      </c>
      <c r="F71" s="29">
        <v>6.50013051E8</v>
      </c>
      <c r="G71" s="162" t="s">
        <v>236</v>
      </c>
      <c r="H71" s="30" t="s">
        <v>28</v>
      </c>
      <c r="I71" s="30" t="s">
        <v>29</v>
      </c>
      <c r="J71" s="30" t="s">
        <v>79</v>
      </c>
      <c r="K71" s="162" t="s">
        <v>237</v>
      </c>
      <c r="L71" s="112">
        <v>750000.0</v>
      </c>
      <c r="M71" s="32">
        <f t="shared" si="4"/>
        <v>525000</v>
      </c>
      <c r="N71" s="27">
        <v>2023.0</v>
      </c>
      <c r="O71" s="29">
        <v>2027.0</v>
      </c>
      <c r="P71" s="163"/>
      <c r="Q71" s="164"/>
      <c r="R71" s="164" t="s">
        <v>35</v>
      </c>
      <c r="S71" s="165" t="s">
        <v>35</v>
      </c>
      <c r="T71" s="135"/>
      <c r="U71" s="135"/>
      <c r="V71" s="135" t="s">
        <v>35</v>
      </c>
      <c r="W71" s="135" t="s">
        <v>35</v>
      </c>
      <c r="X71" s="135"/>
      <c r="Y71" s="163" t="s">
        <v>35</v>
      </c>
      <c r="Z71" s="165" t="s">
        <v>31</v>
      </c>
    </row>
    <row r="72" ht="15.75" customHeight="1">
      <c r="A72" s="135">
        <v>15.0</v>
      </c>
      <c r="B72" s="159" t="s">
        <v>78</v>
      </c>
      <c r="C72" s="160" t="s">
        <v>79</v>
      </c>
      <c r="D72" s="28">
        <v>7.0659133E7</v>
      </c>
      <c r="E72" s="28">
        <v>1.50013108E8</v>
      </c>
      <c r="F72" s="29">
        <v>6.50013051E8</v>
      </c>
      <c r="G72" s="162" t="s">
        <v>238</v>
      </c>
      <c r="H72" s="30" t="s">
        <v>28</v>
      </c>
      <c r="I72" s="30" t="s">
        <v>29</v>
      </c>
      <c r="J72" s="30" t="s">
        <v>79</v>
      </c>
      <c r="K72" s="162" t="s">
        <v>239</v>
      </c>
      <c r="L72" s="112">
        <v>1500000.0</v>
      </c>
      <c r="M72" s="32">
        <f t="shared" si="4"/>
        <v>1050000</v>
      </c>
      <c r="N72" s="27">
        <v>2023.0</v>
      </c>
      <c r="O72" s="29">
        <v>2027.0</v>
      </c>
      <c r="P72" s="163" t="s">
        <v>35</v>
      </c>
      <c r="Q72" s="164" t="s">
        <v>35</v>
      </c>
      <c r="R72" s="164" t="s">
        <v>35</v>
      </c>
      <c r="S72" s="165" t="s">
        <v>35</v>
      </c>
      <c r="T72" s="135"/>
      <c r="U72" s="135"/>
      <c r="V72" s="135" t="s">
        <v>35</v>
      </c>
      <c r="W72" s="135" t="s">
        <v>35</v>
      </c>
      <c r="X72" s="135" t="s">
        <v>35</v>
      </c>
      <c r="Y72" s="163" t="s">
        <v>35</v>
      </c>
      <c r="Z72" s="165" t="s">
        <v>31</v>
      </c>
    </row>
    <row r="73" ht="15.75" customHeight="1">
      <c r="A73" s="135">
        <v>16.0</v>
      </c>
      <c r="B73" s="159" t="s">
        <v>78</v>
      </c>
      <c r="C73" s="160" t="s">
        <v>79</v>
      </c>
      <c r="D73" s="28">
        <v>7.0659133E7</v>
      </c>
      <c r="E73" s="28">
        <v>1.50013108E8</v>
      </c>
      <c r="F73" s="29">
        <v>6.50013051E8</v>
      </c>
      <c r="G73" s="162" t="s">
        <v>240</v>
      </c>
      <c r="H73" s="30" t="s">
        <v>28</v>
      </c>
      <c r="I73" s="30" t="s">
        <v>29</v>
      </c>
      <c r="J73" s="30" t="s">
        <v>79</v>
      </c>
      <c r="K73" s="162" t="s">
        <v>240</v>
      </c>
      <c r="L73" s="112">
        <v>1500000.0</v>
      </c>
      <c r="M73" s="32">
        <f t="shared" si="4"/>
        <v>1050000</v>
      </c>
      <c r="N73" s="27">
        <v>2023.0</v>
      </c>
      <c r="O73" s="29">
        <v>2027.0</v>
      </c>
      <c r="P73" s="163"/>
      <c r="Q73" s="164"/>
      <c r="R73" s="164" t="s">
        <v>35</v>
      </c>
      <c r="S73" s="165" t="s">
        <v>35</v>
      </c>
      <c r="T73" s="135"/>
      <c r="U73" s="135"/>
      <c r="V73" s="135" t="s">
        <v>35</v>
      </c>
      <c r="W73" s="135" t="s">
        <v>35</v>
      </c>
      <c r="X73" s="135" t="s">
        <v>35</v>
      </c>
      <c r="Y73" s="163" t="s">
        <v>35</v>
      </c>
      <c r="Z73" s="165" t="s">
        <v>31</v>
      </c>
    </row>
    <row r="74" ht="15.75" customHeight="1">
      <c r="A74" s="135">
        <v>17.0</v>
      </c>
      <c r="B74" s="159" t="s">
        <v>78</v>
      </c>
      <c r="C74" s="160" t="s">
        <v>79</v>
      </c>
      <c r="D74" s="28">
        <v>7.0659133E7</v>
      </c>
      <c r="E74" s="28">
        <v>1.50013108E8</v>
      </c>
      <c r="F74" s="29">
        <v>6.50013051E8</v>
      </c>
      <c r="G74" s="162" t="s">
        <v>241</v>
      </c>
      <c r="H74" s="30" t="s">
        <v>28</v>
      </c>
      <c r="I74" s="30" t="s">
        <v>29</v>
      </c>
      <c r="J74" s="30" t="s">
        <v>79</v>
      </c>
      <c r="K74" s="162" t="s">
        <v>242</v>
      </c>
      <c r="L74" s="112">
        <v>1500000.0</v>
      </c>
      <c r="M74" s="32">
        <f t="shared" si="4"/>
        <v>1050000</v>
      </c>
      <c r="N74" s="27">
        <v>2023.0</v>
      </c>
      <c r="O74" s="29">
        <v>2027.0</v>
      </c>
      <c r="P74" s="163" t="s">
        <v>35</v>
      </c>
      <c r="Q74" s="164" t="s">
        <v>35</v>
      </c>
      <c r="R74" s="164" t="s">
        <v>35</v>
      </c>
      <c r="S74" s="165" t="s">
        <v>35</v>
      </c>
      <c r="T74" s="135"/>
      <c r="U74" s="135"/>
      <c r="V74" s="135"/>
      <c r="W74" s="135" t="s">
        <v>35</v>
      </c>
      <c r="X74" s="135" t="s">
        <v>35</v>
      </c>
      <c r="Y74" s="163" t="s">
        <v>35</v>
      </c>
      <c r="Z74" s="165" t="s">
        <v>31</v>
      </c>
    </row>
    <row r="75" ht="15.75" customHeight="1">
      <c r="A75" s="135">
        <v>18.0</v>
      </c>
      <c r="B75" s="159" t="s">
        <v>78</v>
      </c>
      <c r="C75" s="160" t="s">
        <v>79</v>
      </c>
      <c r="D75" s="28">
        <v>7.0659133E7</v>
      </c>
      <c r="E75" s="28">
        <v>1.50013108E8</v>
      </c>
      <c r="F75" s="29">
        <v>6.50013051E8</v>
      </c>
      <c r="G75" s="162" t="s">
        <v>139</v>
      </c>
      <c r="H75" s="30" t="s">
        <v>28</v>
      </c>
      <c r="I75" s="30" t="s">
        <v>29</v>
      </c>
      <c r="J75" s="30" t="s">
        <v>79</v>
      </c>
      <c r="K75" s="162" t="s">
        <v>243</v>
      </c>
      <c r="L75" s="112">
        <v>600000.0</v>
      </c>
      <c r="M75" s="32">
        <f t="shared" si="4"/>
        <v>420000</v>
      </c>
      <c r="N75" s="27">
        <v>2023.0</v>
      </c>
      <c r="O75" s="29">
        <v>2027.0</v>
      </c>
      <c r="P75" s="163"/>
      <c r="Q75" s="164" t="s">
        <v>35</v>
      </c>
      <c r="R75" s="164" t="s">
        <v>35</v>
      </c>
      <c r="S75" s="165" t="s">
        <v>35</v>
      </c>
      <c r="T75" s="135"/>
      <c r="U75" s="135"/>
      <c r="V75" s="135" t="s">
        <v>35</v>
      </c>
      <c r="W75" s="135" t="s">
        <v>35</v>
      </c>
      <c r="X75" s="135"/>
      <c r="Y75" s="163" t="s">
        <v>35</v>
      </c>
      <c r="Z75" s="165" t="s">
        <v>31</v>
      </c>
    </row>
    <row r="76" ht="15.75" customHeight="1">
      <c r="A76" s="135">
        <v>19.0</v>
      </c>
      <c r="B76" s="159" t="s">
        <v>78</v>
      </c>
      <c r="C76" s="160" t="s">
        <v>79</v>
      </c>
      <c r="D76" s="28">
        <v>7.0659133E7</v>
      </c>
      <c r="E76" s="28">
        <v>1.50013108E8</v>
      </c>
      <c r="F76" s="29">
        <v>6.50013051E8</v>
      </c>
      <c r="G76" s="162" t="s">
        <v>244</v>
      </c>
      <c r="H76" s="30" t="s">
        <v>28</v>
      </c>
      <c r="I76" s="30" t="s">
        <v>29</v>
      </c>
      <c r="J76" s="30" t="s">
        <v>79</v>
      </c>
      <c r="K76" s="162" t="s">
        <v>245</v>
      </c>
      <c r="L76" s="112">
        <v>1500000.0</v>
      </c>
      <c r="M76" s="32">
        <f t="shared" si="4"/>
        <v>1050000</v>
      </c>
      <c r="N76" s="27">
        <v>2023.0</v>
      </c>
      <c r="O76" s="29">
        <v>2027.0</v>
      </c>
      <c r="P76" s="163"/>
      <c r="Q76" s="164"/>
      <c r="R76" s="164"/>
      <c r="S76" s="165"/>
      <c r="T76" s="135"/>
      <c r="U76" s="135"/>
      <c r="V76" s="135" t="s">
        <v>35</v>
      </c>
      <c r="W76" s="135" t="s">
        <v>35</v>
      </c>
      <c r="X76" s="135"/>
      <c r="Y76" s="163" t="s">
        <v>35</v>
      </c>
      <c r="Z76" s="165" t="s">
        <v>31</v>
      </c>
    </row>
    <row r="77" ht="15.75" customHeight="1">
      <c r="A77" s="135">
        <v>20.0</v>
      </c>
      <c r="B77" s="159" t="s">
        <v>78</v>
      </c>
      <c r="C77" s="160" t="s">
        <v>79</v>
      </c>
      <c r="D77" s="28">
        <v>7.0659133E7</v>
      </c>
      <c r="E77" s="28">
        <v>1.50013108E8</v>
      </c>
      <c r="F77" s="29">
        <v>6.50013051E8</v>
      </c>
      <c r="G77" s="162" t="s">
        <v>246</v>
      </c>
      <c r="H77" s="30" t="s">
        <v>28</v>
      </c>
      <c r="I77" s="30" t="s">
        <v>29</v>
      </c>
      <c r="J77" s="30" t="s">
        <v>79</v>
      </c>
      <c r="K77" s="162" t="s">
        <v>247</v>
      </c>
      <c r="L77" s="112">
        <v>2500000.0</v>
      </c>
      <c r="M77" s="32">
        <f t="shared" si="4"/>
        <v>1750000</v>
      </c>
      <c r="N77" s="27">
        <v>2022.0</v>
      </c>
      <c r="O77" s="29">
        <v>2027.0</v>
      </c>
      <c r="P77" s="163" t="s">
        <v>35</v>
      </c>
      <c r="Q77" s="164" t="s">
        <v>35</v>
      </c>
      <c r="R77" s="164" t="s">
        <v>35</v>
      </c>
      <c r="S77" s="165" t="s">
        <v>35</v>
      </c>
      <c r="T77" s="135"/>
      <c r="U77" s="135"/>
      <c r="V77" s="135" t="s">
        <v>35</v>
      </c>
      <c r="W77" s="135" t="s">
        <v>35</v>
      </c>
      <c r="X77" s="135" t="s">
        <v>35</v>
      </c>
      <c r="Y77" s="163" t="s">
        <v>35</v>
      </c>
      <c r="Z77" s="165" t="s">
        <v>31</v>
      </c>
    </row>
    <row r="78" ht="15.75" customHeight="1">
      <c r="G78" s="166"/>
      <c r="K78" s="166"/>
    </row>
    <row r="79" ht="29.25" customHeight="1">
      <c r="A79" s="5" t="s">
        <v>1</v>
      </c>
      <c r="B79" s="55" t="s">
        <v>2</v>
      </c>
      <c r="C79" s="56"/>
      <c r="D79" s="56"/>
      <c r="E79" s="56"/>
      <c r="F79" s="57"/>
      <c r="G79" s="58" t="s">
        <v>3</v>
      </c>
      <c r="H79" s="9" t="s">
        <v>4</v>
      </c>
      <c r="I79" s="10" t="s">
        <v>5</v>
      </c>
      <c r="J79" s="5" t="s">
        <v>6</v>
      </c>
      <c r="K79" s="59" t="s">
        <v>7</v>
      </c>
      <c r="L79" s="60" t="s">
        <v>48</v>
      </c>
      <c r="M79" s="8"/>
      <c r="N79" s="61" t="s">
        <v>9</v>
      </c>
      <c r="O79" s="3"/>
      <c r="P79" s="150" t="s">
        <v>10</v>
      </c>
      <c r="Q79" s="63"/>
      <c r="R79" s="63"/>
      <c r="S79" s="63"/>
      <c r="T79" s="63"/>
      <c r="U79" s="63"/>
      <c r="V79" s="63"/>
      <c r="W79" s="63"/>
      <c r="X79" s="63"/>
      <c r="Y79" s="14" t="s">
        <v>11</v>
      </c>
      <c r="Z79" s="8"/>
    </row>
    <row r="80" ht="15.0" customHeight="1">
      <c r="A80" s="64"/>
      <c r="B80" s="58" t="s">
        <v>12</v>
      </c>
      <c r="C80" s="65" t="s">
        <v>13</v>
      </c>
      <c r="D80" s="65" t="s">
        <v>14</v>
      </c>
      <c r="E80" s="65" t="s">
        <v>15</v>
      </c>
      <c r="F80" s="66" t="s">
        <v>16</v>
      </c>
      <c r="G80" s="67"/>
      <c r="H80" s="64"/>
      <c r="I80" s="64"/>
      <c r="J80" s="64"/>
      <c r="K80" s="68"/>
      <c r="L80" s="69" t="s">
        <v>17</v>
      </c>
      <c r="M80" s="70" t="s">
        <v>18</v>
      </c>
      <c r="N80" s="71" t="s">
        <v>19</v>
      </c>
      <c r="O80" s="72" t="s">
        <v>20</v>
      </c>
      <c r="P80" s="6" t="s">
        <v>141</v>
      </c>
      <c r="Q80" s="7"/>
      <c r="R80" s="7"/>
      <c r="S80" s="8"/>
      <c r="T80" s="151" t="s">
        <v>142</v>
      </c>
      <c r="U80" s="151" t="s">
        <v>143</v>
      </c>
      <c r="V80" s="151" t="s">
        <v>144</v>
      </c>
      <c r="W80" s="151" t="s">
        <v>145</v>
      </c>
      <c r="X80" s="152" t="s">
        <v>146</v>
      </c>
      <c r="Y80" s="153" t="s">
        <v>23</v>
      </c>
      <c r="Z80" s="154" t="s">
        <v>24</v>
      </c>
    </row>
    <row r="81" ht="80.25" customHeight="1">
      <c r="A81" s="15"/>
      <c r="B81" s="74"/>
      <c r="C81" s="75"/>
      <c r="D81" s="75"/>
      <c r="E81" s="75"/>
      <c r="F81" s="76"/>
      <c r="G81" s="74"/>
      <c r="H81" s="15"/>
      <c r="I81" s="15"/>
      <c r="J81" s="15"/>
      <c r="K81" s="77"/>
      <c r="L81" s="74"/>
      <c r="M81" s="76"/>
      <c r="N81" s="74"/>
      <c r="O81" s="76"/>
      <c r="P81" s="21" t="s">
        <v>147</v>
      </c>
      <c r="Q81" s="155" t="s">
        <v>148</v>
      </c>
      <c r="R81" s="156" t="s">
        <v>149</v>
      </c>
      <c r="S81" s="157" t="s">
        <v>150</v>
      </c>
      <c r="T81" s="15"/>
      <c r="U81" s="15"/>
      <c r="V81" s="15"/>
      <c r="W81" s="15"/>
      <c r="X81" s="158"/>
      <c r="Y81" s="74"/>
      <c r="Z81" s="76"/>
    </row>
    <row r="82" ht="15.0" customHeight="1">
      <c r="A82" s="37">
        <v>1.0</v>
      </c>
      <c r="B82" s="175" t="s">
        <v>248</v>
      </c>
      <c r="C82" s="176" t="s">
        <v>249</v>
      </c>
      <c r="D82" s="39">
        <v>7.5000296E7</v>
      </c>
      <c r="E82" s="39">
        <v>1.07721431E8</v>
      </c>
      <c r="F82" s="40">
        <v>6.00061353E8</v>
      </c>
      <c r="G82" s="177" t="s">
        <v>250</v>
      </c>
      <c r="H82" s="41" t="s">
        <v>28</v>
      </c>
      <c r="I82" s="41" t="s">
        <v>29</v>
      </c>
      <c r="J82" s="41" t="s">
        <v>249</v>
      </c>
      <c r="K82" s="177" t="s">
        <v>250</v>
      </c>
      <c r="L82" s="42">
        <v>1000000.0</v>
      </c>
      <c r="M82" s="43">
        <f t="shared" ref="M82:M83" si="5">L82/100*70</f>
        <v>700000</v>
      </c>
      <c r="N82" s="38">
        <v>2022.0</v>
      </c>
      <c r="O82" s="40">
        <v>2027.0</v>
      </c>
      <c r="P82" s="44"/>
      <c r="Q82" s="178"/>
      <c r="R82" s="178"/>
      <c r="S82" s="45"/>
      <c r="T82" s="37"/>
      <c r="U82" s="37"/>
      <c r="V82" s="37"/>
      <c r="W82" s="37"/>
      <c r="X82" s="37"/>
      <c r="Y82" s="44" t="s">
        <v>35</v>
      </c>
      <c r="Z82" s="45" t="s">
        <v>31</v>
      </c>
    </row>
    <row r="83" ht="15.75" customHeight="1">
      <c r="A83" s="46">
        <v>2.0</v>
      </c>
      <c r="B83" s="175" t="s">
        <v>248</v>
      </c>
      <c r="C83" s="176" t="s">
        <v>249</v>
      </c>
      <c r="D83" s="39">
        <v>7.5000296E7</v>
      </c>
      <c r="E83" s="39">
        <v>1.07721431E8</v>
      </c>
      <c r="F83" s="40">
        <v>6.00061353E8</v>
      </c>
      <c r="G83" s="179" t="s">
        <v>251</v>
      </c>
      <c r="H83" s="41" t="s">
        <v>28</v>
      </c>
      <c r="I83" s="41" t="s">
        <v>29</v>
      </c>
      <c r="J83" s="41" t="s">
        <v>249</v>
      </c>
      <c r="K83" s="179" t="s">
        <v>251</v>
      </c>
      <c r="L83" s="48">
        <v>1000000.0</v>
      </c>
      <c r="M83" s="43">
        <f t="shared" si="5"/>
        <v>700000</v>
      </c>
      <c r="N83" s="38">
        <v>2022.0</v>
      </c>
      <c r="O83" s="40">
        <v>2027.0</v>
      </c>
      <c r="P83" s="93"/>
      <c r="Q83" s="180"/>
      <c r="R83" s="180" t="s">
        <v>35</v>
      </c>
      <c r="S83" s="94"/>
      <c r="T83" s="46"/>
      <c r="U83" s="46"/>
      <c r="V83" s="46"/>
      <c r="W83" s="46"/>
      <c r="X83" s="46"/>
      <c r="Y83" s="93" t="s">
        <v>35</v>
      </c>
      <c r="Z83" s="94" t="s">
        <v>31</v>
      </c>
    </row>
    <row r="84" ht="15.75" customHeight="1">
      <c r="A84" s="46">
        <v>3.0</v>
      </c>
      <c r="B84" s="181"/>
      <c r="C84" s="182"/>
      <c r="D84" s="99"/>
      <c r="E84" s="99"/>
      <c r="F84" s="100"/>
      <c r="G84" s="179"/>
      <c r="H84" s="47"/>
      <c r="I84" s="47"/>
      <c r="J84" s="47"/>
      <c r="K84" s="179"/>
      <c r="L84" s="48"/>
      <c r="M84" s="101"/>
      <c r="N84" s="98"/>
      <c r="O84" s="100"/>
      <c r="P84" s="93"/>
      <c r="Q84" s="180"/>
      <c r="R84" s="180"/>
      <c r="S84" s="94"/>
      <c r="T84" s="46"/>
      <c r="U84" s="46"/>
      <c r="V84" s="46"/>
      <c r="W84" s="46"/>
      <c r="X84" s="46"/>
      <c r="Y84" s="93"/>
      <c r="Z84" s="94"/>
    </row>
    <row r="85" ht="15.75" customHeight="1">
      <c r="A85" s="52" t="s">
        <v>252</v>
      </c>
      <c r="B85" s="183"/>
      <c r="C85" s="184"/>
      <c r="D85" s="103"/>
      <c r="E85" s="103"/>
      <c r="F85" s="104"/>
      <c r="G85" s="185"/>
      <c r="H85" s="53"/>
      <c r="I85" s="53"/>
      <c r="J85" s="53"/>
      <c r="K85" s="185"/>
      <c r="L85" s="54"/>
      <c r="M85" s="105"/>
      <c r="N85" s="102"/>
      <c r="O85" s="104"/>
      <c r="P85" s="95"/>
      <c r="Q85" s="186"/>
      <c r="R85" s="186"/>
      <c r="S85" s="96"/>
      <c r="T85" s="52"/>
      <c r="U85" s="52"/>
      <c r="V85" s="52"/>
      <c r="W85" s="52"/>
      <c r="X85" s="52"/>
      <c r="Y85" s="95"/>
      <c r="Z85" s="96"/>
    </row>
    <row r="86" ht="15.75" customHeight="1">
      <c r="G86" s="166"/>
      <c r="K86" s="166"/>
    </row>
    <row r="87" ht="29.25" customHeight="1">
      <c r="A87" s="5" t="s">
        <v>1</v>
      </c>
      <c r="B87" s="55" t="s">
        <v>2</v>
      </c>
      <c r="C87" s="56"/>
      <c r="D87" s="56"/>
      <c r="E87" s="56"/>
      <c r="F87" s="57"/>
      <c r="G87" s="58" t="s">
        <v>3</v>
      </c>
      <c r="H87" s="9" t="s">
        <v>4</v>
      </c>
      <c r="I87" s="10" t="s">
        <v>5</v>
      </c>
      <c r="J87" s="5" t="s">
        <v>6</v>
      </c>
      <c r="K87" s="59" t="s">
        <v>7</v>
      </c>
      <c r="L87" s="60" t="s">
        <v>48</v>
      </c>
      <c r="M87" s="8"/>
      <c r="N87" s="61" t="s">
        <v>9</v>
      </c>
      <c r="O87" s="3"/>
      <c r="P87" s="150" t="s">
        <v>10</v>
      </c>
      <c r="Q87" s="63"/>
      <c r="R87" s="63"/>
      <c r="S87" s="63"/>
      <c r="T87" s="63"/>
      <c r="U87" s="63"/>
      <c r="V87" s="63"/>
      <c r="W87" s="63"/>
      <c r="X87" s="63"/>
      <c r="Y87" s="14" t="s">
        <v>11</v>
      </c>
      <c r="Z87" s="8"/>
    </row>
    <row r="88" ht="15.0" customHeight="1">
      <c r="A88" s="64"/>
      <c r="B88" s="58" t="s">
        <v>12</v>
      </c>
      <c r="C88" s="65" t="s">
        <v>13</v>
      </c>
      <c r="D88" s="65" t="s">
        <v>14</v>
      </c>
      <c r="E88" s="65" t="s">
        <v>15</v>
      </c>
      <c r="F88" s="66" t="s">
        <v>16</v>
      </c>
      <c r="G88" s="67"/>
      <c r="H88" s="64"/>
      <c r="I88" s="64"/>
      <c r="J88" s="64"/>
      <c r="K88" s="68"/>
      <c r="L88" s="69" t="s">
        <v>17</v>
      </c>
      <c r="M88" s="70" t="s">
        <v>18</v>
      </c>
      <c r="N88" s="71" t="s">
        <v>19</v>
      </c>
      <c r="O88" s="72" t="s">
        <v>20</v>
      </c>
      <c r="P88" s="6" t="s">
        <v>141</v>
      </c>
      <c r="Q88" s="7"/>
      <c r="R88" s="7"/>
      <c r="S88" s="8"/>
      <c r="T88" s="151" t="s">
        <v>142</v>
      </c>
      <c r="U88" s="151" t="s">
        <v>143</v>
      </c>
      <c r="V88" s="151" t="s">
        <v>144</v>
      </c>
      <c r="W88" s="151" t="s">
        <v>145</v>
      </c>
      <c r="X88" s="152" t="s">
        <v>146</v>
      </c>
      <c r="Y88" s="153" t="s">
        <v>23</v>
      </c>
      <c r="Z88" s="154" t="s">
        <v>24</v>
      </c>
    </row>
    <row r="89" ht="80.25" customHeight="1">
      <c r="A89" s="15"/>
      <c r="B89" s="74"/>
      <c r="C89" s="75"/>
      <c r="D89" s="75"/>
      <c r="E89" s="75"/>
      <c r="F89" s="76"/>
      <c r="G89" s="74"/>
      <c r="H89" s="15"/>
      <c r="I89" s="15"/>
      <c r="J89" s="15"/>
      <c r="K89" s="77"/>
      <c r="L89" s="74"/>
      <c r="M89" s="76"/>
      <c r="N89" s="74"/>
      <c r="O89" s="76"/>
      <c r="P89" s="21" t="s">
        <v>147</v>
      </c>
      <c r="Q89" s="155" t="s">
        <v>148</v>
      </c>
      <c r="R89" s="156" t="s">
        <v>149</v>
      </c>
      <c r="S89" s="157" t="s">
        <v>150</v>
      </c>
      <c r="T89" s="15"/>
      <c r="U89" s="15"/>
      <c r="V89" s="15"/>
      <c r="W89" s="15"/>
      <c r="X89" s="158"/>
      <c r="Y89" s="74"/>
      <c r="Z89" s="76"/>
    </row>
    <row r="90" ht="15.0" customHeight="1">
      <c r="A90" s="37">
        <v>1.0</v>
      </c>
      <c r="B90" s="175" t="s">
        <v>253</v>
      </c>
      <c r="C90" s="176" t="s">
        <v>85</v>
      </c>
      <c r="D90" s="39">
        <v>7.5001225E7</v>
      </c>
      <c r="E90" s="39">
        <v>1.07721473E8</v>
      </c>
      <c r="F90" s="39">
        <v>6.00061388E8</v>
      </c>
      <c r="G90" s="177" t="s">
        <v>254</v>
      </c>
      <c r="H90" s="41" t="s">
        <v>28</v>
      </c>
      <c r="I90" s="41" t="s">
        <v>29</v>
      </c>
      <c r="J90" s="41" t="s">
        <v>85</v>
      </c>
      <c r="K90" s="177" t="s">
        <v>255</v>
      </c>
      <c r="L90" s="42">
        <v>2.5E7</v>
      </c>
      <c r="M90" s="43">
        <f t="shared" ref="M90:M99" si="6">L90/100*70</f>
        <v>17500000</v>
      </c>
      <c r="N90" s="38">
        <v>2022.0</v>
      </c>
      <c r="O90" s="40">
        <v>2027.0</v>
      </c>
      <c r="P90" s="44"/>
      <c r="Q90" s="178"/>
      <c r="R90" s="178"/>
      <c r="S90" s="45"/>
      <c r="T90" s="37"/>
      <c r="U90" s="37"/>
      <c r="V90" s="37"/>
      <c r="W90" s="37"/>
      <c r="X90" s="37"/>
      <c r="Y90" s="44" t="s">
        <v>35</v>
      </c>
      <c r="Z90" s="45" t="s">
        <v>31</v>
      </c>
    </row>
    <row r="91" ht="15.75" customHeight="1">
      <c r="A91" s="46">
        <v>2.0</v>
      </c>
      <c r="B91" s="175" t="s">
        <v>253</v>
      </c>
      <c r="C91" s="176" t="s">
        <v>85</v>
      </c>
      <c r="D91" s="39">
        <v>7.5001225E7</v>
      </c>
      <c r="E91" s="39">
        <v>1.07721473E8</v>
      </c>
      <c r="F91" s="39">
        <v>6.00061388E8</v>
      </c>
      <c r="G91" s="179" t="s">
        <v>256</v>
      </c>
      <c r="H91" s="41" t="s">
        <v>28</v>
      </c>
      <c r="I91" s="41" t="s">
        <v>29</v>
      </c>
      <c r="J91" s="41" t="s">
        <v>85</v>
      </c>
      <c r="K91" s="179" t="s">
        <v>256</v>
      </c>
      <c r="L91" s="48">
        <v>1.5E7</v>
      </c>
      <c r="M91" s="43">
        <f t="shared" si="6"/>
        <v>10500000</v>
      </c>
      <c r="N91" s="38">
        <v>2022.0</v>
      </c>
      <c r="O91" s="40">
        <v>2027.0</v>
      </c>
      <c r="P91" s="93" t="s">
        <v>35</v>
      </c>
      <c r="Q91" s="180" t="s">
        <v>35</v>
      </c>
      <c r="R91" s="180" t="s">
        <v>35</v>
      </c>
      <c r="S91" s="94" t="s">
        <v>35</v>
      </c>
      <c r="T91" s="46"/>
      <c r="U91" s="46"/>
      <c r="V91" s="46"/>
      <c r="W91" s="46"/>
      <c r="X91" s="46"/>
      <c r="Y91" s="93" t="s">
        <v>35</v>
      </c>
      <c r="Z91" s="94" t="s">
        <v>31</v>
      </c>
    </row>
    <row r="92" ht="15.75" customHeight="1">
      <c r="A92" s="46">
        <v>3.0</v>
      </c>
      <c r="B92" s="175" t="s">
        <v>253</v>
      </c>
      <c r="C92" s="176" t="s">
        <v>85</v>
      </c>
      <c r="D92" s="39">
        <v>7.5001225E7</v>
      </c>
      <c r="E92" s="39">
        <v>1.07721473E8</v>
      </c>
      <c r="F92" s="39">
        <v>6.00061388E8</v>
      </c>
      <c r="G92" s="179" t="s">
        <v>257</v>
      </c>
      <c r="H92" s="41" t="s">
        <v>28</v>
      </c>
      <c r="I92" s="41" t="s">
        <v>29</v>
      </c>
      <c r="J92" s="41" t="s">
        <v>85</v>
      </c>
      <c r="K92" s="179" t="s">
        <v>258</v>
      </c>
      <c r="L92" s="48">
        <v>1.8E7</v>
      </c>
      <c r="M92" s="43">
        <f t="shared" si="6"/>
        <v>12600000</v>
      </c>
      <c r="N92" s="38">
        <v>2022.0</v>
      </c>
      <c r="O92" s="40">
        <v>2027.0</v>
      </c>
      <c r="P92" s="93"/>
      <c r="Q92" s="180" t="s">
        <v>35</v>
      </c>
      <c r="R92" s="180" t="s">
        <v>35</v>
      </c>
      <c r="S92" s="94"/>
      <c r="T92" s="46"/>
      <c r="U92" s="46"/>
      <c r="V92" s="46"/>
      <c r="W92" s="46"/>
      <c r="X92" s="46"/>
      <c r="Y92" s="93" t="s">
        <v>35</v>
      </c>
      <c r="Z92" s="94" t="s">
        <v>31</v>
      </c>
    </row>
    <row r="93" ht="15.75" customHeight="1">
      <c r="A93" s="49">
        <v>4.0</v>
      </c>
      <c r="B93" s="175" t="s">
        <v>253</v>
      </c>
      <c r="C93" s="176" t="s">
        <v>85</v>
      </c>
      <c r="D93" s="39">
        <v>7.5001225E7</v>
      </c>
      <c r="E93" s="39">
        <v>1.07721473E8</v>
      </c>
      <c r="F93" s="39">
        <v>6.00061388E8</v>
      </c>
      <c r="G93" s="187" t="s">
        <v>259</v>
      </c>
      <c r="H93" s="41" t="s">
        <v>28</v>
      </c>
      <c r="I93" s="41" t="s">
        <v>29</v>
      </c>
      <c r="J93" s="41" t="s">
        <v>85</v>
      </c>
      <c r="K93" s="187" t="s">
        <v>260</v>
      </c>
      <c r="L93" s="50">
        <v>1.2E7</v>
      </c>
      <c r="M93" s="43">
        <f t="shared" si="6"/>
        <v>8400000</v>
      </c>
      <c r="N93" s="38">
        <v>2022.0</v>
      </c>
      <c r="O93" s="40">
        <v>2027.0</v>
      </c>
      <c r="P93" s="188"/>
      <c r="Q93" s="189"/>
      <c r="R93" s="189"/>
      <c r="S93" s="190"/>
      <c r="T93" s="49"/>
      <c r="U93" s="49"/>
      <c r="V93" s="49"/>
      <c r="W93" s="49"/>
      <c r="X93" s="49"/>
      <c r="Y93" s="188" t="s">
        <v>35</v>
      </c>
      <c r="Z93" s="190" t="s">
        <v>31</v>
      </c>
    </row>
    <row r="94" ht="15.75" customHeight="1">
      <c r="A94" s="52">
        <v>5.0</v>
      </c>
      <c r="B94" s="175" t="s">
        <v>253</v>
      </c>
      <c r="C94" s="176" t="s">
        <v>85</v>
      </c>
      <c r="D94" s="39">
        <v>7.5001225E7</v>
      </c>
      <c r="E94" s="39">
        <v>1.07721473E8</v>
      </c>
      <c r="F94" s="39">
        <v>6.00061388E8</v>
      </c>
      <c r="G94" s="185" t="s">
        <v>261</v>
      </c>
      <c r="H94" s="41" t="s">
        <v>28</v>
      </c>
      <c r="I94" s="41" t="s">
        <v>29</v>
      </c>
      <c r="J94" s="41" t="s">
        <v>85</v>
      </c>
      <c r="K94" s="185" t="s">
        <v>261</v>
      </c>
      <c r="L94" s="54">
        <v>1.2E7</v>
      </c>
      <c r="M94" s="43">
        <f t="shared" si="6"/>
        <v>8400000</v>
      </c>
      <c r="N94" s="38">
        <v>2022.0</v>
      </c>
      <c r="O94" s="40">
        <v>2027.0</v>
      </c>
      <c r="P94" s="95" t="s">
        <v>35</v>
      </c>
      <c r="Q94" s="186" t="s">
        <v>35</v>
      </c>
      <c r="R94" s="186" t="s">
        <v>35</v>
      </c>
      <c r="S94" s="96" t="s">
        <v>35</v>
      </c>
      <c r="T94" s="52"/>
      <c r="U94" s="52"/>
      <c r="V94" s="52"/>
      <c r="W94" s="52"/>
      <c r="X94" s="52"/>
      <c r="Y94" s="95" t="s">
        <v>35</v>
      </c>
      <c r="Z94" s="96" t="s">
        <v>31</v>
      </c>
    </row>
    <row r="95" ht="15.75" customHeight="1">
      <c r="A95" s="125">
        <v>6.0</v>
      </c>
      <c r="B95" s="191" t="s">
        <v>253</v>
      </c>
      <c r="C95" s="192" t="s">
        <v>85</v>
      </c>
      <c r="D95" s="118">
        <v>7.5001225E7</v>
      </c>
      <c r="E95" s="118">
        <v>1.07721473E8</v>
      </c>
      <c r="F95" s="118">
        <v>6.00061388E8</v>
      </c>
      <c r="G95" s="126" t="s">
        <v>262</v>
      </c>
      <c r="H95" s="120" t="s">
        <v>28</v>
      </c>
      <c r="I95" s="120" t="s">
        <v>29</v>
      </c>
      <c r="J95" s="120" t="s">
        <v>85</v>
      </c>
      <c r="K95" s="193" t="s">
        <v>263</v>
      </c>
      <c r="L95" s="127">
        <f>5000000*1.07</f>
        <v>5350000</v>
      </c>
      <c r="M95" s="122">
        <f t="shared" si="6"/>
        <v>3745000</v>
      </c>
      <c r="N95" s="117">
        <v>2023.0</v>
      </c>
      <c r="O95" s="119">
        <v>2027.0</v>
      </c>
      <c r="P95" s="128" t="s">
        <v>35</v>
      </c>
      <c r="Q95" s="194" t="s">
        <v>35</v>
      </c>
      <c r="R95" s="194"/>
      <c r="S95" s="129"/>
      <c r="T95" s="125"/>
      <c r="U95" s="125"/>
      <c r="V95" s="125"/>
      <c r="W95" s="125"/>
      <c r="X95" s="125"/>
      <c r="Y95" s="128" t="s">
        <v>35</v>
      </c>
      <c r="Z95" s="129" t="s">
        <v>31</v>
      </c>
    </row>
    <row r="96" ht="15.75" customHeight="1">
      <c r="A96" s="125">
        <v>7.0</v>
      </c>
      <c r="B96" s="191" t="s">
        <v>253</v>
      </c>
      <c r="C96" s="192" t="s">
        <v>85</v>
      </c>
      <c r="D96" s="118">
        <v>7.5001225E7</v>
      </c>
      <c r="E96" s="118">
        <v>1.07721473E8</v>
      </c>
      <c r="F96" s="118">
        <v>6.00061388E8</v>
      </c>
      <c r="G96" s="126" t="s">
        <v>186</v>
      </c>
      <c r="H96" s="120" t="s">
        <v>28</v>
      </c>
      <c r="I96" s="120" t="s">
        <v>29</v>
      </c>
      <c r="J96" s="120" t="s">
        <v>85</v>
      </c>
      <c r="K96" s="193" t="s">
        <v>264</v>
      </c>
      <c r="L96" s="127">
        <f t="shared" ref="L96:L99" si="7">3000000*1.07</f>
        <v>3210000</v>
      </c>
      <c r="M96" s="122">
        <f t="shared" si="6"/>
        <v>2247000</v>
      </c>
      <c r="N96" s="117">
        <v>2023.0</v>
      </c>
      <c r="O96" s="119">
        <v>2027.0</v>
      </c>
      <c r="P96" s="128"/>
      <c r="Q96" s="194"/>
      <c r="R96" s="194"/>
      <c r="S96" s="129"/>
      <c r="T96" s="125"/>
      <c r="U96" s="125" t="s">
        <v>35</v>
      </c>
      <c r="V96" s="125"/>
      <c r="W96" s="125"/>
      <c r="X96" s="125"/>
      <c r="Y96" s="128" t="s">
        <v>35</v>
      </c>
      <c r="Z96" s="129" t="s">
        <v>31</v>
      </c>
    </row>
    <row r="97" ht="15.75" customHeight="1">
      <c r="A97" s="125">
        <v>8.0</v>
      </c>
      <c r="B97" s="191" t="s">
        <v>253</v>
      </c>
      <c r="C97" s="192" t="s">
        <v>85</v>
      </c>
      <c r="D97" s="118">
        <v>7.5001225E7</v>
      </c>
      <c r="E97" s="118">
        <v>1.07721473E8</v>
      </c>
      <c r="F97" s="118">
        <v>6.00061388E8</v>
      </c>
      <c r="G97" s="126" t="s">
        <v>265</v>
      </c>
      <c r="H97" s="120" t="s">
        <v>28</v>
      </c>
      <c r="I97" s="120" t="s">
        <v>29</v>
      </c>
      <c r="J97" s="120" t="s">
        <v>85</v>
      </c>
      <c r="K97" s="193" t="s">
        <v>266</v>
      </c>
      <c r="L97" s="127">
        <f t="shared" si="7"/>
        <v>3210000</v>
      </c>
      <c r="M97" s="122">
        <f t="shared" si="6"/>
        <v>2247000</v>
      </c>
      <c r="N97" s="117">
        <v>2023.0</v>
      </c>
      <c r="O97" s="119">
        <v>2027.0</v>
      </c>
      <c r="P97" s="128"/>
      <c r="Q97" s="194"/>
      <c r="R97" s="194"/>
      <c r="S97" s="129"/>
      <c r="T97" s="125"/>
      <c r="U97" s="125"/>
      <c r="V97" s="125"/>
      <c r="W97" s="125"/>
      <c r="X97" s="125"/>
      <c r="Y97" s="128" t="s">
        <v>35</v>
      </c>
      <c r="Z97" s="129" t="s">
        <v>31</v>
      </c>
    </row>
    <row r="98" ht="15.75" customHeight="1">
      <c r="A98" s="125">
        <v>9.0</v>
      </c>
      <c r="B98" s="191" t="s">
        <v>253</v>
      </c>
      <c r="C98" s="192" t="s">
        <v>85</v>
      </c>
      <c r="D98" s="118">
        <v>7.5001225E7</v>
      </c>
      <c r="E98" s="118">
        <v>1.07721473E8</v>
      </c>
      <c r="F98" s="118">
        <v>6.00061388E8</v>
      </c>
      <c r="G98" s="126" t="s">
        <v>267</v>
      </c>
      <c r="H98" s="120" t="s">
        <v>28</v>
      </c>
      <c r="I98" s="120" t="s">
        <v>29</v>
      </c>
      <c r="J98" s="120" t="s">
        <v>85</v>
      </c>
      <c r="K98" s="193" t="s">
        <v>268</v>
      </c>
      <c r="L98" s="127">
        <f t="shared" si="7"/>
        <v>3210000</v>
      </c>
      <c r="M98" s="122">
        <f t="shared" si="6"/>
        <v>2247000</v>
      </c>
      <c r="N98" s="117">
        <v>2024.0</v>
      </c>
      <c r="O98" s="119">
        <v>2027.0</v>
      </c>
      <c r="P98" s="128"/>
      <c r="Q98" s="194"/>
      <c r="R98" s="194"/>
      <c r="S98" s="129"/>
      <c r="T98" s="125"/>
      <c r="U98" s="125"/>
      <c r="V98" s="125" t="s">
        <v>35</v>
      </c>
      <c r="W98" s="125"/>
      <c r="X98" s="125"/>
      <c r="Y98" s="128" t="s">
        <v>35</v>
      </c>
      <c r="Z98" s="129" t="s">
        <v>31</v>
      </c>
    </row>
    <row r="99" ht="15.75" customHeight="1">
      <c r="A99" s="125">
        <v>10.0</v>
      </c>
      <c r="B99" s="191" t="s">
        <v>253</v>
      </c>
      <c r="C99" s="192" t="s">
        <v>85</v>
      </c>
      <c r="D99" s="118">
        <v>7.5001225E7</v>
      </c>
      <c r="E99" s="118">
        <v>1.07721473E8</v>
      </c>
      <c r="F99" s="118">
        <v>6.00061388E8</v>
      </c>
      <c r="G99" s="126" t="s">
        <v>269</v>
      </c>
      <c r="H99" s="120" t="s">
        <v>28</v>
      </c>
      <c r="I99" s="120" t="s">
        <v>29</v>
      </c>
      <c r="J99" s="120" t="s">
        <v>85</v>
      </c>
      <c r="K99" s="193" t="s">
        <v>270</v>
      </c>
      <c r="L99" s="127">
        <f t="shared" si="7"/>
        <v>3210000</v>
      </c>
      <c r="M99" s="122">
        <f t="shared" si="6"/>
        <v>2247000</v>
      </c>
      <c r="N99" s="117">
        <v>2024.0</v>
      </c>
      <c r="O99" s="119">
        <v>2027.0</v>
      </c>
      <c r="P99" s="128"/>
      <c r="Q99" s="194"/>
      <c r="R99" s="194"/>
      <c r="S99" s="129"/>
      <c r="T99" s="125"/>
      <c r="U99" s="125"/>
      <c r="V99" s="125" t="s">
        <v>35</v>
      </c>
      <c r="W99" s="125"/>
      <c r="X99" s="125"/>
      <c r="Y99" s="128" t="s">
        <v>35</v>
      </c>
      <c r="Z99" s="129" t="s">
        <v>31</v>
      </c>
    </row>
    <row r="100" ht="15.75" customHeight="1">
      <c r="G100" s="166"/>
      <c r="K100" s="166"/>
    </row>
    <row r="101" ht="29.25" customHeight="1">
      <c r="A101" s="5" t="s">
        <v>1</v>
      </c>
      <c r="B101" s="55" t="s">
        <v>2</v>
      </c>
      <c r="C101" s="56"/>
      <c r="D101" s="56"/>
      <c r="E101" s="56"/>
      <c r="F101" s="57"/>
      <c r="G101" s="58" t="s">
        <v>3</v>
      </c>
      <c r="H101" s="9" t="s">
        <v>4</v>
      </c>
      <c r="I101" s="10" t="s">
        <v>5</v>
      </c>
      <c r="J101" s="5" t="s">
        <v>6</v>
      </c>
      <c r="K101" s="59" t="s">
        <v>7</v>
      </c>
      <c r="L101" s="60" t="s">
        <v>48</v>
      </c>
      <c r="M101" s="8"/>
      <c r="N101" s="61" t="s">
        <v>9</v>
      </c>
      <c r="O101" s="3"/>
      <c r="P101" s="150" t="s">
        <v>10</v>
      </c>
      <c r="Q101" s="63"/>
      <c r="R101" s="63"/>
      <c r="S101" s="63"/>
      <c r="T101" s="63"/>
      <c r="U101" s="63"/>
      <c r="V101" s="63"/>
      <c r="W101" s="63"/>
      <c r="X101" s="63"/>
      <c r="Y101" s="14" t="s">
        <v>11</v>
      </c>
      <c r="Z101" s="8"/>
    </row>
    <row r="102" ht="15.0" customHeight="1">
      <c r="A102" s="64"/>
      <c r="B102" s="58" t="s">
        <v>12</v>
      </c>
      <c r="C102" s="65" t="s">
        <v>13</v>
      </c>
      <c r="D102" s="65" t="s">
        <v>14</v>
      </c>
      <c r="E102" s="65" t="s">
        <v>15</v>
      </c>
      <c r="F102" s="66" t="s">
        <v>16</v>
      </c>
      <c r="G102" s="67"/>
      <c r="H102" s="64"/>
      <c r="I102" s="64"/>
      <c r="J102" s="64"/>
      <c r="K102" s="68"/>
      <c r="L102" s="69" t="s">
        <v>17</v>
      </c>
      <c r="M102" s="70" t="s">
        <v>18</v>
      </c>
      <c r="N102" s="71" t="s">
        <v>19</v>
      </c>
      <c r="O102" s="72" t="s">
        <v>20</v>
      </c>
      <c r="P102" s="6" t="s">
        <v>141</v>
      </c>
      <c r="Q102" s="7"/>
      <c r="R102" s="7"/>
      <c r="S102" s="8"/>
      <c r="T102" s="151" t="s">
        <v>142</v>
      </c>
      <c r="U102" s="151" t="s">
        <v>143</v>
      </c>
      <c r="V102" s="151" t="s">
        <v>144</v>
      </c>
      <c r="W102" s="151" t="s">
        <v>145</v>
      </c>
      <c r="X102" s="152" t="s">
        <v>146</v>
      </c>
      <c r="Y102" s="153" t="s">
        <v>23</v>
      </c>
      <c r="Z102" s="154" t="s">
        <v>24</v>
      </c>
    </row>
    <row r="103" ht="80.25" customHeight="1">
      <c r="A103" s="15"/>
      <c r="B103" s="74"/>
      <c r="C103" s="75"/>
      <c r="D103" s="75"/>
      <c r="E103" s="75"/>
      <c r="F103" s="76"/>
      <c r="G103" s="74"/>
      <c r="H103" s="15"/>
      <c r="I103" s="15"/>
      <c r="J103" s="15"/>
      <c r="K103" s="77"/>
      <c r="L103" s="74"/>
      <c r="M103" s="76"/>
      <c r="N103" s="74"/>
      <c r="O103" s="76"/>
      <c r="P103" s="21" t="s">
        <v>147</v>
      </c>
      <c r="Q103" s="155" t="s">
        <v>148</v>
      </c>
      <c r="R103" s="156" t="s">
        <v>149</v>
      </c>
      <c r="S103" s="195" t="s">
        <v>150</v>
      </c>
      <c r="T103" s="15"/>
      <c r="U103" s="15"/>
      <c r="V103" s="15"/>
      <c r="W103" s="15"/>
      <c r="X103" s="158"/>
      <c r="Y103" s="74"/>
      <c r="Z103" s="76"/>
    </row>
    <row r="104" ht="72.75" customHeight="1">
      <c r="A104" s="136">
        <v>1.0</v>
      </c>
      <c r="B104" s="196" t="s">
        <v>271</v>
      </c>
      <c r="C104" s="197" t="s">
        <v>272</v>
      </c>
      <c r="D104" s="198">
        <v>7.5000156E7</v>
      </c>
      <c r="E104" s="198">
        <v>1.07721481E8</v>
      </c>
      <c r="F104" s="139">
        <v>6.00061396E8</v>
      </c>
      <c r="G104" s="199" t="s">
        <v>273</v>
      </c>
      <c r="H104" s="200" t="s">
        <v>28</v>
      </c>
      <c r="I104" s="200" t="s">
        <v>29</v>
      </c>
      <c r="J104" s="200" t="s">
        <v>272</v>
      </c>
      <c r="K104" s="201" t="s">
        <v>274</v>
      </c>
      <c r="L104" s="202">
        <v>9.0E7</v>
      </c>
      <c r="M104" s="142">
        <v>6.3E7</v>
      </c>
      <c r="N104" s="203">
        <v>2022.0</v>
      </c>
      <c r="O104" s="139">
        <v>2027.0</v>
      </c>
      <c r="P104" s="204" t="s">
        <v>35</v>
      </c>
      <c r="Q104" s="205" t="s">
        <v>35</v>
      </c>
      <c r="R104" s="205" t="s">
        <v>35</v>
      </c>
      <c r="S104" s="206" t="s">
        <v>35</v>
      </c>
      <c r="T104" s="136"/>
      <c r="U104" s="136"/>
      <c r="V104" s="136"/>
      <c r="W104" s="136"/>
      <c r="X104" s="136" t="s">
        <v>35</v>
      </c>
      <c r="Y104" s="204" t="s">
        <v>35</v>
      </c>
      <c r="Z104" s="206" t="s">
        <v>31</v>
      </c>
    </row>
    <row r="105" ht="15.75" customHeight="1">
      <c r="A105" s="145">
        <v>2.0</v>
      </c>
      <c r="B105" s="196" t="s">
        <v>271</v>
      </c>
      <c r="C105" s="197" t="s">
        <v>272</v>
      </c>
      <c r="D105" s="198">
        <v>7.5000156E7</v>
      </c>
      <c r="E105" s="198">
        <v>1.07721481E8</v>
      </c>
      <c r="F105" s="139">
        <v>6.00061396E8</v>
      </c>
      <c r="G105" s="207" t="s">
        <v>275</v>
      </c>
      <c r="H105" s="200" t="s">
        <v>28</v>
      </c>
      <c r="I105" s="200" t="s">
        <v>29</v>
      </c>
      <c r="J105" s="200" t="s">
        <v>272</v>
      </c>
      <c r="K105" s="207" t="s">
        <v>276</v>
      </c>
      <c r="L105" s="147">
        <v>9.0E7</v>
      </c>
      <c r="M105" s="142">
        <f t="shared" ref="M105:M110" si="8">L105/100*70</f>
        <v>63000000</v>
      </c>
      <c r="N105" s="203">
        <v>2022.0</v>
      </c>
      <c r="O105" s="139">
        <v>2027.0</v>
      </c>
      <c r="P105" s="208"/>
      <c r="Q105" s="209"/>
      <c r="R105" s="209" t="s">
        <v>35</v>
      </c>
      <c r="S105" s="210"/>
      <c r="T105" s="145"/>
      <c r="U105" s="145"/>
      <c r="V105" s="145" t="s">
        <v>35</v>
      </c>
      <c r="W105" s="145" t="s">
        <v>35</v>
      </c>
      <c r="X105" s="145"/>
      <c r="Y105" s="208" t="s">
        <v>35</v>
      </c>
      <c r="Z105" s="210" t="s">
        <v>31</v>
      </c>
    </row>
    <row r="106" ht="15.75" customHeight="1">
      <c r="A106" s="145">
        <v>3.0</v>
      </c>
      <c r="B106" s="196" t="s">
        <v>271</v>
      </c>
      <c r="C106" s="197" t="s">
        <v>272</v>
      </c>
      <c r="D106" s="198">
        <v>7.5000156E7</v>
      </c>
      <c r="E106" s="198">
        <v>1.07721481E8</v>
      </c>
      <c r="F106" s="139">
        <v>6.00061396E8</v>
      </c>
      <c r="G106" s="207" t="s">
        <v>277</v>
      </c>
      <c r="H106" s="200" t="s">
        <v>28</v>
      </c>
      <c r="I106" s="200" t="s">
        <v>29</v>
      </c>
      <c r="J106" s="200" t="s">
        <v>272</v>
      </c>
      <c r="K106" s="207" t="s">
        <v>278</v>
      </c>
      <c r="L106" s="147">
        <v>8000000.0</v>
      </c>
      <c r="M106" s="142">
        <f t="shared" si="8"/>
        <v>5600000</v>
      </c>
      <c r="N106" s="203">
        <v>2022.0</v>
      </c>
      <c r="O106" s="139">
        <v>2027.0</v>
      </c>
      <c r="P106" s="208" t="s">
        <v>35</v>
      </c>
      <c r="Q106" s="209" t="s">
        <v>35</v>
      </c>
      <c r="R106" s="209"/>
      <c r="S106" s="210"/>
      <c r="T106" s="145"/>
      <c r="U106" s="145"/>
      <c r="V106" s="145"/>
      <c r="W106" s="145" t="s">
        <v>35</v>
      </c>
      <c r="X106" s="145"/>
      <c r="Y106" s="208"/>
      <c r="Z106" s="210" t="s">
        <v>31</v>
      </c>
    </row>
    <row r="107" ht="15.75" customHeight="1">
      <c r="A107" s="145">
        <v>4.0</v>
      </c>
      <c r="B107" s="196" t="s">
        <v>271</v>
      </c>
      <c r="C107" s="197" t="s">
        <v>272</v>
      </c>
      <c r="D107" s="198">
        <v>7.5000156E7</v>
      </c>
      <c r="E107" s="198">
        <v>1.07721481E8</v>
      </c>
      <c r="F107" s="139">
        <v>6.00061396E8</v>
      </c>
      <c r="G107" s="211" t="s">
        <v>279</v>
      </c>
      <c r="H107" s="200" t="s">
        <v>28</v>
      </c>
      <c r="I107" s="200" t="s">
        <v>29</v>
      </c>
      <c r="J107" s="200" t="s">
        <v>272</v>
      </c>
      <c r="K107" s="211" t="s">
        <v>280</v>
      </c>
      <c r="L107" s="147">
        <v>5000000.0</v>
      </c>
      <c r="M107" s="142">
        <f t="shared" si="8"/>
        <v>3500000</v>
      </c>
      <c r="N107" s="203">
        <v>2022.0</v>
      </c>
      <c r="O107" s="139">
        <v>2027.0</v>
      </c>
      <c r="P107" s="212" t="s">
        <v>35</v>
      </c>
      <c r="Q107" s="213" t="s">
        <v>35</v>
      </c>
      <c r="R107" s="213"/>
      <c r="S107" s="214"/>
      <c r="T107" s="148"/>
      <c r="U107" s="148"/>
      <c r="V107" s="148" t="s">
        <v>35</v>
      </c>
      <c r="W107" s="148" t="s">
        <v>35</v>
      </c>
      <c r="X107" s="148"/>
      <c r="Y107" s="212"/>
      <c r="Z107" s="214" t="s">
        <v>31</v>
      </c>
    </row>
    <row r="108" ht="15.75" customHeight="1">
      <c r="A108" s="145">
        <v>5.0</v>
      </c>
      <c r="B108" s="196" t="s">
        <v>271</v>
      </c>
      <c r="C108" s="197" t="s">
        <v>272</v>
      </c>
      <c r="D108" s="198">
        <v>7.5000156E7</v>
      </c>
      <c r="E108" s="198">
        <v>1.07721481E8</v>
      </c>
      <c r="F108" s="139">
        <v>6.00061396E8</v>
      </c>
      <c r="G108" s="211" t="s">
        <v>281</v>
      </c>
      <c r="H108" s="200" t="s">
        <v>28</v>
      </c>
      <c r="I108" s="200" t="s">
        <v>29</v>
      </c>
      <c r="J108" s="200" t="s">
        <v>272</v>
      </c>
      <c r="K108" s="211" t="s">
        <v>282</v>
      </c>
      <c r="L108" s="147">
        <v>1.0E7</v>
      </c>
      <c r="M108" s="142">
        <f t="shared" si="8"/>
        <v>7000000</v>
      </c>
      <c r="N108" s="203">
        <v>2022.0</v>
      </c>
      <c r="O108" s="139">
        <v>2027.0</v>
      </c>
      <c r="P108" s="212"/>
      <c r="Q108" s="213"/>
      <c r="R108" s="213"/>
      <c r="S108" s="214"/>
      <c r="T108" s="148"/>
      <c r="U108" s="148"/>
      <c r="V108" s="148" t="s">
        <v>35</v>
      </c>
      <c r="W108" s="148"/>
      <c r="X108" s="148"/>
      <c r="Y108" s="212"/>
      <c r="Z108" s="214" t="s">
        <v>31</v>
      </c>
    </row>
    <row r="109" ht="15.75" customHeight="1">
      <c r="A109" s="145">
        <v>6.0</v>
      </c>
      <c r="B109" s="196" t="s">
        <v>271</v>
      </c>
      <c r="C109" s="197" t="s">
        <v>272</v>
      </c>
      <c r="D109" s="198">
        <v>7.5000156E7</v>
      </c>
      <c r="E109" s="215">
        <v>1.07721481E8</v>
      </c>
      <c r="F109" s="216">
        <v>6.00061396E8</v>
      </c>
      <c r="G109" s="211" t="s">
        <v>283</v>
      </c>
      <c r="H109" s="217" t="s">
        <v>28</v>
      </c>
      <c r="I109" s="217" t="s">
        <v>29</v>
      </c>
      <c r="J109" s="217" t="s">
        <v>272</v>
      </c>
      <c r="K109" s="211" t="s">
        <v>284</v>
      </c>
      <c r="L109" s="218">
        <v>5000000.0</v>
      </c>
      <c r="M109" s="219">
        <f t="shared" si="8"/>
        <v>3500000</v>
      </c>
      <c r="N109" s="220">
        <v>2022.0</v>
      </c>
      <c r="O109" s="216">
        <v>2027.0</v>
      </c>
      <c r="P109" s="212"/>
      <c r="Q109" s="213" t="s">
        <v>35</v>
      </c>
      <c r="R109" s="213"/>
      <c r="S109" s="214"/>
      <c r="T109" s="148"/>
      <c r="U109" s="148"/>
      <c r="V109" s="148" t="s">
        <v>35</v>
      </c>
      <c r="W109" s="148" t="s">
        <v>35</v>
      </c>
      <c r="X109" s="148"/>
      <c r="Y109" s="212"/>
      <c r="Z109" s="214" t="s">
        <v>31</v>
      </c>
    </row>
    <row r="110" ht="15.75" customHeight="1">
      <c r="A110" s="221">
        <v>7.0</v>
      </c>
      <c r="B110" s="196" t="s">
        <v>271</v>
      </c>
      <c r="C110" s="197" t="s">
        <v>272</v>
      </c>
      <c r="D110" s="222">
        <v>7.5000156E7</v>
      </c>
      <c r="E110" s="223">
        <v>1.07721481E8</v>
      </c>
      <c r="F110" s="224">
        <v>6.00061396E8</v>
      </c>
      <c r="G110" s="225" t="s">
        <v>285</v>
      </c>
      <c r="H110" s="223" t="s">
        <v>28</v>
      </c>
      <c r="I110" s="223" t="s">
        <v>29</v>
      </c>
      <c r="J110" s="223" t="s">
        <v>272</v>
      </c>
      <c r="K110" s="225" t="s">
        <v>286</v>
      </c>
      <c r="L110" s="226">
        <v>3.0E7</v>
      </c>
      <c r="M110" s="226">
        <f t="shared" si="8"/>
        <v>21000000</v>
      </c>
      <c r="N110" s="223">
        <v>2022.0</v>
      </c>
      <c r="O110" s="224">
        <v>2027.0</v>
      </c>
      <c r="P110" s="227"/>
      <c r="Q110" s="227"/>
      <c r="R110" s="227"/>
      <c r="S110" s="209"/>
      <c r="T110" s="209"/>
      <c r="U110" s="209"/>
      <c r="V110" s="209" t="s">
        <v>35</v>
      </c>
      <c r="W110" s="209"/>
      <c r="X110" s="209"/>
      <c r="Y110" s="227"/>
      <c r="Z110" s="209" t="s">
        <v>31</v>
      </c>
    </row>
    <row r="111" ht="15.75" customHeight="1">
      <c r="A111" s="228">
        <v>8.0</v>
      </c>
      <c r="B111" s="196" t="s">
        <v>271</v>
      </c>
      <c r="C111" s="197" t="s">
        <v>272</v>
      </c>
      <c r="D111" s="222">
        <v>7.5000156E7</v>
      </c>
      <c r="E111" s="223">
        <v>1.07721481E8</v>
      </c>
      <c r="F111" s="224">
        <v>6.00061396E8</v>
      </c>
      <c r="G111" s="225" t="s">
        <v>287</v>
      </c>
      <c r="H111" s="223" t="s">
        <v>28</v>
      </c>
      <c r="I111" s="223" t="s">
        <v>29</v>
      </c>
      <c r="J111" s="223" t="s">
        <v>272</v>
      </c>
      <c r="K111" s="225" t="s">
        <v>288</v>
      </c>
      <c r="L111" s="226">
        <v>8000000.0</v>
      </c>
      <c r="M111" s="226">
        <v>5600000.0</v>
      </c>
      <c r="N111" s="223">
        <v>2022.0</v>
      </c>
      <c r="O111" s="224">
        <v>2024.0</v>
      </c>
      <c r="P111" s="209" t="s">
        <v>35</v>
      </c>
      <c r="Q111" s="227" t="s">
        <v>35</v>
      </c>
      <c r="R111" s="224"/>
      <c r="S111" s="209" t="s">
        <v>35</v>
      </c>
      <c r="T111" s="224"/>
      <c r="U111" s="224"/>
      <c r="V111" s="224"/>
      <c r="W111" s="224"/>
      <c r="X111" s="224"/>
      <c r="Y111" s="209" t="s">
        <v>35</v>
      </c>
      <c r="Z111" s="224"/>
    </row>
    <row r="112" ht="15.75" customHeight="1">
      <c r="G112" s="166"/>
      <c r="K112" s="166"/>
    </row>
    <row r="113" ht="29.25" customHeight="1">
      <c r="A113" s="5" t="s">
        <v>1</v>
      </c>
      <c r="B113" s="55" t="s">
        <v>2</v>
      </c>
      <c r="C113" s="56"/>
      <c r="D113" s="56"/>
      <c r="E113" s="56"/>
      <c r="F113" s="57"/>
      <c r="G113" s="58" t="s">
        <v>3</v>
      </c>
      <c r="H113" s="9" t="s">
        <v>4</v>
      </c>
      <c r="I113" s="10" t="s">
        <v>5</v>
      </c>
      <c r="J113" s="5" t="s">
        <v>6</v>
      </c>
      <c r="K113" s="59" t="s">
        <v>7</v>
      </c>
      <c r="L113" s="60" t="s">
        <v>48</v>
      </c>
      <c r="M113" s="8"/>
      <c r="N113" s="61" t="s">
        <v>9</v>
      </c>
      <c r="O113" s="3"/>
      <c r="P113" s="150" t="s">
        <v>10</v>
      </c>
      <c r="Q113" s="63"/>
      <c r="R113" s="63"/>
      <c r="S113" s="63"/>
      <c r="T113" s="63"/>
      <c r="U113" s="63"/>
      <c r="V113" s="63"/>
      <c r="W113" s="63"/>
      <c r="X113" s="63"/>
      <c r="Y113" s="14" t="s">
        <v>11</v>
      </c>
      <c r="Z113" s="8"/>
    </row>
    <row r="114" ht="15.0" customHeight="1">
      <c r="A114" s="64"/>
      <c r="B114" s="58" t="s">
        <v>12</v>
      </c>
      <c r="C114" s="65" t="s">
        <v>13</v>
      </c>
      <c r="D114" s="65" t="s">
        <v>14</v>
      </c>
      <c r="E114" s="65" t="s">
        <v>15</v>
      </c>
      <c r="F114" s="66" t="s">
        <v>16</v>
      </c>
      <c r="G114" s="67"/>
      <c r="H114" s="64"/>
      <c r="I114" s="64"/>
      <c r="J114" s="64"/>
      <c r="K114" s="68"/>
      <c r="L114" s="69" t="s">
        <v>17</v>
      </c>
      <c r="M114" s="70" t="s">
        <v>18</v>
      </c>
      <c r="N114" s="71" t="s">
        <v>19</v>
      </c>
      <c r="O114" s="72" t="s">
        <v>20</v>
      </c>
      <c r="P114" s="6" t="s">
        <v>141</v>
      </c>
      <c r="Q114" s="7"/>
      <c r="R114" s="7"/>
      <c r="S114" s="8"/>
      <c r="T114" s="151" t="s">
        <v>142</v>
      </c>
      <c r="U114" s="151" t="s">
        <v>143</v>
      </c>
      <c r="V114" s="151" t="s">
        <v>144</v>
      </c>
      <c r="W114" s="151" t="s">
        <v>145</v>
      </c>
      <c r="X114" s="152" t="s">
        <v>146</v>
      </c>
      <c r="Y114" s="153" t="s">
        <v>23</v>
      </c>
      <c r="Z114" s="154" t="s">
        <v>24</v>
      </c>
    </row>
    <row r="115" ht="80.25" customHeight="1">
      <c r="A115" s="15"/>
      <c r="B115" s="74"/>
      <c r="C115" s="75"/>
      <c r="D115" s="75"/>
      <c r="E115" s="75"/>
      <c r="F115" s="76"/>
      <c r="G115" s="74"/>
      <c r="H115" s="15"/>
      <c r="I115" s="15"/>
      <c r="J115" s="15"/>
      <c r="K115" s="77"/>
      <c r="L115" s="74"/>
      <c r="M115" s="76"/>
      <c r="N115" s="74"/>
      <c r="O115" s="76"/>
      <c r="P115" s="21" t="s">
        <v>147</v>
      </c>
      <c r="Q115" s="155" t="s">
        <v>148</v>
      </c>
      <c r="R115" s="156" t="s">
        <v>149</v>
      </c>
      <c r="S115" s="157" t="s">
        <v>150</v>
      </c>
      <c r="T115" s="15"/>
      <c r="U115" s="15"/>
      <c r="V115" s="15"/>
      <c r="W115" s="15"/>
      <c r="X115" s="158"/>
      <c r="Y115" s="74"/>
      <c r="Z115" s="76"/>
    </row>
    <row r="116" ht="15.0" customHeight="1">
      <c r="A116" s="26">
        <v>1.0</v>
      </c>
      <c r="B116" s="159" t="s">
        <v>119</v>
      </c>
      <c r="C116" s="160" t="s">
        <v>120</v>
      </c>
      <c r="D116" s="28">
        <v>7.0659231E7</v>
      </c>
      <c r="E116" s="28">
        <v>1.07721503E8</v>
      </c>
      <c r="F116" s="29">
        <v>6.00061418E8</v>
      </c>
      <c r="G116" s="78" t="s">
        <v>289</v>
      </c>
      <c r="H116" s="30" t="s">
        <v>28</v>
      </c>
      <c r="I116" s="30" t="s">
        <v>29</v>
      </c>
      <c r="J116" s="30" t="s">
        <v>120</v>
      </c>
      <c r="K116" s="78" t="s">
        <v>290</v>
      </c>
      <c r="L116" s="31">
        <v>1.5E7</v>
      </c>
      <c r="M116" s="32">
        <f t="shared" ref="M116:M127" si="9">(L116/100*70)</f>
        <v>10500000</v>
      </c>
      <c r="N116" s="27">
        <v>2022.0</v>
      </c>
      <c r="O116" s="29">
        <v>2027.0</v>
      </c>
      <c r="P116" s="33"/>
      <c r="Q116" s="34"/>
      <c r="R116" s="34" t="s">
        <v>35</v>
      </c>
      <c r="S116" s="35"/>
      <c r="T116" s="26"/>
      <c r="U116" s="26"/>
      <c r="V116" s="26"/>
      <c r="W116" s="26"/>
      <c r="X116" s="26"/>
      <c r="Y116" s="33" t="s">
        <v>35</v>
      </c>
      <c r="Z116" s="35" t="s">
        <v>31</v>
      </c>
    </row>
    <row r="117" ht="15.75" customHeight="1">
      <c r="A117" s="80">
        <v>2.0</v>
      </c>
      <c r="B117" s="159" t="s">
        <v>119</v>
      </c>
      <c r="C117" s="160" t="s">
        <v>120</v>
      </c>
      <c r="D117" s="28">
        <v>7.0659231E7</v>
      </c>
      <c r="E117" s="28">
        <v>1.07721503E8</v>
      </c>
      <c r="F117" s="29">
        <v>6.00061418E8</v>
      </c>
      <c r="G117" s="81" t="s">
        <v>291</v>
      </c>
      <c r="H117" s="30" t="s">
        <v>28</v>
      </c>
      <c r="I117" s="30" t="s">
        <v>29</v>
      </c>
      <c r="J117" s="30" t="s">
        <v>120</v>
      </c>
      <c r="K117" s="78" t="s">
        <v>290</v>
      </c>
      <c r="L117" s="83">
        <v>5000000.0</v>
      </c>
      <c r="M117" s="32">
        <f t="shared" si="9"/>
        <v>3500000</v>
      </c>
      <c r="N117" s="27">
        <v>2022.0</v>
      </c>
      <c r="O117" s="29">
        <v>2027.0</v>
      </c>
      <c r="P117" s="84"/>
      <c r="Q117" s="85"/>
      <c r="R117" s="85" t="s">
        <v>35</v>
      </c>
      <c r="S117" s="161"/>
      <c r="T117" s="80"/>
      <c r="U117" s="80"/>
      <c r="V117" s="80"/>
      <c r="W117" s="80"/>
      <c r="X117" s="80"/>
      <c r="Y117" s="84" t="s">
        <v>35</v>
      </c>
      <c r="Z117" s="161" t="s">
        <v>31</v>
      </c>
    </row>
    <row r="118" ht="15.75" customHeight="1">
      <c r="A118" s="80">
        <v>3.0</v>
      </c>
      <c r="B118" s="159" t="s">
        <v>119</v>
      </c>
      <c r="C118" s="160" t="s">
        <v>120</v>
      </c>
      <c r="D118" s="28">
        <v>7.0659231E7</v>
      </c>
      <c r="E118" s="28">
        <v>1.07721503E8</v>
      </c>
      <c r="F118" s="29">
        <v>6.00061418E8</v>
      </c>
      <c r="G118" s="81" t="s">
        <v>292</v>
      </c>
      <c r="H118" s="30" t="s">
        <v>28</v>
      </c>
      <c r="I118" s="30" t="s">
        <v>29</v>
      </c>
      <c r="J118" s="30" t="s">
        <v>120</v>
      </c>
      <c r="K118" s="81" t="s">
        <v>293</v>
      </c>
      <c r="L118" s="83">
        <v>3.0E7</v>
      </c>
      <c r="M118" s="32">
        <f t="shared" si="9"/>
        <v>21000000</v>
      </c>
      <c r="N118" s="27">
        <v>2022.0</v>
      </c>
      <c r="O118" s="29">
        <v>2027.0</v>
      </c>
      <c r="P118" s="84"/>
      <c r="Q118" s="85"/>
      <c r="R118" s="85"/>
      <c r="S118" s="161" t="s">
        <v>35</v>
      </c>
      <c r="T118" s="80"/>
      <c r="U118" s="80" t="s">
        <v>35</v>
      </c>
      <c r="V118" s="80" t="s">
        <v>35</v>
      </c>
      <c r="W118" s="80" t="s">
        <v>35</v>
      </c>
      <c r="X118" s="80"/>
      <c r="Y118" s="84" t="s">
        <v>35</v>
      </c>
      <c r="Z118" s="161" t="s">
        <v>31</v>
      </c>
    </row>
    <row r="119" ht="15.75" customHeight="1">
      <c r="A119" s="135">
        <v>4.0</v>
      </c>
      <c r="B119" s="159" t="s">
        <v>119</v>
      </c>
      <c r="C119" s="160" t="s">
        <v>120</v>
      </c>
      <c r="D119" s="28">
        <v>7.0659231E7</v>
      </c>
      <c r="E119" s="28">
        <v>1.07721503E8</v>
      </c>
      <c r="F119" s="29">
        <v>6.00061418E8</v>
      </c>
      <c r="G119" s="162" t="s">
        <v>294</v>
      </c>
      <c r="H119" s="30" t="s">
        <v>28</v>
      </c>
      <c r="I119" s="30" t="s">
        <v>29</v>
      </c>
      <c r="J119" s="30" t="s">
        <v>120</v>
      </c>
      <c r="K119" s="81" t="s">
        <v>293</v>
      </c>
      <c r="L119" s="112">
        <v>3000000.0</v>
      </c>
      <c r="M119" s="32">
        <f t="shared" si="9"/>
        <v>2100000</v>
      </c>
      <c r="N119" s="27">
        <v>2022.0</v>
      </c>
      <c r="O119" s="29">
        <v>2027.0</v>
      </c>
      <c r="P119" s="163"/>
      <c r="Q119" s="164"/>
      <c r="R119" s="164"/>
      <c r="S119" s="165" t="s">
        <v>35</v>
      </c>
      <c r="T119" s="135"/>
      <c r="U119" s="135" t="s">
        <v>35</v>
      </c>
      <c r="V119" s="80" t="s">
        <v>35</v>
      </c>
      <c r="W119" s="80" t="s">
        <v>35</v>
      </c>
      <c r="X119" s="135"/>
      <c r="Y119" s="163" t="s">
        <v>35</v>
      </c>
      <c r="Z119" s="165" t="s">
        <v>31</v>
      </c>
    </row>
    <row r="120" ht="15.75" customHeight="1">
      <c r="A120" s="135">
        <v>5.0</v>
      </c>
      <c r="B120" s="159" t="s">
        <v>119</v>
      </c>
      <c r="C120" s="160" t="s">
        <v>120</v>
      </c>
      <c r="D120" s="28">
        <v>7.0659231E7</v>
      </c>
      <c r="E120" s="28">
        <v>1.07721503E8</v>
      </c>
      <c r="F120" s="29">
        <v>6.00061418E8</v>
      </c>
      <c r="G120" s="162" t="s">
        <v>295</v>
      </c>
      <c r="H120" s="30" t="s">
        <v>28</v>
      </c>
      <c r="I120" s="30" t="s">
        <v>29</v>
      </c>
      <c r="J120" s="30" t="s">
        <v>120</v>
      </c>
      <c r="K120" s="162" t="s">
        <v>296</v>
      </c>
      <c r="L120" s="112">
        <v>2000000.0</v>
      </c>
      <c r="M120" s="32">
        <f t="shared" si="9"/>
        <v>1400000</v>
      </c>
      <c r="N120" s="27">
        <v>2022.0</v>
      </c>
      <c r="O120" s="29">
        <v>2027.0</v>
      </c>
      <c r="P120" s="163"/>
      <c r="Q120" s="164"/>
      <c r="R120" s="164"/>
      <c r="S120" s="165"/>
      <c r="T120" s="135"/>
      <c r="U120" s="135"/>
      <c r="V120" s="80" t="s">
        <v>35</v>
      </c>
      <c r="W120" s="80" t="s">
        <v>35</v>
      </c>
      <c r="X120" s="135"/>
      <c r="Y120" s="163" t="s">
        <v>35</v>
      </c>
      <c r="Z120" s="165" t="s">
        <v>31</v>
      </c>
    </row>
    <row r="121" ht="15.75" customHeight="1">
      <c r="A121" s="135">
        <v>6.0</v>
      </c>
      <c r="B121" s="159" t="s">
        <v>119</v>
      </c>
      <c r="C121" s="160" t="s">
        <v>120</v>
      </c>
      <c r="D121" s="28">
        <v>7.0659231E7</v>
      </c>
      <c r="E121" s="28">
        <v>1.07721503E8</v>
      </c>
      <c r="F121" s="29">
        <v>6.00061418E8</v>
      </c>
      <c r="G121" s="162" t="s">
        <v>297</v>
      </c>
      <c r="H121" s="30" t="s">
        <v>28</v>
      </c>
      <c r="I121" s="30" t="s">
        <v>29</v>
      </c>
      <c r="J121" s="30" t="s">
        <v>120</v>
      </c>
      <c r="K121" s="162" t="s">
        <v>296</v>
      </c>
      <c r="L121" s="112">
        <v>3000000.0</v>
      </c>
      <c r="M121" s="32">
        <f t="shared" si="9"/>
        <v>2100000</v>
      </c>
      <c r="N121" s="27">
        <v>2022.0</v>
      </c>
      <c r="O121" s="29">
        <v>2027.0</v>
      </c>
      <c r="P121" s="163"/>
      <c r="Q121" s="164"/>
      <c r="R121" s="164"/>
      <c r="S121" s="165"/>
      <c r="T121" s="135"/>
      <c r="U121" s="135"/>
      <c r="V121" s="80" t="s">
        <v>35</v>
      </c>
      <c r="W121" s="80" t="s">
        <v>35</v>
      </c>
      <c r="X121" s="135"/>
      <c r="Y121" s="163" t="s">
        <v>35</v>
      </c>
      <c r="Z121" s="165" t="s">
        <v>31</v>
      </c>
    </row>
    <row r="122" ht="15.75" customHeight="1">
      <c r="A122" s="135">
        <v>7.0</v>
      </c>
      <c r="B122" s="159" t="s">
        <v>119</v>
      </c>
      <c r="C122" s="160" t="s">
        <v>120</v>
      </c>
      <c r="D122" s="28">
        <v>7.0659231E7</v>
      </c>
      <c r="E122" s="28">
        <v>1.07721503E8</v>
      </c>
      <c r="F122" s="29">
        <v>6.00061418E8</v>
      </c>
      <c r="G122" s="162" t="s">
        <v>298</v>
      </c>
      <c r="H122" s="30" t="s">
        <v>28</v>
      </c>
      <c r="I122" s="30" t="s">
        <v>29</v>
      </c>
      <c r="J122" s="30" t="s">
        <v>120</v>
      </c>
      <c r="K122" s="162" t="s">
        <v>296</v>
      </c>
      <c r="L122" s="112">
        <v>500000.0</v>
      </c>
      <c r="M122" s="32">
        <f t="shared" si="9"/>
        <v>350000</v>
      </c>
      <c r="N122" s="27">
        <v>2022.0</v>
      </c>
      <c r="O122" s="29">
        <v>2027.0</v>
      </c>
      <c r="P122" s="163"/>
      <c r="Q122" s="164"/>
      <c r="R122" s="164"/>
      <c r="S122" s="165"/>
      <c r="T122" s="135"/>
      <c r="U122" s="135"/>
      <c r="V122" s="80" t="s">
        <v>35</v>
      </c>
      <c r="W122" s="80" t="s">
        <v>35</v>
      </c>
      <c r="X122" s="135"/>
      <c r="Y122" s="163" t="s">
        <v>35</v>
      </c>
      <c r="Z122" s="165" t="s">
        <v>31</v>
      </c>
    </row>
    <row r="123" ht="15.75" customHeight="1">
      <c r="A123" s="135">
        <v>8.0</v>
      </c>
      <c r="B123" s="159" t="s">
        <v>119</v>
      </c>
      <c r="C123" s="160" t="s">
        <v>120</v>
      </c>
      <c r="D123" s="28">
        <v>7.0659231E7</v>
      </c>
      <c r="E123" s="28">
        <v>1.07721503E8</v>
      </c>
      <c r="F123" s="29">
        <v>6.00061418E8</v>
      </c>
      <c r="G123" s="162" t="s">
        <v>299</v>
      </c>
      <c r="H123" s="30" t="s">
        <v>28</v>
      </c>
      <c r="I123" s="30" t="s">
        <v>29</v>
      </c>
      <c r="J123" s="30" t="s">
        <v>120</v>
      </c>
      <c r="K123" s="162" t="s">
        <v>296</v>
      </c>
      <c r="L123" s="112">
        <v>6500000.0</v>
      </c>
      <c r="M123" s="32">
        <f t="shared" si="9"/>
        <v>4550000</v>
      </c>
      <c r="N123" s="27">
        <v>2022.0</v>
      </c>
      <c r="O123" s="29">
        <v>2027.0</v>
      </c>
      <c r="P123" s="163"/>
      <c r="Q123" s="164"/>
      <c r="R123" s="164"/>
      <c r="S123" s="165"/>
      <c r="T123" s="135"/>
      <c r="U123" s="135"/>
      <c r="V123" s="80" t="s">
        <v>35</v>
      </c>
      <c r="W123" s="80" t="s">
        <v>35</v>
      </c>
      <c r="X123" s="135"/>
      <c r="Y123" s="163" t="s">
        <v>35</v>
      </c>
      <c r="Z123" s="165" t="s">
        <v>31</v>
      </c>
    </row>
    <row r="124" ht="15.75" customHeight="1">
      <c r="A124" s="135">
        <v>9.0</v>
      </c>
      <c r="B124" s="159" t="s">
        <v>119</v>
      </c>
      <c r="C124" s="160" t="s">
        <v>120</v>
      </c>
      <c r="D124" s="28">
        <v>7.0659231E7</v>
      </c>
      <c r="E124" s="28">
        <v>1.07721503E8</v>
      </c>
      <c r="F124" s="29">
        <v>6.00061418E8</v>
      </c>
      <c r="G124" s="162" t="s">
        <v>300</v>
      </c>
      <c r="H124" s="30" t="s">
        <v>28</v>
      </c>
      <c r="I124" s="30" t="s">
        <v>29</v>
      </c>
      <c r="J124" s="30" t="s">
        <v>120</v>
      </c>
      <c r="K124" s="162" t="s">
        <v>301</v>
      </c>
      <c r="L124" s="112">
        <v>5000000.0</v>
      </c>
      <c r="M124" s="32">
        <f t="shared" si="9"/>
        <v>3500000</v>
      </c>
      <c r="N124" s="27">
        <v>2022.0</v>
      </c>
      <c r="O124" s="29">
        <v>2027.0</v>
      </c>
      <c r="P124" s="163"/>
      <c r="Q124" s="164"/>
      <c r="R124" s="164"/>
      <c r="S124" s="165"/>
      <c r="T124" s="135"/>
      <c r="U124" s="135"/>
      <c r="V124" s="80" t="s">
        <v>35</v>
      </c>
      <c r="W124" s="80" t="s">
        <v>35</v>
      </c>
      <c r="X124" s="135"/>
      <c r="Y124" s="163" t="s">
        <v>35</v>
      </c>
      <c r="Z124" s="165" t="s">
        <v>31</v>
      </c>
    </row>
    <row r="125" ht="15.75" customHeight="1">
      <c r="A125" s="135">
        <v>10.0</v>
      </c>
      <c r="B125" s="159" t="s">
        <v>119</v>
      </c>
      <c r="C125" s="160" t="s">
        <v>120</v>
      </c>
      <c r="D125" s="28">
        <v>7.0659231E7</v>
      </c>
      <c r="E125" s="28">
        <v>1.07721503E8</v>
      </c>
      <c r="F125" s="29">
        <v>6.00061418E8</v>
      </c>
      <c r="G125" s="162" t="s">
        <v>302</v>
      </c>
      <c r="H125" s="30" t="s">
        <v>28</v>
      </c>
      <c r="I125" s="30" t="s">
        <v>29</v>
      </c>
      <c r="J125" s="30" t="s">
        <v>120</v>
      </c>
      <c r="K125" s="162" t="s">
        <v>303</v>
      </c>
      <c r="L125" s="112">
        <v>5000000.0</v>
      </c>
      <c r="M125" s="32">
        <f t="shared" si="9"/>
        <v>3500000</v>
      </c>
      <c r="N125" s="27">
        <v>2022.0</v>
      </c>
      <c r="O125" s="29">
        <v>2027.0</v>
      </c>
      <c r="P125" s="163"/>
      <c r="Q125" s="164"/>
      <c r="R125" s="164"/>
      <c r="S125" s="165"/>
      <c r="T125" s="135"/>
      <c r="U125" s="135"/>
      <c r="V125" s="80" t="s">
        <v>35</v>
      </c>
      <c r="W125" s="80" t="s">
        <v>35</v>
      </c>
      <c r="X125" s="135"/>
      <c r="Y125" s="163" t="s">
        <v>35</v>
      </c>
      <c r="Z125" s="165" t="s">
        <v>31</v>
      </c>
    </row>
    <row r="126" ht="15.75" customHeight="1">
      <c r="A126" s="135">
        <v>11.0</v>
      </c>
      <c r="B126" s="159" t="s">
        <v>119</v>
      </c>
      <c r="C126" s="160" t="s">
        <v>120</v>
      </c>
      <c r="D126" s="28">
        <v>7.0659231E7</v>
      </c>
      <c r="E126" s="28">
        <v>1.07721503E8</v>
      </c>
      <c r="F126" s="29">
        <v>6.00061418E8</v>
      </c>
      <c r="G126" s="162" t="s">
        <v>304</v>
      </c>
      <c r="H126" s="30" t="s">
        <v>28</v>
      </c>
      <c r="I126" s="30" t="s">
        <v>29</v>
      </c>
      <c r="J126" s="30" t="s">
        <v>120</v>
      </c>
      <c r="K126" s="162" t="s">
        <v>303</v>
      </c>
      <c r="L126" s="112">
        <v>5000000.0</v>
      </c>
      <c r="M126" s="32">
        <f t="shared" si="9"/>
        <v>3500000</v>
      </c>
      <c r="N126" s="27">
        <v>2022.0</v>
      </c>
      <c r="O126" s="29">
        <v>2027.0</v>
      </c>
      <c r="P126" s="163"/>
      <c r="Q126" s="164"/>
      <c r="R126" s="164"/>
      <c r="S126" s="165"/>
      <c r="T126" s="135"/>
      <c r="U126" s="135"/>
      <c r="V126" s="80" t="s">
        <v>35</v>
      </c>
      <c r="W126" s="80" t="s">
        <v>35</v>
      </c>
      <c r="X126" s="135"/>
      <c r="Y126" s="163" t="s">
        <v>35</v>
      </c>
      <c r="Z126" s="165" t="s">
        <v>31</v>
      </c>
    </row>
    <row r="127" ht="15.75" customHeight="1">
      <c r="A127" s="135">
        <v>12.0</v>
      </c>
      <c r="B127" s="159" t="s">
        <v>119</v>
      </c>
      <c r="C127" s="160" t="s">
        <v>120</v>
      </c>
      <c r="D127" s="28">
        <v>7.0659231E7</v>
      </c>
      <c r="E127" s="28">
        <v>1.07721503E8</v>
      </c>
      <c r="F127" s="29">
        <v>6.00061418E8</v>
      </c>
      <c r="G127" s="162" t="s">
        <v>305</v>
      </c>
      <c r="H127" s="30" t="s">
        <v>28</v>
      </c>
      <c r="I127" s="30" t="s">
        <v>29</v>
      </c>
      <c r="J127" s="30" t="s">
        <v>120</v>
      </c>
      <c r="K127" s="162" t="s">
        <v>306</v>
      </c>
      <c r="L127" s="112">
        <v>1.0E7</v>
      </c>
      <c r="M127" s="32">
        <f t="shared" si="9"/>
        <v>7000000</v>
      </c>
      <c r="N127" s="27">
        <v>2022.0</v>
      </c>
      <c r="O127" s="29">
        <v>2027.0</v>
      </c>
      <c r="P127" s="163"/>
      <c r="Q127" s="164"/>
      <c r="R127" s="164"/>
      <c r="S127" s="165" t="s">
        <v>35</v>
      </c>
      <c r="T127" s="135"/>
      <c r="U127" s="135" t="s">
        <v>35</v>
      </c>
      <c r="V127" s="80" t="s">
        <v>35</v>
      </c>
      <c r="W127" s="80" t="s">
        <v>35</v>
      </c>
      <c r="X127" s="135"/>
      <c r="Y127" s="163" t="s">
        <v>35</v>
      </c>
      <c r="Z127" s="165" t="s">
        <v>31</v>
      </c>
    </row>
    <row r="128" ht="15.75" customHeight="1">
      <c r="A128" s="106">
        <v>13.0</v>
      </c>
      <c r="B128" s="159" t="s">
        <v>119</v>
      </c>
      <c r="C128" s="160" t="s">
        <v>120</v>
      </c>
      <c r="D128" s="28">
        <v>7.0659231E7</v>
      </c>
      <c r="E128" s="28">
        <v>1.07721503E8</v>
      </c>
      <c r="F128" s="29">
        <v>6.00061418E8</v>
      </c>
      <c r="G128" s="87" t="s">
        <v>307</v>
      </c>
      <c r="H128" s="30" t="s">
        <v>28</v>
      </c>
      <c r="I128" s="30" t="s">
        <v>29</v>
      </c>
      <c r="J128" s="30" t="s">
        <v>120</v>
      </c>
      <c r="K128" s="162" t="s">
        <v>306</v>
      </c>
      <c r="L128" s="89">
        <v>3500000.0</v>
      </c>
      <c r="M128" s="32">
        <v>2000000.0</v>
      </c>
      <c r="N128" s="27">
        <v>2022.0</v>
      </c>
      <c r="O128" s="29">
        <v>2027.0</v>
      </c>
      <c r="P128" s="90"/>
      <c r="Q128" s="91"/>
      <c r="R128" s="91"/>
      <c r="S128" s="92" t="s">
        <v>35</v>
      </c>
      <c r="T128" s="106"/>
      <c r="U128" s="106" t="s">
        <v>35</v>
      </c>
      <c r="V128" s="80" t="s">
        <v>35</v>
      </c>
      <c r="W128" s="80" t="s">
        <v>35</v>
      </c>
      <c r="X128" s="106"/>
      <c r="Y128" s="163" t="s">
        <v>35</v>
      </c>
      <c r="Z128" s="165" t="s">
        <v>31</v>
      </c>
    </row>
    <row r="129" ht="15.75" customHeight="1">
      <c r="G129" s="166"/>
      <c r="K129" s="166"/>
    </row>
    <row r="130" ht="29.25" customHeight="1">
      <c r="A130" s="5" t="s">
        <v>1</v>
      </c>
      <c r="B130" s="55" t="s">
        <v>2</v>
      </c>
      <c r="C130" s="56"/>
      <c r="D130" s="56"/>
      <c r="E130" s="56"/>
      <c r="F130" s="57"/>
      <c r="G130" s="58" t="s">
        <v>3</v>
      </c>
      <c r="H130" s="9" t="s">
        <v>4</v>
      </c>
      <c r="I130" s="10" t="s">
        <v>5</v>
      </c>
      <c r="J130" s="5" t="s">
        <v>6</v>
      </c>
      <c r="K130" s="59" t="s">
        <v>7</v>
      </c>
      <c r="L130" s="60" t="s">
        <v>48</v>
      </c>
      <c r="M130" s="8"/>
      <c r="N130" s="61" t="s">
        <v>9</v>
      </c>
      <c r="O130" s="3"/>
      <c r="P130" s="150" t="s">
        <v>10</v>
      </c>
      <c r="Q130" s="63"/>
      <c r="R130" s="63"/>
      <c r="S130" s="63"/>
      <c r="T130" s="63"/>
      <c r="U130" s="63"/>
      <c r="V130" s="63"/>
      <c r="W130" s="63"/>
      <c r="X130" s="63"/>
      <c r="Y130" s="14" t="s">
        <v>11</v>
      </c>
      <c r="Z130" s="8"/>
    </row>
    <row r="131" ht="15.0" customHeight="1">
      <c r="A131" s="64"/>
      <c r="B131" s="58" t="s">
        <v>12</v>
      </c>
      <c r="C131" s="65" t="s">
        <v>13</v>
      </c>
      <c r="D131" s="65" t="s">
        <v>14</v>
      </c>
      <c r="E131" s="65" t="s">
        <v>15</v>
      </c>
      <c r="F131" s="66" t="s">
        <v>16</v>
      </c>
      <c r="G131" s="67"/>
      <c r="H131" s="64"/>
      <c r="I131" s="64"/>
      <c r="J131" s="64"/>
      <c r="K131" s="68"/>
      <c r="L131" s="69" t="s">
        <v>17</v>
      </c>
      <c r="M131" s="70" t="s">
        <v>18</v>
      </c>
      <c r="N131" s="71" t="s">
        <v>19</v>
      </c>
      <c r="O131" s="72" t="s">
        <v>20</v>
      </c>
      <c r="P131" s="6" t="s">
        <v>141</v>
      </c>
      <c r="Q131" s="7"/>
      <c r="R131" s="7"/>
      <c r="S131" s="8"/>
      <c r="T131" s="151" t="s">
        <v>142</v>
      </c>
      <c r="U131" s="151" t="s">
        <v>143</v>
      </c>
      <c r="V131" s="151" t="s">
        <v>144</v>
      </c>
      <c r="W131" s="151" t="s">
        <v>145</v>
      </c>
      <c r="X131" s="152" t="s">
        <v>146</v>
      </c>
      <c r="Y131" s="153" t="s">
        <v>23</v>
      </c>
      <c r="Z131" s="154" t="s">
        <v>24</v>
      </c>
    </row>
    <row r="132" ht="80.25" customHeight="1">
      <c r="A132" s="15"/>
      <c r="B132" s="74"/>
      <c r="C132" s="75"/>
      <c r="D132" s="75"/>
      <c r="E132" s="75"/>
      <c r="F132" s="76"/>
      <c r="G132" s="74"/>
      <c r="H132" s="15"/>
      <c r="I132" s="15"/>
      <c r="J132" s="15"/>
      <c r="K132" s="77"/>
      <c r="L132" s="74"/>
      <c r="M132" s="76"/>
      <c r="N132" s="74"/>
      <c r="O132" s="76"/>
      <c r="P132" s="21" t="s">
        <v>147</v>
      </c>
      <c r="Q132" s="155" t="s">
        <v>148</v>
      </c>
      <c r="R132" s="156" t="s">
        <v>149</v>
      </c>
      <c r="S132" s="157" t="s">
        <v>150</v>
      </c>
      <c r="T132" s="15"/>
      <c r="U132" s="15"/>
      <c r="V132" s="15"/>
      <c r="W132" s="15"/>
      <c r="X132" s="158"/>
      <c r="Y132" s="74"/>
      <c r="Z132" s="76"/>
    </row>
    <row r="133" ht="15.0" customHeight="1">
      <c r="A133" s="37">
        <v>1.0</v>
      </c>
      <c r="B133" s="175" t="s">
        <v>308</v>
      </c>
      <c r="C133" s="176" t="s">
        <v>309</v>
      </c>
      <c r="D133" s="39">
        <v>7.5000334E7</v>
      </c>
      <c r="E133" s="39">
        <v>1.07721511E8</v>
      </c>
      <c r="F133" s="40">
        <v>6.00061426E8</v>
      </c>
      <c r="G133" s="177" t="s">
        <v>310</v>
      </c>
      <c r="H133" s="41" t="s">
        <v>28</v>
      </c>
      <c r="I133" s="41" t="s">
        <v>29</v>
      </c>
      <c r="J133" s="41" t="s">
        <v>309</v>
      </c>
      <c r="K133" s="177" t="s">
        <v>310</v>
      </c>
      <c r="L133" s="42">
        <v>1000000.0</v>
      </c>
      <c r="M133" s="43">
        <f t="shared" ref="M133:M135" si="10">L133/100*70</f>
        <v>700000</v>
      </c>
      <c r="N133" s="38">
        <v>2022.0</v>
      </c>
      <c r="O133" s="40">
        <v>2027.0</v>
      </c>
      <c r="P133" s="44"/>
      <c r="Q133" s="178" t="s">
        <v>35</v>
      </c>
      <c r="R133" s="178"/>
      <c r="S133" s="45"/>
      <c r="T133" s="37"/>
      <c r="U133" s="37"/>
      <c r="V133" s="37"/>
      <c r="W133" s="37"/>
      <c r="X133" s="37"/>
      <c r="Y133" s="44" t="s">
        <v>35</v>
      </c>
      <c r="Z133" s="45" t="s">
        <v>31</v>
      </c>
    </row>
    <row r="134" ht="15.75" customHeight="1">
      <c r="A134" s="46">
        <v>2.0</v>
      </c>
      <c r="B134" s="175" t="s">
        <v>308</v>
      </c>
      <c r="C134" s="176" t="s">
        <v>309</v>
      </c>
      <c r="D134" s="39">
        <v>7.5000334E7</v>
      </c>
      <c r="E134" s="39">
        <v>1.07721511E8</v>
      </c>
      <c r="F134" s="40">
        <v>6.00061426E8</v>
      </c>
      <c r="G134" s="179" t="s">
        <v>311</v>
      </c>
      <c r="H134" s="41" t="s">
        <v>28</v>
      </c>
      <c r="I134" s="41" t="s">
        <v>29</v>
      </c>
      <c r="J134" s="41" t="s">
        <v>309</v>
      </c>
      <c r="K134" s="179" t="s">
        <v>311</v>
      </c>
      <c r="L134" s="48">
        <v>1000000.0</v>
      </c>
      <c r="M134" s="43">
        <f t="shared" si="10"/>
        <v>700000</v>
      </c>
      <c r="N134" s="38">
        <v>2022.0</v>
      </c>
      <c r="O134" s="40">
        <v>2027.0</v>
      </c>
      <c r="P134" s="93"/>
      <c r="Q134" s="180"/>
      <c r="R134" s="180"/>
      <c r="S134" s="94"/>
      <c r="T134" s="46"/>
      <c r="U134" s="46"/>
      <c r="V134" s="46"/>
      <c r="W134" s="46"/>
      <c r="X134" s="46"/>
      <c r="Y134" s="93" t="s">
        <v>35</v>
      </c>
      <c r="Z134" s="94" t="s">
        <v>31</v>
      </c>
    </row>
    <row r="135" ht="15.75" customHeight="1">
      <c r="A135" s="46">
        <v>3.0</v>
      </c>
      <c r="B135" s="175" t="s">
        <v>308</v>
      </c>
      <c r="C135" s="176" t="s">
        <v>309</v>
      </c>
      <c r="D135" s="39">
        <v>7.5000334E7</v>
      </c>
      <c r="E135" s="39">
        <v>1.07721511E8</v>
      </c>
      <c r="F135" s="40">
        <v>6.00061426E8</v>
      </c>
      <c r="G135" s="179" t="s">
        <v>312</v>
      </c>
      <c r="H135" s="41" t="s">
        <v>28</v>
      </c>
      <c r="I135" s="41" t="s">
        <v>29</v>
      </c>
      <c r="J135" s="41" t="s">
        <v>309</v>
      </c>
      <c r="K135" s="179" t="s">
        <v>312</v>
      </c>
      <c r="L135" s="48">
        <v>5000000.0</v>
      </c>
      <c r="M135" s="43">
        <f t="shared" si="10"/>
        <v>3500000</v>
      </c>
      <c r="N135" s="38">
        <v>2022.0</v>
      </c>
      <c r="O135" s="40">
        <v>2027.0</v>
      </c>
      <c r="P135" s="93"/>
      <c r="Q135" s="180"/>
      <c r="R135" s="180"/>
      <c r="S135" s="94"/>
      <c r="T135" s="46"/>
      <c r="U135" s="46"/>
      <c r="V135" s="46"/>
      <c r="W135" s="46"/>
      <c r="X135" s="46"/>
      <c r="Y135" s="93" t="s">
        <v>35</v>
      </c>
      <c r="Z135" s="94" t="s">
        <v>31</v>
      </c>
    </row>
    <row r="136" ht="15.75" customHeight="1">
      <c r="A136" s="52" t="s">
        <v>252</v>
      </c>
      <c r="B136" s="102"/>
      <c r="C136" s="103"/>
      <c r="D136" s="103"/>
      <c r="E136" s="103"/>
      <c r="F136" s="104"/>
      <c r="G136" s="185"/>
      <c r="H136" s="53"/>
      <c r="I136" s="53"/>
      <c r="J136" s="53"/>
      <c r="K136" s="185"/>
      <c r="L136" s="54"/>
      <c r="M136" s="105"/>
      <c r="N136" s="102"/>
      <c r="O136" s="104"/>
      <c r="P136" s="95"/>
      <c r="Q136" s="186"/>
      <c r="R136" s="186"/>
      <c r="S136" s="96"/>
      <c r="T136" s="52"/>
      <c r="U136" s="52"/>
      <c r="V136" s="52"/>
      <c r="W136" s="52"/>
      <c r="X136" s="52"/>
      <c r="Y136" s="95"/>
      <c r="Z136" s="96"/>
    </row>
    <row r="137" ht="26.25" customHeight="1">
      <c r="A137" s="5" t="s">
        <v>1</v>
      </c>
      <c r="B137" s="55" t="s">
        <v>2</v>
      </c>
      <c r="C137" s="56"/>
      <c r="D137" s="56"/>
      <c r="E137" s="56"/>
      <c r="F137" s="57"/>
      <c r="G137" s="58" t="s">
        <v>3</v>
      </c>
      <c r="H137" s="9" t="s">
        <v>4</v>
      </c>
      <c r="I137" s="10" t="s">
        <v>5</v>
      </c>
      <c r="J137" s="5" t="s">
        <v>6</v>
      </c>
      <c r="K137" s="59" t="s">
        <v>7</v>
      </c>
      <c r="L137" s="60" t="s">
        <v>48</v>
      </c>
      <c r="M137" s="8"/>
      <c r="N137" s="61" t="s">
        <v>9</v>
      </c>
      <c r="O137" s="3"/>
      <c r="P137" s="150" t="s">
        <v>10</v>
      </c>
      <c r="Q137" s="63"/>
      <c r="R137" s="63"/>
      <c r="S137" s="63"/>
      <c r="T137" s="63"/>
      <c r="U137" s="63"/>
      <c r="V137" s="63"/>
      <c r="W137" s="63"/>
      <c r="X137" s="63"/>
      <c r="Y137" s="14" t="s">
        <v>11</v>
      </c>
      <c r="Z137" s="8"/>
    </row>
    <row r="138" ht="13.5" customHeight="1">
      <c r="A138" s="64"/>
      <c r="B138" s="58" t="s">
        <v>12</v>
      </c>
      <c r="C138" s="65" t="s">
        <v>13</v>
      </c>
      <c r="D138" s="65" t="s">
        <v>14</v>
      </c>
      <c r="E138" s="65" t="s">
        <v>15</v>
      </c>
      <c r="F138" s="66" t="s">
        <v>16</v>
      </c>
      <c r="G138" s="67"/>
      <c r="H138" s="64"/>
      <c r="I138" s="64"/>
      <c r="J138" s="64"/>
      <c r="K138" s="68"/>
      <c r="L138" s="69" t="s">
        <v>17</v>
      </c>
      <c r="M138" s="70" t="s">
        <v>18</v>
      </c>
      <c r="N138" s="71" t="s">
        <v>19</v>
      </c>
      <c r="O138" s="72" t="s">
        <v>20</v>
      </c>
      <c r="P138" s="6" t="s">
        <v>141</v>
      </c>
      <c r="Q138" s="7"/>
      <c r="R138" s="7"/>
      <c r="S138" s="8"/>
      <c r="T138" s="151" t="s">
        <v>142</v>
      </c>
      <c r="U138" s="151" t="s">
        <v>143</v>
      </c>
      <c r="V138" s="151" t="s">
        <v>144</v>
      </c>
      <c r="W138" s="151" t="s">
        <v>145</v>
      </c>
      <c r="X138" s="152" t="s">
        <v>146</v>
      </c>
      <c r="Y138" s="153" t="s">
        <v>23</v>
      </c>
      <c r="Z138" s="154" t="s">
        <v>24</v>
      </c>
    </row>
    <row r="139" ht="15.75" customHeight="1">
      <c r="A139" s="15"/>
      <c r="B139" s="74"/>
      <c r="C139" s="75"/>
      <c r="D139" s="75"/>
      <c r="E139" s="75"/>
      <c r="F139" s="76"/>
      <c r="G139" s="74"/>
      <c r="H139" s="15"/>
      <c r="I139" s="15"/>
      <c r="J139" s="15"/>
      <c r="K139" s="77"/>
      <c r="L139" s="74"/>
      <c r="M139" s="76"/>
      <c r="N139" s="74"/>
      <c r="O139" s="76"/>
      <c r="P139" s="21" t="s">
        <v>147</v>
      </c>
      <c r="Q139" s="155" t="s">
        <v>148</v>
      </c>
      <c r="R139" s="156" t="s">
        <v>149</v>
      </c>
      <c r="S139" s="157" t="s">
        <v>150</v>
      </c>
      <c r="T139" s="15"/>
      <c r="U139" s="15"/>
      <c r="V139" s="15"/>
      <c r="W139" s="15"/>
      <c r="X139" s="158"/>
      <c r="Y139" s="74"/>
      <c r="Z139" s="76"/>
    </row>
    <row r="140" ht="15.75" customHeight="1">
      <c r="A140" s="136">
        <v>1.0</v>
      </c>
      <c r="B140" s="229" t="s">
        <v>128</v>
      </c>
      <c r="C140" s="230" t="s">
        <v>129</v>
      </c>
      <c r="D140" s="138">
        <v>7.5000717E7</v>
      </c>
      <c r="E140" s="138">
        <v>1.07721368E8</v>
      </c>
      <c r="F140" s="139">
        <v>6.00061299E8</v>
      </c>
      <c r="G140" s="231" t="s">
        <v>313</v>
      </c>
      <c r="H140" s="140" t="s">
        <v>28</v>
      </c>
      <c r="I140" s="140" t="s">
        <v>29</v>
      </c>
      <c r="J140" s="140" t="s">
        <v>129</v>
      </c>
      <c r="K140" s="231" t="s">
        <v>131</v>
      </c>
      <c r="L140" s="141">
        <v>300000.0</v>
      </c>
      <c r="M140" s="142">
        <v>210000.0</v>
      </c>
      <c r="N140" s="137">
        <v>2022.0</v>
      </c>
      <c r="O140" s="139">
        <v>2027.0</v>
      </c>
      <c r="P140" s="143"/>
      <c r="Q140" s="232"/>
      <c r="R140" s="232"/>
      <c r="S140" s="144" t="s">
        <v>31</v>
      </c>
      <c r="T140" s="136"/>
      <c r="U140" s="136"/>
      <c r="V140" s="136"/>
      <c r="W140" s="136"/>
      <c r="X140" s="136"/>
      <c r="Y140" s="143" t="s">
        <v>31</v>
      </c>
      <c r="Z140" s="144" t="s">
        <v>31</v>
      </c>
    </row>
    <row r="141" ht="15.75" customHeight="1">
      <c r="A141" s="145">
        <v>2.0</v>
      </c>
      <c r="B141" s="229" t="s">
        <v>128</v>
      </c>
      <c r="C141" s="230" t="s">
        <v>129</v>
      </c>
      <c r="D141" s="138">
        <v>7.5000717E7</v>
      </c>
      <c r="E141" s="138">
        <v>1.07721368E8</v>
      </c>
      <c r="F141" s="139">
        <v>6.00061299E8</v>
      </c>
      <c r="G141" s="233" t="s">
        <v>314</v>
      </c>
      <c r="H141" s="140" t="s">
        <v>28</v>
      </c>
      <c r="I141" s="140" t="s">
        <v>29</v>
      </c>
      <c r="J141" s="140" t="s">
        <v>129</v>
      </c>
      <c r="K141" s="233" t="s">
        <v>131</v>
      </c>
      <c r="L141" s="147">
        <v>500000.0</v>
      </c>
      <c r="M141" s="142">
        <v>350000.0</v>
      </c>
      <c r="N141" s="137">
        <v>2022.0</v>
      </c>
      <c r="O141" s="139">
        <v>2027.0</v>
      </c>
      <c r="P141" s="208"/>
      <c r="Q141" s="209"/>
      <c r="R141" s="209" t="s">
        <v>53</v>
      </c>
      <c r="S141" s="210" t="s">
        <v>31</v>
      </c>
      <c r="T141" s="145"/>
      <c r="U141" s="145"/>
      <c r="V141" s="145"/>
      <c r="W141" s="145"/>
      <c r="X141" s="145"/>
      <c r="Y141" s="208" t="s">
        <v>31</v>
      </c>
      <c r="Z141" s="210" t="s">
        <v>31</v>
      </c>
    </row>
    <row r="142" ht="15.75" customHeight="1">
      <c r="A142" s="145">
        <v>3.0</v>
      </c>
      <c r="B142" s="229" t="s">
        <v>128</v>
      </c>
      <c r="C142" s="230" t="s">
        <v>129</v>
      </c>
      <c r="D142" s="138">
        <v>7.5000717E7</v>
      </c>
      <c r="E142" s="138">
        <v>1.07721368E8</v>
      </c>
      <c r="F142" s="139">
        <v>6.00061299E8</v>
      </c>
      <c r="G142" s="233" t="s">
        <v>315</v>
      </c>
      <c r="H142" s="140" t="s">
        <v>28</v>
      </c>
      <c r="I142" s="140" t="s">
        <v>29</v>
      </c>
      <c r="J142" s="140" t="s">
        <v>129</v>
      </c>
      <c r="K142" s="233" t="s">
        <v>131</v>
      </c>
      <c r="L142" s="147">
        <v>500000.0</v>
      </c>
      <c r="M142" s="142">
        <v>350000.0</v>
      </c>
      <c r="N142" s="137">
        <v>2022.0</v>
      </c>
      <c r="O142" s="139">
        <v>2027.0</v>
      </c>
      <c r="P142" s="208"/>
      <c r="Q142" s="209"/>
      <c r="R142" s="209"/>
      <c r="S142" s="210" t="s">
        <v>31</v>
      </c>
      <c r="T142" s="145"/>
      <c r="U142" s="145"/>
      <c r="V142" s="145"/>
      <c r="W142" s="145"/>
      <c r="X142" s="145"/>
      <c r="Y142" s="208"/>
      <c r="Z142" s="210"/>
    </row>
    <row r="143" ht="15.75" customHeight="1">
      <c r="A143" s="148">
        <v>4.0</v>
      </c>
      <c r="B143" s="229" t="s">
        <v>128</v>
      </c>
      <c r="C143" s="230" t="s">
        <v>129</v>
      </c>
      <c r="D143" s="138">
        <v>7.5000717E7</v>
      </c>
      <c r="E143" s="138">
        <v>1.07721368E8</v>
      </c>
      <c r="F143" s="139">
        <v>6.00061299E8</v>
      </c>
      <c r="G143" s="234" t="s">
        <v>316</v>
      </c>
      <c r="H143" s="140" t="s">
        <v>28</v>
      </c>
      <c r="I143" s="140" t="s">
        <v>29</v>
      </c>
      <c r="J143" s="140" t="s">
        <v>129</v>
      </c>
      <c r="K143" s="234" t="s">
        <v>131</v>
      </c>
      <c r="L143" s="218">
        <v>80000.0</v>
      </c>
      <c r="M143" s="142">
        <v>56000.0</v>
      </c>
      <c r="N143" s="137">
        <v>2022.0</v>
      </c>
      <c r="O143" s="139">
        <v>2027.0</v>
      </c>
      <c r="P143" s="235"/>
      <c r="Q143" s="236"/>
      <c r="R143" s="236"/>
      <c r="S143" s="214" t="s">
        <v>31</v>
      </c>
      <c r="T143" s="148"/>
      <c r="U143" s="148"/>
      <c r="V143" s="145"/>
      <c r="W143" s="145"/>
      <c r="X143" s="148"/>
      <c r="Y143" s="235"/>
      <c r="Z143" s="214"/>
    </row>
    <row r="144" ht="15.75" customHeight="1">
      <c r="A144" s="148">
        <v>5.0</v>
      </c>
      <c r="B144" s="229" t="s">
        <v>128</v>
      </c>
      <c r="C144" s="230" t="s">
        <v>129</v>
      </c>
      <c r="D144" s="138">
        <v>7.5000717E7</v>
      </c>
      <c r="E144" s="138">
        <v>1.07721368E8</v>
      </c>
      <c r="F144" s="139">
        <v>6.00061299E8</v>
      </c>
      <c r="G144" s="234" t="s">
        <v>317</v>
      </c>
      <c r="H144" s="140" t="s">
        <v>28</v>
      </c>
      <c r="I144" s="140" t="s">
        <v>29</v>
      </c>
      <c r="J144" s="140" t="s">
        <v>129</v>
      </c>
      <c r="K144" s="234" t="s">
        <v>131</v>
      </c>
      <c r="L144" s="218">
        <v>500000.0</v>
      </c>
      <c r="M144" s="142">
        <v>350000.0</v>
      </c>
      <c r="N144" s="137">
        <v>2022.0</v>
      </c>
      <c r="O144" s="139">
        <v>2027.0</v>
      </c>
      <c r="P144" s="235"/>
      <c r="Q144" s="236"/>
      <c r="R144" s="236"/>
      <c r="S144" s="214" t="s">
        <v>31</v>
      </c>
      <c r="T144" s="148"/>
      <c r="U144" s="148"/>
      <c r="V144" s="145"/>
      <c r="W144" s="145"/>
      <c r="X144" s="148"/>
      <c r="Y144" s="235"/>
      <c r="Z144" s="214"/>
    </row>
    <row r="145" ht="15.75" customHeight="1">
      <c r="A145" s="221">
        <v>6.0</v>
      </c>
      <c r="B145" s="229" t="s">
        <v>128</v>
      </c>
      <c r="C145" s="230" t="s">
        <v>129</v>
      </c>
      <c r="D145" s="138">
        <v>7.5000717E7</v>
      </c>
      <c r="E145" s="138">
        <v>1.07721368E8</v>
      </c>
      <c r="F145" s="139">
        <v>6.00061299E8</v>
      </c>
      <c r="G145" s="237" t="s">
        <v>318</v>
      </c>
      <c r="H145" s="140" t="s">
        <v>28</v>
      </c>
      <c r="I145" s="140" t="s">
        <v>29</v>
      </c>
      <c r="J145" s="140" t="s">
        <v>129</v>
      </c>
      <c r="K145" s="237" t="s">
        <v>131</v>
      </c>
      <c r="L145" s="238">
        <v>400000.0</v>
      </c>
      <c r="M145" s="142">
        <v>280000.0</v>
      </c>
      <c r="N145" s="137">
        <v>2022.0</v>
      </c>
      <c r="O145" s="139">
        <v>2027.0</v>
      </c>
      <c r="P145" s="239"/>
      <c r="Q145" s="240"/>
      <c r="R145" s="240"/>
      <c r="S145" s="241" t="s">
        <v>31</v>
      </c>
      <c r="T145" s="221"/>
      <c r="U145" s="221"/>
      <c r="V145" s="145"/>
      <c r="W145" s="145"/>
      <c r="X145" s="221"/>
      <c r="Y145" s="239"/>
      <c r="Z145" s="241"/>
    </row>
    <row r="146" ht="15.75" customHeight="1">
      <c r="G146" s="166"/>
      <c r="K146" s="166"/>
    </row>
    <row r="147" ht="29.25" customHeight="1">
      <c r="A147" s="5" t="s">
        <v>1</v>
      </c>
      <c r="B147" s="55" t="s">
        <v>2</v>
      </c>
      <c r="C147" s="56"/>
      <c r="D147" s="56"/>
      <c r="E147" s="56"/>
      <c r="F147" s="57"/>
      <c r="G147" s="58" t="s">
        <v>3</v>
      </c>
      <c r="H147" s="9" t="s">
        <v>4</v>
      </c>
      <c r="I147" s="10" t="s">
        <v>5</v>
      </c>
      <c r="J147" s="5" t="s">
        <v>6</v>
      </c>
      <c r="K147" s="59" t="s">
        <v>7</v>
      </c>
      <c r="L147" s="60" t="s">
        <v>48</v>
      </c>
      <c r="M147" s="8"/>
      <c r="N147" s="61" t="s">
        <v>9</v>
      </c>
      <c r="O147" s="3"/>
      <c r="P147" s="150" t="s">
        <v>10</v>
      </c>
      <c r="Q147" s="63"/>
      <c r="R147" s="63"/>
      <c r="S147" s="63"/>
      <c r="T147" s="63"/>
      <c r="U147" s="63"/>
      <c r="V147" s="63"/>
      <c r="W147" s="63"/>
      <c r="X147" s="63"/>
      <c r="Y147" s="14" t="s">
        <v>11</v>
      </c>
      <c r="Z147" s="8"/>
    </row>
    <row r="148" ht="15.0" customHeight="1">
      <c r="A148" s="64"/>
      <c r="B148" s="58" t="s">
        <v>12</v>
      </c>
      <c r="C148" s="65" t="s">
        <v>13</v>
      </c>
      <c r="D148" s="65" t="s">
        <v>14</v>
      </c>
      <c r="E148" s="65" t="s">
        <v>15</v>
      </c>
      <c r="F148" s="66" t="s">
        <v>16</v>
      </c>
      <c r="G148" s="67"/>
      <c r="H148" s="64"/>
      <c r="I148" s="64"/>
      <c r="J148" s="64"/>
      <c r="K148" s="68"/>
      <c r="L148" s="69" t="s">
        <v>17</v>
      </c>
      <c r="M148" s="70" t="s">
        <v>18</v>
      </c>
      <c r="N148" s="71" t="s">
        <v>19</v>
      </c>
      <c r="O148" s="72" t="s">
        <v>20</v>
      </c>
      <c r="P148" s="6" t="s">
        <v>141</v>
      </c>
      <c r="Q148" s="7"/>
      <c r="R148" s="7"/>
      <c r="S148" s="8"/>
      <c r="T148" s="151" t="s">
        <v>142</v>
      </c>
      <c r="U148" s="151" t="s">
        <v>143</v>
      </c>
      <c r="V148" s="151" t="s">
        <v>144</v>
      </c>
      <c r="W148" s="151" t="s">
        <v>145</v>
      </c>
      <c r="X148" s="152" t="s">
        <v>146</v>
      </c>
      <c r="Y148" s="153" t="s">
        <v>23</v>
      </c>
      <c r="Z148" s="154" t="s">
        <v>24</v>
      </c>
    </row>
    <row r="149" ht="80.25" customHeight="1">
      <c r="A149" s="15"/>
      <c r="B149" s="74"/>
      <c r="C149" s="75"/>
      <c r="D149" s="75"/>
      <c r="E149" s="75"/>
      <c r="F149" s="76"/>
      <c r="G149" s="74"/>
      <c r="H149" s="15"/>
      <c r="I149" s="15"/>
      <c r="J149" s="15"/>
      <c r="K149" s="77"/>
      <c r="L149" s="74"/>
      <c r="M149" s="76"/>
      <c r="N149" s="74"/>
      <c r="O149" s="76"/>
      <c r="P149" s="21" t="s">
        <v>147</v>
      </c>
      <c r="Q149" s="155" t="s">
        <v>148</v>
      </c>
      <c r="R149" s="156" t="s">
        <v>149</v>
      </c>
      <c r="S149" s="157" t="s">
        <v>150</v>
      </c>
      <c r="T149" s="15"/>
      <c r="U149" s="15"/>
      <c r="V149" s="15"/>
      <c r="W149" s="15"/>
      <c r="X149" s="158"/>
      <c r="Y149" s="74"/>
      <c r="Z149" s="76"/>
    </row>
    <row r="150" ht="15.75" customHeight="1">
      <c r="A150" s="136">
        <v>1.0</v>
      </c>
      <c r="B150" s="242" t="s">
        <v>319</v>
      </c>
      <c r="C150" s="243" t="s">
        <v>104</v>
      </c>
      <c r="D150" s="244">
        <v>7.0876118E7</v>
      </c>
      <c r="E150" s="244">
        <v>1.07721562E8</v>
      </c>
      <c r="F150" s="245">
        <v>6.00061477E8</v>
      </c>
      <c r="G150" s="246" t="s">
        <v>320</v>
      </c>
      <c r="H150" s="247" t="s">
        <v>28</v>
      </c>
      <c r="I150" s="247" t="s">
        <v>29</v>
      </c>
      <c r="J150" s="247" t="s">
        <v>104</v>
      </c>
      <c r="K150" s="246" t="s">
        <v>320</v>
      </c>
      <c r="L150" s="248">
        <v>4000000.0</v>
      </c>
      <c r="M150" s="249">
        <f t="shared" ref="M150:M152" si="11">L150/100*70</f>
        <v>2800000</v>
      </c>
      <c r="N150" s="250">
        <v>2022.0</v>
      </c>
      <c r="O150" s="251">
        <v>2027.0</v>
      </c>
      <c r="P150" s="250" t="s">
        <v>35</v>
      </c>
      <c r="Q150" s="252" t="s">
        <v>35</v>
      </c>
      <c r="R150" s="252" t="s">
        <v>35</v>
      </c>
      <c r="S150" s="251" t="s">
        <v>35</v>
      </c>
      <c r="T150" s="136"/>
      <c r="U150" s="136"/>
      <c r="V150" s="136"/>
      <c r="W150" s="136"/>
      <c r="X150" s="136"/>
      <c r="Y150" s="250" t="s">
        <v>35</v>
      </c>
      <c r="Z150" s="251" t="s">
        <v>31</v>
      </c>
    </row>
    <row r="151" ht="15.75" customHeight="1">
      <c r="A151" s="145">
        <v>2.0</v>
      </c>
      <c r="B151" s="242" t="s">
        <v>319</v>
      </c>
      <c r="C151" s="243" t="s">
        <v>104</v>
      </c>
      <c r="D151" s="244">
        <v>7.0876118E7</v>
      </c>
      <c r="E151" s="244">
        <v>1.07721562E8</v>
      </c>
      <c r="F151" s="245">
        <v>6.00061477E8</v>
      </c>
      <c r="G151" s="253" t="s">
        <v>321</v>
      </c>
      <c r="H151" s="247" t="s">
        <v>28</v>
      </c>
      <c r="I151" s="247" t="s">
        <v>29</v>
      </c>
      <c r="J151" s="247" t="s">
        <v>104</v>
      </c>
      <c r="K151" s="254" t="s">
        <v>321</v>
      </c>
      <c r="L151" s="255">
        <v>4000000.0</v>
      </c>
      <c r="M151" s="249">
        <f t="shared" si="11"/>
        <v>2800000</v>
      </c>
      <c r="N151" s="250">
        <v>2022.0</v>
      </c>
      <c r="O151" s="251">
        <v>2027.0</v>
      </c>
      <c r="P151" s="256" t="s">
        <v>35</v>
      </c>
      <c r="Q151" s="257" t="s">
        <v>35</v>
      </c>
      <c r="R151" s="257" t="s">
        <v>35</v>
      </c>
      <c r="S151" s="258" t="s">
        <v>35</v>
      </c>
      <c r="T151" s="145"/>
      <c r="U151" s="145"/>
      <c r="V151" s="145"/>
      <c r="W151" s="145"/>
      <c r="X151" s="145"/>
      <c r="Y151" s="250" t="s">
        <v>35</v>
      </c>
      <c r="Z151" s="251" t="s">
        <v>31</v>
      </c>
    </row>
    <row r="152" ht="15.75" customHeight="1">
      <c r="A152" s="145">
        <v>3.0</v>
      </c>
      <c r="B152" s="242" t="s">
        <v>319</v>
      </c>
      <c r="C152" s="243" t="s">
        <v>104</v>
      </c>
      <c r="D152" s="244">
        <v>7.0876118E7</v>
      </c>
      <c r="E152" s="244">
        <v>1.07721562E8</v>
      </c>
      <c r="F152" s="245">
        <v>6.00061477E8</v>
      </c>
      <c r="G152" s="254" t="s">
        <v>322</v>
      </c>
      <c r="H152" s="247" t="s">
        <v>28</v>
      </c>
      <c r="I152" s="247" t="s">
        <v>29</v>
      </c>
      <c r="J152" s="247" t="s">
        <v>104</v>
      </c>
      <c r="K152" s="254" t="s">
        <v>322</v>
      </c>
      <c r="L152" s="255">
        <v>7000000.0</v>
      </c>
      <c r="M152" s="249">
        <f t="shared" si="11"/>
        <v>4900000</v>
      </c>
      <c r="N152" s="250">
        <v>2022.0</v>
      </c>
      <c r="O152" s="251">
        <v>2027.0</v>
      </c>
      <c r="P152" s="256" t="s">
        <v>35</v>
      </c>
      <c r="Q152" s="257" t="s">
        <v>35</v>
      </c>
      <c r="R152" s="257" t="s">
        <v>35</v>
      </c>
      <c r="S152" s="258" t="s">
        <v>35</v>
      </c>
      <c r="T152" s="145"/>
      <c r="U152" s="145"/>
      <c r="V152" s="145"/>
      <c r="W152" s="145"/>
      <c r="X152" s="259" t="s">
        <v>35</v>
      </c>
      <c r="Y152" s="250" t="s">
        <v>35</v>
      </c>
      <c r="Z152" s="251" t="s">
        <v>31</v>
      </c>
    </row>
    <row r="153" ht="15.75" customHeight="1">
      <c r="A153" s="52" t="s">
        <v>252</v>
      </c>
      <c r="B153" s="102"/>
      <c r="C153" s="103"/>
      <c r="D153" s="103"/>
      <c r="E153" s="103"/>
      <c r="F153" s="104"/>
      <c r="G153" s="185"/>
      <c r="H153" s="53"/>
      <c r="I153" s="53"/>
      <c r="J153" s="53"/>
      <c r="K153" s="185"/>
      <c r="L153" s="54"/>
      <c r="M153" s="105"/>
      <c r="N153" s="102"/>
      <c r="O153" s="104"/>
      <c r="P153" s="95"/>
      <c r="Q153" s="186"/>
      <c r="R153" s="186"/>
      <c r="S153" s="96"/>
      <c r="T153" s="52"/>
      <c r="U153" s="52"/>
      <c r="V153" s="52"/>
      <c r="W153" s="52"/>
      <c r="X153" s="52"/>
      <c r="Y153" s="95"/>
      <c r="Z153" s="96"/>
    </row>
    <row r="154" ht="15.75" customHeight="1">
      <c r="G154" s="166"/>
      <c r="K154" s="166"/>
    </row>
    <row r="155" ht="29.25" customHeight="1">
      <c r="A155" s="5" t="s">
        <v>1</v>
      </c>
      <c r="B155" s="55" t="s">
        <v>2</v>
      </c>
      <c r="C155" s="56"/>
      <c r="D155" s="56"/>
      <c r="E155" s="56"/>
      <c r="F155" s="57"/>
      <c r="G155" s="58" t="s">
        <v>3</v>
      </c>
      <c r="H155" s="9" t="s">
        <v>4</v>
      </c>
      <c r="I155" s="10" t="s">
        <v>5</v>
      </c>
      <c r="J155" s="5" t="s">
        <v>6</v>
      </c>
      <c r="K155" s="59" t="s">
        <v>7</v>
      </c>
      <c r="L155" s="60" t="s">
        <v>48</v>
      </c>
      <c r="M155" s="8"/>
      <c r="N155" s="61" t="s">
        <v>9</v>
      </c>
      <c r="O155" s="3"/>
      <c r="P155" s="150" t="s">
        <v>10</v>
      </c>
      <c r="Q155" s="63"/>
      <c r="R155" s="63"/>
      <c r="S155" s="63"/>
      <c r="T155" s="63"/>
      <c r="U155" s="63"/>
      <c r="V155" s="63"/>
      <c r="W155" s="63"/>
      <c r="X155" s="63"/>
      <c r="Y155" s="14" t="s">
        <v>11</v>
      </c>
      <c r="Z155" s="8"/>
    </row>
    <row r="156" ht="15.0" customHeight="1">
      <c r="A156" s="64"/>
      <c r="B156" s="58" t="s">
        <v>12</v>
      </c>
      <c r="C156" s="65" t="s">
        <v>13</v>
      </c>
      <c r="D156" s="65" t="s">
        <v>14</v>
      </c>
      <c r="E156" s="65" t="s">
        <v>15</v>
      </c>
      <c r="F156" s="66" t="s">
        <v>16</v>
      </c>
      <c r="G156" s="67"/>
      <c r="H156" s="64"/>
      <c r="I156" s="64"/>
      <c r="J156" s="64"/>
      <c r="K156" s="68"/>
      <c r="L156" s="69" t="s">
        <v>17</v>
      </c>
      <c r="M156" s="70" t="s">
        <v>18</v>
      </c>
      <c r="N156" s="71" t="s">
        <v>19</v>
      </c>
      <c r="O156" s="72" t="s">
        <v>20</v>
      </c>
      <c r="P156" s="6" t="s">
        <v>141</v>
      </c>
      <c r="Q156" s="7"/>
      <c r="R156" s="7"/>
      <c r="S156" s="8"/>
      <c r="T156" s="151" t="s">
        <v>142</v>
      </c>
      <c r="U156" s="151" t="s">
        <v>143</v>
      </c>
      <c r="V156" s="151" t="s">
        <v>144</v>
      </c>
      <c r="W156" s="151" t="s">
        <v>145</v>
      </c>
      <c r="X156" s="152" t="s">
        <v>146</v>
      </c>
      <c r="Y156" s="153" t="s">
        <v>23</v>
      </c>
      <c r="Z156" s="154" t="s">
        <v>24</v>
      </c>
    </row>
    <row r="157" ht="80.25" customHeight="1">
      <c r="A157" s="15"/>
      <c r="B157" s="74"/>
      <c r="C157" s="75"/>
      <c r="D157" s="75"/>
      <c r="E157" s="75"/>
      <c r="F157" s="76"/>
      <c r="G157" s="74"/>
      <c r="H157" s="15"/>
      <c r="I157" s="15"/>
      <c r="J157" s="15"/>
      <c r="K157" s="77"/>
      <c r="L157" s="74"/>
      <c r="M157" s="76"/>
      <c r="N157" s="74"/>
      <c r="O157" s="76"/>
      <c r="P157" s="21" t="s">
        <v>147</v>
      </c>
      <c r="Q157" s="155" t="s">
        <v>148</v>
      </c>
      <c r="R157" s="156" t="s">
        <v>149</v>
      </c>
      <c r="S157" s="157" t="s">
        <v>150</v>
      </c>
      <c r="T157" s="15"/>
      <c r="U157" s="15"/>
      <c r="V157" s="15"/>
      <c r="W157" s="15"/>
      <c r="X157" s="158"/>
      <c r="Y157" s="74"/>
      <c r="Z157" s="76"/>
    </row>
    <row r="158" ht="15.0" customHeight="1">
      <c r="A158" s="37">
        <v>1.0</v>
      </c>
      <c r="B158" s="38" t="s">
        <v>323</v>
      </c>
      <c r="C158" s="39" t="s">
        <v>104</v>
      </c>
      <c r="D158" s="39">
        <v>7.0876126E7</v>
      </c>
      <c r="E158" s="39">
        <v>1.07721554E8</v>
      </c>
      <c r="F158" s="40">
        <v>6.00061469E8</v>
      </c>
      <c r="G158" s="177" t="s">
        <v>324</v>
      </c>
      <c r="H158" s="41" t="s">
        <v>28</v>
      </c>
      <c r="I158" s="41" t="s">
        <v>29</v>
      </c>
      <c r="J158" s="41" t="s">
        <v>104</v>
      </c>
      <c r="K158" s="177" t="s">
        <v>325</v>
      </c>
      <c r="L158" s="42">
        <v>6000000.0</v>
      </c>
      <c r="M158" s="43">
        <f>L158/100*70</f>
        <v>4200000</v>
      </c>
      <c r="N158" s="38">
        <v>2022.0</v>
      </c>
      <c r="O158" s="40">
        <v>2027.0</v>
      </c>
      <c r="P158" s="44" t="s">
        <v>35</v>
      </c>
      <c r="Q158" s="178" t="s">
        <v>35</v>
      </c>
      <c r="R158" s="178"/>
      <c r="S158" s="45" t="s">
        <v>35</v>
      </c>
      <c r="T158" s="37"/>
      <c r="U158" s="37"/>
      <c r="V158" s="37"/>
      <c r="W158" s="37"/>
      <c r="X158" s="37"/>
      <c r="Y158" s="44" t="s">
        <v>35</v>
      </c>
      <c r="Z158" s="45" t="s">
        <v>31</v>
      </c>
    </row>
    <row r="159" ht="15.75" customHeight="1">
      <c r="A159" s="46">
        <v>2.0</v>
      </c>
      <c r="B159" s="98"/>
      <c r="C159" s="99"/>
      <c r="D159" s="99"/>
      <c r="E159" s="99"/>
      <c r="F159" s="100"/>
      <c r="G159" s="179"/>
      <c r="H159" s="47"/>
      <c r="I159" s="47"/>
      <c r="J159" s="47"/>
      <c r="K159" s="179"/>
      <c r="L159" s="48"/>
      <c r="M159" s="101"/>
      <c r="N159" s="98"/>
      <c r="O159" s="100"/>
      <c r="P159" s="93"/>
      <c r="Q159" s="180"/>
      <c r="R159" s="180"/>
      <c r="S159" s="94"/>
      <c r="T159" s="46"/>
      <c r="U159" s="46"/>
      <c r="V159" s="46"/>
      <c r="W159" s="46"/>
      <c r="X159" s="46"/>
      <c r="Y159" s="93"/>
      <c r="Z159" s="94"/>
    </row>
    <row r="160" ht="15.75" customHeight="1">
      <c r="A160" s="46">
        <v>3.0</v>
      </c>
      <c r="B160" s="98"/>
      <c r="C160" s="99"/>
      <c r="D160" s="99"/>
      <c r="E160" s="99"/>
      <c r="F160" s="100"/>
      <c r="G160" s="179"/>
      <c r="H160" s="47"/>
      <c r="I160" s="47"/>
      <c r="J160" s="47"/>
      <c r="K160" s="179"/>
      <c r="L160" s="48"/>
      <c r="M160" s="101"/>
      <c r="N160" s="98"/>
      <c r="O160" s="100"/>
      <c r="P160" s="93"/>
      <c r="Q160" s="180"/>
      <c r="R160" s="180"/>
      <c r="S160" s="94"/>
      <c r="T160" s="46"/>
      <c r="U160" s="46"/>
      <c r="V160" s="46"/>
      <c r="W160" s="46"/>
      <c r="X160" s="46"/>
      <c r="Y160" s="93"/>
      <c r="Z160" s="94"/>
    </row>
    <row r="161" ht="15.75" customHeight="1">
      <c r="A161" s="52" t="s">
        <v>252</v>
      </c>
      <c r="B161" s="102"/>
      <c r="C161" s="103"/>
      <c r="D161" s="103"/>
      <c r="E161" s="103"/>
      <c r="F161" s="104"/>
      <c r="G161" s="185"/>
      <c r="H161" s="53"/>
      <c r="I161" s="53"/>
      <c r="J161" s="53"/>
      <c r="K161" s="185"/>
      <c r="L161" s="54"/>
      <c r="M161" s="105"/>
      <c r="N161" s="102"/>
      <c r="O161" s="104"/>
      <c r="P161" s="95"/>
      <c r="Q161" s="186"/>
      <c r="R161" s="186"/>
      <c r="S161" s="96"/>
      <c r="T161" s="52"/>
      <c r="U161" s="52"/>
      <c r="V161" s="52"/>
      <c r="W161" s="52"/>
      <c r="X161" s="52"/>
      <c r="Y161" s="95"/>
      <c r="Z161" s="96"/>
    </row>
    <row r="162" ht="15.75" customHeight="1">
      <c r="G162" s="166"/>
      <c r="K162" s="166"/>
    </row>
    <row r="163" ht="29.25" customHeight="1">
      <c r="A163" s="5" t="s">
        <v>1</v>
      </c>
      <c r="B163" s="55" t="s">
        <v>2</v>
      </c>
      <c r="C163" s="56"/>
      <c r="D163" s="56"/>
      <c r="E163" s="56"/>
      <c r="F163" s="57"/>
      <c r="G163" s="58" t="s">
        <v>3</v>
      </c>
      <c r="H163" s="9" t="s">
        <v>4</v>
      </c>
      <c r="I163" s="10" t="s">
        <v>5</v>
      </c>
      <c r="J163" s="5" t="s">
        <v>6</v>
      </c>
      <c r="K163" s="59" t="s">
        <v>7</v>
      </c>
      <c r="L163" s="60" t="s">
        <v>48</v>
      </c>
      <c r="M163" s="8"/>
      <c r="N163" s="61" t="s">
        <v>9</v>
      </c>
      <c r="O163" s="3"/>
      <c r="P163" s="150" t="s">
        <v>10</v>
      </c>
      <c r="Q163" s="63"/>
      <c r="R163" s="63"/>
      <c r="S163" s="63"/>
      <c r="T163" s="63"/>
      <c r="U163" s="63"/>
      <c r="V163" s="63"/>
      <c r="W163" s="63"/>
      <c r="X163" s="63"/>
      <c r="Y163" s="14" t="s">
        <v>11</v>
      </c>
      <c r="Z163" s="8"/>
    </row>
    <row r="164" ht="15.0" customHeight="1">
      <c r="A164" s="64"/>
      <c r="B164" s="58" t="s">
        <v>12</v>
      </c>
      <c r="C164" s="65" t="s">
        <v>13</v>
      </c>
      <c r="D164" s="65" t="s">
        <v>14</v>
      </c>
      <c r="E164" s="65" t="s">
        <v>15</v>
      </c>
      <c r="F164" s="66" t="s">
        <v>16</v>
      </c>
      <c r="G164" s="67"/>
      <c r="H164" s="64"/>
      <c r="I164" s="64"/>
      <c r="J164" s="64"/>
      <c r="K164" s="68"/>
      <c r="L164" s="69" t="s">
        <v>17</v>
      </c>
      <c r="M164" s="70" t="s">
        <v>18</v>
      </c>
      <c r="N164" s="71" t="s">
        <v>19</v>
      </c>
      <c r="O164" s="72" t="s">
        <v>20</v>
      </c>
      <c r="P164" s="6" t="s">
        <v>141</v>
      </c>
      <c r="Q164" s="7"/>
      <c r="R164" s="7"/>
      <c r="S164" s="8"/>
      <c r="T164" s="151" t="s">
        <v>142</v>
      </c>
      <c r="U164" s="151" t="s">
        <v>143</v>
      </c>
      <c r="V164" s="151" t="s">
        <v>144</v>
      </c>
      <c r="W164" s="151" t="s">
        <v>145</v>
      </c>
      <c r="X164" s="152" t="s">
        <v>146</v>
      </c>
      <c r="Y164" s="153" t="s">
        <v>23</v>
      </c>
      <c r="Z164" s="154" t="s">
        <v>24</v>
      </c>
    </row>
    <row r="165" ht="80.25" customHeight="1">
      <c r="A165" s="15"/>
      <c r="B165" s="74"/>
      <c r="C165" s="75"/>
      <c r="D165" s="75"/>
      <c r="E165" s="75"/>
      <c r="F165" s="76"/>
      <c r="G165" s="74"/>
      <c r="H165" s="15"/>
      <c r="I165" s="15"/>
      <c r="J165" s="15"/>
      <c r="K165" s="77"/>
      <c r="L165" s="74"/>
      <c r="M165" s="76"/>
      <c r="N165" s="74"/>
      <c r="O165" s="76"/>
      <c r="P165" s="21" t="s">
        <v>147</v>
      </c>
      <c r="Q165" s="155" t="s">
        <v>148</v>
      </c>
      <c r="R165" s="156" t="s">
        <v>149</v>
      </c>
      <c r="S165" s="157" t="s">
        <v>150</v>
      </c>
      <c r="T165" s="15"/>
      <c r="U165" s="15"/>
      <c r="V165" s="15"/>
      <c r="W165" s="15"/>
      <c r="X165" s="158"/>
      <c r="Y165" s="74"/>
      <c r="Z165" s="76"/>
    </row>
    <row r="166" ht="15.75" customHeight="1">
      <c r="A166" s="136">
        <v>1.0</v>
      </c>
      <c r="B166" s="260" t="s">
        <v>326</v>
      </c>
      <c r="C166" s="261" t="s">
        <v>104</v>
      </c>
      <c r="D166" s="262">
        <v>7.08761E7</v>
      </c>
      <c r="E166" s="262">
        <v>1.07721571E8</v>
      </c>
      <c r="F166" s="263">
        <v>6.00061485E8</v>
      </c>
      <c r="G166" s="264" t="s">
        <v>327</v>
      </c>
      <c r="H166" s="265" t="s">
        <v>28</v>
      </c>
      <c r="I166" s="265" t="s">
        <v>29</v>
      </c>
      <c r="J166" s="265" t="s">
        <v>104</v>
      </c>
      <c r="K166" s="266" t="s">
        <v>327</v>
      </c>
      <c r="L166" s="267">
        <v>6.5E7</v>
      </c>
      <c r="M166" s="142">
        <f t="shared" ref="M166:M167" si="12">L166/100*70</f>
        <v>45500000</v>
      </c>
      <c r="N166" s="268">
        <v>2022.0</v>
      </c>
      <c r="O166" s="269">
        <v>2027.0</v>
      </c>
      <c r="P166" s="270" t="s">
        <v>35</v>
      </c>
      <c r="Q166" s="262" t="s">
        <v>35</v>
      </c>
      <c r="R166" s="271" t="s">
        <v>35</v>
      </c>
      <c r="S166" s="263" t="s">
        <v>35</v>
      </c>
      <c r="T166" s="272"/>
      <c r="U166" s="273" t="s">
        <v>35</v>
      </c>
      <c r="V166" s="273" t="s">
        <v>35</v>
      </c>
      <c r="W166" s="274" t="s">
        <v>35</v>
      </c>
      <c r="X166" s="273" t="s">
        <v>35</v>
      </c>
      <c r="Y166" s="273" t="s">
        <v>35</v>
      </c>
      <c r="Z166" s="273" t="s">
        <v>31</v>
      </c>
    </row>
    <row r="167" ht="15.75" customHeight="1">
      <c r="A167" s="145">
        <v>2.0</v>
      </c>
      <c r="B167" s="260" t="s">
        <v>326</v>
      </c>
      <c r="C167" s="261" t="s">
        <v>104</v>
      </c>
      <c r="D167" s="262">
        <v>7.08761E7</v>
      </c>
      <c r="E167" s="262">
        <v>1.07721571E8</v>
      </c>
      <c r="F167" s="263">
        <v>6.00061485E8</v>
      </c>
      <c r="G167" s="266" t="s">
        <v>328</v>
      </c>
      <c r="H167" s="265" t="s">
        <v>28</v>
      </c>
      <c r="I167" s="265" t="s">
        <v>29</v>
      </c>
      <c r="J167" s="265" t="s">
        <v>104</v>
      </c>
      <c r="K167" s="266" t="s">
        <v>329</v>
      </c>
      <c r="L167" s="267">
        <v>3000000.0</v>
      </c>
      <c r="M167" s="142">
        <f t="shared" si="12"/>
        <v>2100000</v>
      </c>
      <c r="N167" s="268">
        <v>2022.0</v>
      </c>
      <c r="O167" s="269">
        <v>2027.0</v>
      </c>
      <c r="P167" s="270" t="s">
        <v>35</v>
      </c>
      <c r="Q167" s="262" t="s">
        <v>35</v>
      </c>
      <c r="R167" s="271" t="s">
        <v>35</v>
      </c>
      <c r="S167" s="263" t="s">
        <v>35</v>
      </c>
      <c r="T167" s="272"/>
      <c r="U167" s="272"/>
      <c r="V167" s="275"/>
      <c r="W167" s="272"/>
      <c r="X167" s="273" t="s">
        <v>35</v>
      </c>
      <c r="Y167" s="273" t="s">
        <v>35</v>
      </c>
      <c r="Z167" s="273" t="s">
        <v>31</v>
      </c>
    </row>
    <row r="168" ht="15.75" customHeight="1">
      <c r="A168" s="46">
        <v>3.0</v>
      </c>
      <c r="B168" s="98"/>
      <c r="C168" s="99"/>
      <c r="D168" s="99"/>
      <c r="E168" s="99"/>
      <c r="F168" s="100"/>
      <c r="G168" s="179"/>
      <c r="H168" s="47"/>
      <c r="I168" s="47"/>
      <c r="J168" s="47"/>
      <c r="K168" s="179"/>
      <c r="L168" s="48"/>
      <c r="M168" s="101"/>
      <c r="N168" s="98"/>
      <c r="O168" s="100"/>
      <c r="P168" s="93"/>
      <c r="Q168" s="180"/>
      <c r="R168" s="180"/>
      <c r="S168" s="94"/>
      <c r="T168" s="46"/>
      <c r="U168" s="46"/>
      <c r="V168" s="46"/>
      <c r="W168" s="46"/>
      <c r="X168" s="46"/>
      <c r="Y168" s="93"/>
      <c r="Z168" s="94"/>
    </row>
    <row r="169" ht="15.75" customHeight="1">
      <c r="A169" s="52" t="s">
        <v>252</v>
      </c>
      <c r="B169" s="102"/>
      <c r="C169" s="103"/>
      <c r="D169" s="103"/>
      <c r="E169" s="103"/>
      <c r="F169" s="104"/>
      <c r="G169" s="185"/>
      <c r="H169" s="53"/>
      <c r="I169" s="53"/>
      <c r="J169" s="53"/>
      <c r="K169" s="185"/>
      <c r="L169" s="54"/>
      <c r="M169" s="105"/>
      <c r="N169" s="102"/>
      <c r="O169" s="104"/>
      <c r="P169" s="95"/>
      <c r="Q169" s="186"/>
      <c r="R169" s="186"/>
      <c r="S169" s="96"/>
      <c r="T169" s="52"/>
      <c r="U169" s="52"/>
      <c r="V169" s="52"/>
      <c r="W169" s="52"/>
      <c r="X169" s="52"/>
      <c r="Y169" s="95"/>
      <c r="Z169" s="96"/>
    </row>
    <row r="170" ht="15.75" customHeight="1">
      <c r="G170" s="166"/>
      <c r="K170" s="166"/>
    </row>
    <row r="171" ht="29.25" customHeight="1">
      <c r="A171" s="5" t="s">
        <v>1</v>
      </c>
      <c r="B171" s="55" t="s">
        <v>2</v>
      </c>
      <c r="C171" s="56"/>
      <c r="D171" s="56"/>
      <c r="E171" s="56"/>
      <c r="F171" s="57"/>
      <c r="G171" s="58" t="s">
        <v>3</v>
      </c>
      <c r="H171" s="9" t="s">
        <v>4</v>
      </c>
      <c r="I171" s="10" t="s">
        <v>5</v>
      </c>
      <c r="J171" s="5" t="s">
        <v>6</v>
      </c>
      <c r="K171" s="59" t="s">
        <v>7</v>
      </c>
      <c r="L171" s="60" t="s">
        <v>48</v>
      </c>
      <c r="M171" s="8"/>
      <c r="N171" s="61" t="s">
        <v>9</v>
      </c>
      <c r="O171" s="3"/>
      <c r="P171" s="150" t="s">
        <v>10</v>
      </c>
      <c r="Q171" s="63"/>
      <c r="R171" s="63"/>
      <c r="S171" s="63"/>
      <c r="T171" s="63"/>
      <c r="U171" s="63"/>
      <c r="V171" s="63"/>
      <c r="W171" s="63"/>
      <c r="X171" s="63"/>
      <c r="Y171" s="14" t="s">
        <v>11</v>
      </c>
      <c r="Z171" s="8"/>
    </row>
    <row r="172" ht="15.0" customHeight="1">
      <c r="A172" s="64"/>
      <c r="B172" s="58" t="s">
        <v>12</v>
      </c>
      <c r="C172" s="65" t="s">
        <v>13</v>
      </c>
      <c r="D172" s="65" t="s">
        <v>14</v>
      </c>
      <c r="E172" s="65" t="s">
        <v>15</v>
      </c>
      <c r="F172" s="66" t="s">
        <v>16</v>
      </c>
      <c r="G172" s="67"/>
      <c r="H172" s="64"/>
      <c r="I172" s="64"/>
      <c r="J172" s="64"/>
      <c r="K172" s="68"/>
      <c r="L172" s="69" t="s">
        <v>17</v>
      </c>
      <c r="M172" s="70" t="s">
        <v>18</v>
      </c>
      <c r="N172" s="71" t="s">
        <v>19</v>
      </c>
      <c r="O172" s="72" t="s">
        <v>20</v>
      </c>
      <c r="P172" s="6" t="s">
        <v>141</v>
      </c>
      <c r="Q172" s="7"/>
      <c r="R172" s="7"/>
      <c r="S172" s="8"/>
      <c r="T172" s="151" t="s">
        <v>142</v>
      </c>
      <c r="U172" s="151" t="s">
        <v>143</v>
      </c>
      <c r="V172" s="151" t="s">
        <v>144</v>
      </c>
      <c r="W172" s="151" t="s">
        <v>145</v>
      </c>
      <c r="X172" s="152" t="s">
        <v>146</v>
      </c>
      <c r="Y172" s="153" t="s">
        <v>23</v>
      </c>
      <c r="Z172" s="154" t="s">
        <v>24</v>
      </c>
    </row>
    <row r="173" ht="80.25" customHeight="1">
      <c r="A173" s="15"/>
      <c r="B173" s="74"/>
      <c r="C173" s="75"/>
      <c r="D173" s="75"/>
      <c r="E173" s="75"/>
      <c r="F173" s="76"/>
      <c r="G173" s="74"/>
      <c r="H173" s="15"/>
      <c r="I173" s="15"/>
      <c r="J173" s="15"/>
      <c r="K173" s="77"/>
      <c r="L173" s="74"/>
      <c r="M173" s="76"/>
      <c r="N173" s="74"/>
      <c r="O173" s="76"/>
      <c r="P173" s="21" t="s">
        <v>147</v>
      </c>
      <c r="Q173" s="155" t="s">
        <v>148</v>
      </c>
      <c r="R173" s="156" t="s">
        <v>149</v>
      </c>
      <c r="S173" s="157" t="s">
        <v>150</v>
      </c>
      <c r="T173" s="15"/>
      <c r="U173" s="15"/>
      <c r="V173" s="15"/>
      <c r="W173" s="15"/>
      <c r="X173" s="158"/>
      <c r="Y173" s="74"/>
      <c r="Z173" s="76"/>
    </row>
    <row r="174" ht="15.75" customHeight="1">
      <c r="A174" s="276">
        <v>1.0</v>
      </c>
      <c r="B174" s="277" t="s">
        <v>330</v>
      </c>
      <c r="C174" s="278" t="s">
        <v>104</v>
      </c>
      <c r="D174" s="279">
        <v>7.0876096E7</v>
      </c>
      <c r="E174" s="280">
        <v>1.02451958E8</v>
      </c>
      <c r="F174" s="281">
        <v>6.00061248E8</v>
      </c>
      <c r="G174" s="282" t="s">
        <v>331</v>
      </c>
      <c r="H174" s="283" t="s">
        <v>28</v>
      </c>
      <c r="I174" s="284" t="s">
        <v>29</v>
      </c>
      <c r="J174" s="284" t="s">
        <v>104</v>
      </c>
      <c r="K174" s="285" t="s">
        <v>331</v>
      </c>
      <c r="L174" s="286">
        <v>4.0E7</v>
      </c>
      <c r="M174" s="32">
        <f t="shared" ref="M174:M176" si="13">L174/100*70</f>
        <v>28000000</v>
      </c>
      <c r="N174" s="287">
        <v>2022.0</v>
      </c>
      <c r="O174" s="29">
        <v>2027.0</v>
      </c>
      <c r="P174" s="288"/>
      <c r="Q174" s="289" t="s">
        <v>35</v>
      </c>
      <c r="R174" s="34" t="s">
        <v>35</v>
      </c>
      <c r="S174" s="79" t="s">
        <v>35</v>
      </c>
      <c r="T174" s="26"/>
      <c r="U174" s="289" t="s">
        <v>35</v>
      </c>
      <c r="V174" s="79" t="s">
        <v>35</v>
      </c>
      <c r="W174" s="26" t="s">
        <v>35</v>
      </c>
      <c r="X174" s="289" t="s">
        <v>35</v>
      </c>
      <c r="Y174" s="289" t="s">
        <v>35</v>
      </c>
      <c r="Z174" s="79" t="s">
        <v>31</v>
      </c>
    </row>
    <row r="175" ht="15.75" customHeight="1">
      <c r="A175" s="290">
        <v>2.0</v>
      </c>
      <c r="B175" s="277" t="s">
        <v>330</v>
      </c>
      <c r="C175" s="278" t="s">
        <v>104</v>
      </c>
      <c r="D175" s="279">
        <v>7.0876096E7</v>
      </c>
      <c r="E175" s="280">
        <v>1.02451958E8</v>
      </c>
      <c r="F175" s="281">
        <v>6.00061248E8</v>
      </c>
      <c r="G175" s="291" t="s">
        <v>332</v>
      </c>
      <c r="H175" s="283" t="s">
        <v>28</v>
      </c>
      <c r="I175" s="284" t="s">
        <v>29</v>
      </c>
      <c r="J175" s="284" t="s">
        <v>104</v>
      </c>
      <c r="K175" s="292" t="s">
        <v>332</v>
      </c>
      <c r="L175" s="286">
        <v>6.5E7</v>
      </c>
      <c r="M175" s="293">
        <f t="shared" si="13"/>
        <v>45500000</v>
      </c>
      <c r="N175" s="287">
        <v>2022.0</v>
      </c>
      <c r="O175" s="29">
        <v>2027.0</v>
      </c>
      <c r="P175" s="289" t="s">
        <v>35</v>
      </c>
      <c r="Q175" s="289" t="s">
        <v>35</v>
      </c>
      <c r="R175" s="85" t="s">
        <v>35</v>
      </c>
      <c r="S175" s="79" t="s">
        <v>35</v>
      </c>
      <c r="T175" s="80"/>
      <c r="U175" s="80" t="s">
        <v>35</v>
      </c>
      <c r="V175" s="79" t="s">
        <v>35</v>
      </c>
      <c r="W175" s="80" t="s">
        <v>35</v>
      </c>
      <c r="X175" s="289" t="s">
        <v>35</v>
      </c>
      <c r="Y175" s="79" t="s">
        <v>35</v>
      </c>
      <c r="Z175" s="79" t="s">
        <v>31</v>
      </c>
    </row>
    <row r="176" ht="15.75" customHeight="1">
      <c r="A176" s="290">
        <v>3.0</v>
      </c>
      <c r="B176" s="277" t="s">
        <v>330</v>
      </c>
      <c r="C176" s="278" t="s">
        <v>104</v>
      </c>
      <c r="D176" s="279">
        <v>7.0876096E7</v>
      </c>
      <c r="E176" s="280">
        <v>1.02451958E8</v>
      </c>
      <c r="F176" s="281">
        <v>6.00061248E8</v>
      </c>
      <c r="G176" s="294" t="s">
        <v>328</v>
      </c>
      <c r="H176" s="295" t="s">
        <v>28</v>
      </c>
      <c r="I176" s="296" t="s">
        <v>29</v>
      </c>
      <c r="J176" s="296" t="s">
        <v>104</v>
      </c>
      <c r="K176" s="297" t="s">
        <v>329</v>
      </c>
      <c r="L176" s="298">
        <v>3000000.0</v>
      </c>
      <c r="M176" s="299">
        <f t="shared" si="13"/>
        <v>2100000</v>
      </c>
      <c r="N176" s="300">
        <v>2022.0</v>
      </c>
      <c r="O176" s="301">
        <v>2027.0</v>
      </c>
      <c r="P176" s="163" t="s">
        <v>35</v>
      </c>
      <c r="Q176" s="164" t="s">
        <v>35</v>
      </c>
      <c r="R176" s="164" t="s">
        <v>35</v>
      </c>
      <c r="S176" s="165" t="s">
        <v>35</v>
      </c>
      <c r="T176" s="135"/>
      <c r="U176" s="135" t="s">
        <v>35</v>
      </c>
      <c r="V176" s="302" t="s">
        <v>35</v>
      </c>
      <c r="W176" s="135" t="s">
        <v>35</v>
      </c>
      <c r="X176" s="303" t="s">
        <v>35</v>
      </c>
      <c r="Y176" s="302" t="s">
        <v>35</v>
      </c>
      <c r="Z176" s="302" t="s">
        <v>31</v>
      </c>
    </row>
    <row r="177" ht="15.75" customHeight="1">
      <c r="A177" s="290">
        <v>4.0</v>
      </c>
      <c r="B177" s="277"/>
      <c r="C177" s="278"/>
      <c r="D177" s="279"/>
      <c r="E177" s="280">
        <v>1.02451958E8</v>
      </c>
      <c r="F177" s="304">
        <v>6.00061248E8</v>
      </c>
      <c r="G177" s="305" t="s">
        <v>333</v>
      </c>
      <c r="H177" s="306" t="s">
        <v>28</v>
      </c>
      <c r="I177" s="306" t="s">
        <v>29</v>
      </c>
      <c r="J177" s="306" t="s">
        <v>104</v>
      </c>
      <c r="K177" s="305" t="s">
        <v>334</v>
      </c>
      <c r="L177" s="307">
        <v>30000.0</v>
      </c>
      <c r="M177" s="308"/>
      <c r="N177" s="309">
        <v>2022.0</v>
      </c>
      <c r="O177" s="309">
        <v>2027.0</v>
      </c>
      <c r="P177" s="85"/>
      <c r="Q177" s="85"/>
      <c r="R177" s="85"/>
      <c r="S177" s="85"/>
      <c r="T177" s="85"/>
      <c r="U177" s="85"/>
      <c r="V177" s="310"/>
      <c r="W177" s="85"/>
      <c r="X177" s="310"/>
      <c r="Y177" s="310" t="s">
        <v>35</v>
      </c>
      <c r="Z177" s="310" t="s">
        <v>31</v>
      </c>
    </row>
    <row r="178" ht="15.75" customHeight="1">
      <c r="A178" s="290">
        <v>5.0</v>
      </c>
      <c r="B178" s="277" t="s">
        <v>330</v>
      </c>
      <c r="C178" s="278" t="s">
        <v>104</v>
      </c>
      <c r="D178" s="279">
        <v>7.0876096E7</v>
      </c>
      <c r="E178" s="280">
        <v>1.02451958E8</v>
      </c>
      <c r="F178" s="281">
        <v>6.00061248E8</v>
      </c>
      <c r="G178" s="311" t="s">
        <v>335</v>
      </c>
      <c r="H178" s="312" t="s">
        <v>28</v>
      </c>
      <c r="I178" s="313" t="s">
        <v>29</v>
      </c>
      <c r="J178" s="313" t="s">
        <v>104</v>
      </c>
      <c r="K178" s="314" t="s">
        <v>336</v>
      </c>
      <c r="L178" s="315">
        <v>6000000.0</v>
      </c>
      <c r="M178" s="316">
        <f t="shared" ref="M178:M180" si="14">L178/100*70</f>
        <v>4200000</v>
      </c>
      <c r="N178" s="317">
        <v>2022.0</v>
      </c>
      <c r="O178" s="318">
        <v>2027.0</v>
      </c>
      <c r="P178" s="113"/>
      <c r="Q178" s="319"/>
      <c r="R178" s="319"/>
      <c r="S178" s="114"/>
      <c r="T178" s="115"/>
      <c r="U178" s="115"/>
      <c r="V178" s="320"/>
      <c r="W178" s="115"/>
      <c r="X178" s="321"/>
      <c r="Y178" s="310"/>
      <c r="Z178" s="322" t="s">
        <v>31</v>
      </c>
    </row>
    <row r="179" ht="15.75" customHeight="1">
      <c r="A179" s="290">
        <v>6.0</v>
      </c>
      <c r="B179" s="277" t="s">
        <v>330</v>
      </c>
      <c r="C179" s="278" t="s">
        <v>104</v>
      </c>
      <c r="D179" s="279">
        <v>7.0876096E7</v>
      </c>
      <c r="E179" s="280">
        <v>1.02451958E8</v>
      </c>
      <c r="F179" s="281">
        <v>6.00061248E8</v>
      </c>
      <c r="G179" s="323" t="s">
        <v>337</v>
      </c>
      <c r="H179" s="283" t="s">
        <v>28</v>
      </c>
      <c r="I179" s="284" t="s">
        <v>29</v>
      </c>
      <c r="J179" s="284" t="s">
        <v>104</v>
      </c>
      <c r="K179" s="323" t="s">
        <v>338</v>
      </c>
      <c r="L179" s="324">
        <v>5.0E7</v>
      </c>
      <c r="M179" s="293">
        <f t="shared" si="14"/>
        <v>35000000</v>
      </c>
      <c r="N179" s="325">
        <v>2022.0</v>
      </c>
      <c r="O179" s="326">
        <v>2027.0</v>
      </c>
      <c r="P179" s="163"/>
      <c r="Q179" s="164"/>
      <c r="R179" s="164"/>
      <c r="S179" s="165"/>
      <c r="T179" s="135"/>
      <c r="U179" s="135"/>
      <c r="V179" s="135"/>
      <c r="W179" s="135"/>
      <c r="X179" s="135"/>
      <c r="Y179" s="163"/>
      <c r="Z179" s="165" t="s">
        <v>31</v>
      </c>
    </row>
    <row r="180" ht="15.75" customHeight="1">
      <c r="A180" s="290">
        <v>7.0</v>
      </c>
      <c r="B180" s="327" t="s">
        <v>330</v>
      </c>
      <c r="C180" s="328" t="s">
        <v>104</v>
      </c>
      <c r="D180" s="329">
        <v>7.0876096E7</v>
      </c>
      <c r="E180" s="330">
        <v>1.02451958E8</v>
      </c>
      <c r="F180" s="331">
        <v>6.00061248E8</v>
      </c>
      <c r="G180" s="332" t="s">
        <v>165</v>
      </c>
      <c r="H180" s="283" t="s">
        <v>28</v>
      </c>
      <c r="I180" s="284" t="s">
        <v>29</v>
      </c>
      <c r="J180" s="284" t="s">
        <v>104</v>
      </c>
      <c r="K180" s="333" t="s">
        <v>339</v>
      </c>
      <c r="L180" s="334">
        <v>3000000.0</v>
      </c>
      <c r="M180" s="293">
        <f t="shared" si="14"/>
        <v>2100000</v>
      </c>
      <c r="N180" s="325">
        <v>2022.0</v>
      </c>
      <c r="O180" s="335">
        <v>2027.0</v>
      </c>
      <c r="P180" s="85" t="s">
        <v>35</v>
      </c>
      <c r="Q180" s="85" t="s">
        <v>35</v>
      </c>
      <c r="R180" s="85" t="s">
        <v>35</v>
      </c>
      <c r="S180" s="85"/>
      <c r="T180" s="85"/>
      <c r="U180" s="85"/>
      <c r="V180" s="85" t="s">
        <v>35</v>
      </c>
      <c r="W180" s="85" t="s">
        <v>35</v>
      </c>
      <c r="X180" s="85"/>
      <c r="Y180" s="85"/>
      <c r="Z180" s="85" t="s">
        <v>31</v>
      </c>
    </row>
    <row r="181" ht="15.75" customHeight="1">
      <c r="A181" s="52" t="s">
        <v>252</v>
      </c>
      <c r="B181" s="102"/>
      <c r="C181" s="103"/>
      <c r="D181" s="103"/>
      <c r="E181" s="103"/>
      <c r="F181" s="104"/>
      <c r="G181" s="185"/>
      <c r="H181" s="53"/>
      <c r="I181" s="53"/>
      <c r="J181" s="53"/>
      <c r="K181" s="185"/>
      <c r="L181" s="54"/>
      <c r="M181" s="105"/>
      <c r="N181" s="102"/>
      <c r="O181" s="104"/>
      <c r="P181" s="95"/>
      <c r="Q181" s="186"/>
      <c r="R181" s="186"/>
      <c r="S181" s="96"/>
      <c r="T181" s="52"/>
      <c r="U181" s="52"/>
      <c r="V181" s="52"/>
      <c r="W181" s="52"/>
      <c r="X181" s="52"/>
      <c r="Y181" s="95"/>
      <c r="Z181" s="96"/>
    </row>
    <row r="182" ht="15.75" customHeight="1">
      <c r="G182" s="166"/>
      <c r="K182" s="166"/>
    </row>
    <row r="183" ht="29.25" customHeight="1">
      <c r="A183" s="5" t="s">
        <v>1</v>
      </c>
      <c r="B183" s="55" t="s">
        <v>2</v>
      </c>
      <c r="C183" s="56"/>
      <c r="D183" s="56"/>
      <c r="E183" s="56"/>
      <c r="F183" s="57"/>
      <c r="G183" s="58" t="s">
        <v>3</v>
      </c>
      <c r="H183" s="9" t="s">
        <v>4</v>
      </c>
      <c r="I183" s="10" t="s">
        <v>5</v>
      </c>
      <c r="J183" s="5" t="s">
        <v>6</v>
      </c>
      <c r="K183" s="59" t="s">
        <v>7</v>
      </c>
      <c r="L183" s="60" t="s">
        <v>48</v>
      </c>
      <c r="M183" s="8"/>
      <c r="N183" s="61" t="s">
        <v>9</v>
      </c>
      <c r="O183" s="3"/>
      <c r="P183" s="150" t="s">
        <v>10</v>
      </c>
      <c r="Q183" s="63"/>
      <c r="R183" s="63"/>
      <c r="S183" s="63"/>
      <c r="T183" s="63"/>
      <c r="U183" s="63"/>
      <c r="V183" s="63"/>
      <c r="W183" s="63"/>
      <c r="X183" s="63"/>
      <c r="Y183" s="14" t="s">
        <v>11</v>
      </c>
      <c r="Z183" s="8"/>
    </row>
    <row r="184" ht="15.0" customHeight="1">
      <c r="A184" s="64"/>
      <c r="B184" s="58" t="s">
        <v>12</v>
      </c>
      <c r="C184" s="65" t="s">
        <v>13</v>
      </c>
      <c r="D184" s="65" t="s">
        <v>14</v>
      </c>
      <c r="E184" s="65" t="s">
        <v>15</v>
      </c>
      <c r="F184" s="66" t="s">
        <v>16</v>
      </c>
      <c r="G184" s="67"/>
      <c r="H184" s="64"/>
      <c r="I184" s="64"/>
      <c r="J184" s="64"/>
      <c r="K184" s="68"/>
      <c r="L184" s="69" t="s">
        <v>17</v>
      </c>
      <c r="M184" s="70" t="s">
        <v>18</v>
      </c>
      <c r="N184" s="71" t="s">
        <v>19</v>
      </c>
      <c r="O184" s="72" t="s">
        <v>20</v>
      </c>
      <c r="P184" s="6" t="s">
        <v>141</v>
      </c>
      <c r="Q184" s="7"/>
      <c r="R184" s="7"/>
      <c r="S184" s="8"/>
      <c r="T184" s="151" t="s">
        <v>142</v>
      </c>
      <c r="U184" s="151" t="s">
        <v>143</v>
      </c>
      <c r="V184" s="151" t="s">
        <v>144</v>
      </c>
      <c r="W184" s="151" t="s">
        <v>145</v>
      </c>
      <c r="X184" s="152" t="s">
        <v>146</v>
      </c>
      <c r="Y184" s="153" t="s">
        <v>23</v>
      </c>
      <c r="Z184" s="154" t="s">
        <v>24</v>
      </c>
    </row>
    <row r="185" ht="80.25" customHeight="1">
      <c r="A185" s="15"/>
      <c r="B185" s="74"/>
      <c r="C185" s="75"/>
      <c r="D185" s="75"/>
      <c r="E185" s="75"/>
      <c r="F185" s="76"/>
      <c r="G185" s="74"/>
      <c r="H185" s="15"/>
      <c r="I185" s="15"/>
      <c r="J185" s="15"/>
      <c r="K185" s="77"/>
      <c r="L185" s="74"/>
      <c r="M185" s="76"/>
      <c r="N185" s="74"/>
      <c r="O185" s="76"/>
      <c r="P185" s="21" t="s">
        <v>147</v>
      </c>
      <c r="Q185" s="155" t="s">
        <v>148</v>
      </c>
      <c r="R185" s="156" t="s">
        <v>149</v>
      </c>
      <c r="S185" s="157" t="s">
        <v>150</v>
      </c>
      <c r="T185" s="15"/>
      <c r="U185" s="15"/>
      <c r="V185" s="15"/>
      <c r="W185" s="15"/>
      <c r="X185" s="158"/>
      <c r="Y185" s="74"/>
      <c r="Z185" s="76"/>
    </row>
    <row r="186" ht="15.0" customHeight="1">
      <c r="A186" s="37">
        <v>1.0</v>
      </c>
      <c r="B186" s="175" t="s">
        <v>340</v>
      </c>
      <c r="C186" s="176" t="s">
        <v>110</v>
      </c>
      <c r="D186" s="39">
        <v>7.5000814E7</v>
      </c>
      <c r="E186" s="39">
        <v>1.07721589E8</v>
      </c>
      <c r="F186" s="40">
        <v>6.00061493E8</v>
      </c>
      <c r="G186" s="177" t="s">
        <v>341</v>
      </c>
      <c r="H186" s="41" t="s">
        <v>28</v>
      </c>
      <c r="I186" s="41" t="s">
        <v>29</v>
      </c>
      <c r="J186" s="41" t="s">
        <v>110</v>
      </c>
      <c r="K186" s="177" t="s">
        <v>341</v>
      </c>
      <c r="L186" s="42">
        <v>300000.0</v>
      </c>
      <c r="M186" s="43">
        <f t="shared" ref="M186:M196" si="15">L186/100*70</f>
        <v>210000</v>
      </c>
      <c r="N186" s="38">
        <v>2022.0</v>
      </c>
      <c r="O186" s="40">
        <v>2027.0</v>
      </c>
      <c r="P186" s="44"/>
      <c r="Q186" s="178"/>
      <c r="R186" s="178"/>
      <c r="S186" s="45"/>
      <c r="T186" s="37"/>
      <c r="U186" s="37"/>
      <c r="V186" s="37"/>
      <c r="W186" s="37"/>
      <c r="X186" s="37"/>
      <c r="Y186" s="44" t="s">
        <v>35</v>
      </c>
      <c r="Z186" s="45" t="s">
        <v>31</v>
      </c>
    </row>
    <row r="187" ht="15.75" customHeight="1">
      <c r="A187" s="46">
        <v>2.0</v>
      </c>
      <c r="B187" s="175" t="s">
        <v>340</v>
      </c>
      <c r="C187" s="176" t="s">
        <v>110</v>
      </c>
      <c r="D187" s="39">
        <v>7.5000814E7</v>
      </c>
      <c r="E187" s="39">
        <v>1.07721589E8</v>
      </c>
      <c r="F187" s="40">
        <v>6.00061493E8</v>
      </c>
      <c r="G187" s="179" t="s">
        <v>342</v>
      </c>
      <c r="H187" s="41" t="s">
        <v>28</v>
      </c>
      <c r="I187" s="41" t="s">
        <v>29</v>
      </c>
      <c r="J187" s="41" t="s">
        <v>110</v>
      </c>
      <c r="K187" s="179" t="s">
        <v>342</v>
      </c>
      <c r="L187" s="48">
        <v>600000.0</v>
      </c>
      <c r="M187" s="43">
        <f t="shared" si="15"/>
        <v>420000</v>
      </c>
      <c r="N187" s="38">
        <v>2022.0</v>
      </c>
      <c r="O187" s="40">
        <v>2027.0</v>
      </c>
      <c r="P187" s="93"/>
      <c r="Q187" s="180"/>
      <c r="R187" s="180"/>
      <c r="S187" s="94"/>
      <c r="T187" s="46"/>
      <c r="U187" s="46"/>
      <c r="V187" s="46"/>
      <c r="W187" s="46"/>
      <c r="X187" s="46"/>
      <c r="Y187" s="93" t="s">
        <v>35</v>
      </c>
      <c r="Z187" s="94" t="s">
        <v>31</v>
      </c>
    </row>
    <row r="188" ht="15.75" customHeight="1">
      <c r="A188" s="46">
        <v>3.0</v>
      </c>
      <c r="B188" s="175" t="s">
        <v>340</v>
      </c>
      <c r="C188" s="176" t="s">
        <v>110</v>
      </c>
      <c r="D188" s="39">
        <v>7.5000814E7</v>
      </c>
      <c r="E188" s="39">
        <v>1.07721589E8</v>
      </c>
      <c r="F188" s="40">
        <v>6.00061493E8</v>
      </c>
      <c r="G188" s="179" t="s">
        <v>343</v>
      </c>
      <c r="H188" s="41" t="s">
        <v>28</v>
      </c>
      <c r="I188" s="41" t="s">
        <v>29</v>
      </c>
      <c r="J188" s="41" t="s">
        <v>110</v>
      </c>
      <c r="K188" s="179" t="s">
        <v>343</v>
      </c>
      <c r="L188" s="48">
        <v>300000.0</v>
      </c>
      <c r="M188" s="43">
        <f t="shared" si="15"/>
        <v>210000</v>
      </c>
      <c r="N188" s="38">
        <v>2022.0</v>
      </c>
      <c r="O188" s="40">
        <v>2027.0</v>
      </c>
      <c r="P188" s="93"/>
      <c r="Q188" s="180"/>
      <c r="R188" s="180"/>
      <c r="S188" s="94"/>
      <c r="T188" s="46"/>
      <c r="U188" s="46"/>
      <c r="V188" s="46"/>
      <c r="W188" s="46"/>
      <c r="X188" s="46"/>
      <c r="Y188" s="93" t="s">
        <v>35</v>
      </c>
      <c r="Z188" s="94" t="s">
        <v>31</v>
      </c>
    </row>
    <row r="189" ht="15.75" customHeight="1">
      <c r="A189" s="49">
        <v>4.0</v>
      </c>
      <c r="B189" s="175" t="s">
        <v>340</v>
      </c>
      <c r="C189" s="176" t="s">
        <v>110</v>
      </c>
      <c r="D189" s="39">
        <v>7.5000814E7</v>
      </c>
      <c r="E189" s="39">
        <v>1.07721589E8</v>
      </c>
      <c r="F189" s="40">
        <v>6.00061493E8</v>
      </c>
      <c r="G189" s="187" t="s">
        <v>42</v>
      </c>
      <c r="H189" s="41" t="s">
        <v>28</v>
      </c>
      <c r="I189" s="41" t="s">
        <v>29</v>
      </c>
      <c r="J189" s="41" t="s">
        <v>110</v>
      </c>
      <c r="K189" s="187" t="s">
        <v>42</v>
      </c>
      <c r="L189" s="50">
        <v>300000.0</v>
      </c>
      <c r="M189" s="43">
        <f t="shared" si="15"/>
        <v>210000</v>
      </c>
      <c r="N189" s="38">
        <v>2022.0</v>
      </c>
      <c r="O189" s="40">
        <v>2027.0</v>
      </c>
      <c r="P189" s="188"/>
      <c r="Q189" s="189"/>
      <c r="R189" s="189"/>
      <c r="S189" s="190"/>
      <c r="T189" s="49"/>
      <c r="U189" s="49"/>
      <c r="V189" s="49"/>
      <c r="W189" s="49"/>
      <c r="X189" s="49"/>
      <c r="Y189" s="188" t="s">
        <v>35</v>
      </c>
      <c r="Z189" s="190" t="s">
        <v>31</v>
      </c>
    </row>
    <row r="190" ht="15.75" customHeight="1">
      <c r="A190" s="336">
        <v>5.0</v>
      </c>
      <c r="B190" s="191" t="s">
        <v>340</v>
      </c>
      <c r="C190" s="192" t="s">
        <v>110</v>
      </c>
      <c r="D190" s="118">
        <v>7.5000814E7</v>
      </c>
      <c r="E190" s="118">
        <v>1.07721589E8</v>
      </c>
      <c r="F190" s="119">
        <v>6.00061493E8</v>
      </c>
      <c r="G190" s="337" t="s">
        <v>344</v>
      </c>
      <c r="H190" s="120" t="s">
        <v>28</v>
      </c>
      <c r="I190" s="120" t="s">
        <v>29</v>
      </c>
      <c r="J190" s="120" t="s">
        <v>110</v>
      </c>
      <c r="K190" s="337" t="s">
        <v>344</v>
      </c>
      <c r="L190" s="338">
        <f>500000*1.07</f>
        <v>535000</v>
      </c>
      <c r="M190" s="122">
        <f t="shared" si="15"/>
        <v>374500</v>
      </c>
      <c r="N190" s="117">
        <v>2023.0</v>
      </c>
      <c r="O190" s="119">
        <v>2027.0</v>
      </c>
      <c r="P190" s="339" t="s">
        <v>35</v>
      </c>
      <c r="Q190" s="340" t="s">
        <v>35</v>
      </c>
      <c r="R190" s="340" t="s">
        <v>35</v>
      </c>
      <c r="S190" s="341"/>
      <c r="T190" s="336"/>
      <c r="U190" s="336"/>
      <c r="V190" s="336"/>
      <c r="W190" s="336"/>
      <c r="X190" s="336"/>
      <c r="Y190" s="339" t="s">
        <v>35</v>
      </c>
      <c r="Z190" s="341" t="s">
        <v>31</v>
      </c>
    </row>
    <row r="191" ht="15.75" customHeight="1">
      <c r="A191" s="49">
        <v>6.0</v>
      </c>
      <c r="B191" s="175" t="s">
        <v>340</v>
      </c>
      <c r="C191" s="176" t="s">
        <v>110</v>
      </c>
      <c r="D191" s="39">
        <v>7.5000814E7</v>
      </c>
      <c r="E191" s="39">
        <v>1.07721589E8</v>
      </c>
      <c r="F191" s="40">
        <v>6.00061493E8</v>
      </c>
      <c r="G191" s="187" t="s">
        <v>345</v>
      </c>
      <c r="H191" s="41" t="s">
        <v>28</v>
      </c>
      <c r="I191" s="41" t="s">
        <v>29</v>
      </c>
      <c r="J191" s="41" t="s">
        <v>110</v>
      </c>
      <c r="K191" s="187" t="s">
        <v>345</v>
      </c>
      <c r="L191" s="50">
        <v>600000.0</v>
      </c>
      <c r="M191" s="43">
        <f t="shared" si="15"/>
        <v>420000</v>
      </c>
      <c r="N191" s="38">
        <v>2022.0</v>
      </c>
      <c r="O191" s="40">
        <v>2027.0</v>
      </c>
      <c r="P191" s="188"/>
      <c r="Q191" s="189"/>
      <c r="R191" s="189"/>
      <c r="S191" s="190"/>
      <c r="T191" s="49"/>
      <c r="U191" s="49"/>
      <c r="V191" s="49"/>
      <c r="W191" s="49"/>
      <c r="X191" s="49"/>
      <c r="Y191" s="188" t="s">
        <v>35</v>
      </c>
      <c r="Z191" s="190" t="s">
        <v>31</v>
      </c>
    </row>
    <row r="192" ht="15.75" customHeight="1">
      <c r="A192" s="49">
        <v>7.0</v>
      </c>
      <c r="B192" s="175" t="s">
        <v>340</v>
      </c>
      <c r="C192" s="176" t="s">
        <v>110</v>
      </c>
      <c r="D192" s="39">
        <v>7.5000814E7</v>
      </c>
      <c r="E192" s="39">
        <v>1.07721589E8</v>
      </c>
      <c r="F192" s="40">
        <v>6.00061493E8</v>
      </c>
      <c r="G192" s="185" t="s">
        <v>346</v>
      </c>
      <c r="H192" s="41" t="s">
        <v>28</v>
      </c>
      <c r="I192" s="41" t="s">
        <v>29</v>
      </c>
      <c r="J192" s="41" t="s">
        <v>110</v>
      </c>
      <c r="K192" s="185" t="s">
        <v>346</v>
      </c>
      <c r="L192" s="54">
        <v>3500000.0</v>
      </c>
      <c r="M192" s="43">
        <f t="shared" si="15"/>
        <v>2450000</v>
      </c>
      <c r="N192" s="38">
        <v>2022.0</v>
      </c>
      <c r="O192" s="40">
        <v>2027.0</v>
      </c>
      <c r="P192" s="95"/>
      <c r="Q192" s="186"/>
      <c r="R192" s="186"/>
      <c r="S192" s="96"/>
      <c r="T192" s="52"/>
      <c r="U192" s="52"/>
      <c r="V192" s="52"/>
      <c r="W192" s="52"/>
      <c r="X192" s="52"/>
      <c r="Y192" s="95" t="s">
        <v>35</v>
      </c>
      <c r="Z192" s="96" t="s">
        <v>31</v>
      </c>
    </row>
    <row r="193" ht="15.75" customHeight="1">
      <c r="A193" s="342">
        <v>8.0</v>
      </c>
      <c r="B193" s="343" t="s">
        <v>340</v>
      </c>
      <c r="C193" s="192" t="s">
        <v>110</v>
      </c>
      <c r="D193" s="118">
        <v>7.5000814E7</v>
      </c>
      <c r="E193" s="118">
        <v>1.07721589E8</v>
      </c>
      <c r="F193" s="119">
        <v>6.00061493E8</v>
      </c>
      <c r="G193" s="337" t="s">
        <v>347</v>
      </c>
      <c r="H193" s="120" t="s">
        <v>28</v>
      </c>
      <c r="I193" s="120" t="s">
        <v>29</v>
      </c>
      <c r="J193" s="120" t="s">
        <v>110</v>
      </c>
      <c r="K193" s="337" t="s">
        <v>348</v>
      </c>
      <c r="L193" s="338">
        <f>1000000*1.07</f>
        <v>1070000</v>
      </c>
      <c r="M193" s="122">
        <f t="shared" si="15"/>
        <v>749000</v>
      </c>
      <c r="N193" s="117">
        <v>2023.0</v>
      </c>
      <c r="O193" s="119">
        <v>2027.0</v>
      </c>
      <c r="P193" s="339"/>
      <c r="Q193" s="340"/>
      <c r="R193" s="340"/>
      <c r="S193" s="341"/>
      <c r="T193" s="336"/>
      <c r="U193" s="336"/>
      <c r="V193" s="336"/>
      <c r="W193" s="336" t="s">
        <v>35</v>
      </c>
      <c r="X193" s="336"/>
      <c r="Y193" s="339" t="s">
        <v>35</v>
      </c>
      <c r="Z193" s="341" t="s">
        <v>31</v>
      </c>
    </row>
    <row r="194" ht="15.75" customHeight="1">
      <c r="A194" s="342">
        <v>9.0</v>
      </c>
      <c r="B194" s="343" t="s">
        <v>340</v>
      </c>
      <c r="C194" s="192" t="s">
        <v>110</v>
      </c>
      <c r="D194" s="118">
        <v>7.5000814E7</v>
      </c>
      <c r="E194" s="118">
        <v>1.07721589E8</v>
      </c>
      <c r="F194" s="119">
        <v>6.00061493E8</v>
      </c>
      <c r="G194" s="337" t="s">
        <v>269</v>
      </c>
      <c r="H194" s="120" t="s">
        <v>28</v>
      </c>
      <c r="I194" s="120" t="s">
        <v>29</v>
      </c>
      <c r="J194" s="120" t="s">
        <v>110</v>
      </c>
      <c r="K194" s="337" t="s">
        <v>349</v>
      </c>
      <c r="L194" s="338">
        <f>2000000*1.07</f>
        <v>2140000</v>
      </c>
      <c r="M194" s="122">
        <f t="shared" si="15"/>
        <v>1498000</v>
      </c>
      <c r="N194" s="117">
        <v>2023.0</v>
      </c>
      <c r="O194" s="119">
        <v>2027.0</v>
      </c>
      <c r="P194" s="339"/>
      <c r="Q194" s="340"/>
      <c r="R194" s="340"/>
      <c r="S194" s="341"/>
      <c r="T194" s="336"/>
      <c r="U194" s="336"/>
      <c r="V194" s="336"/>
      <c r="W194" s="336"/>
      <c r="X194" s="336" t="s">
        <v>35</v>
      </c>
      <c r="Y194" s="339" t="s">
        <v>35</v>
      </c>
      <c r="Z194" s="341" t="s">
        <v>31</v>
      </c>
    </row>
    <row r="195" ht="15.75" customHeight="1">
      <c r="A195" s="342">
        <v>10.0</v>
      </c>
      <c r="B195" s="343" t="s">
        <v>340</v>
      </c>
      <c r="C195" s="192" t="s">
        <v>110</v>
      </c>
      <c r="D195" s="118">
        <v>7.5000814E7</v>
      </c>
      <c r="E195" s="118">
        <v>1.07721589E8</v>
      </c>
      <c r="F195" s="119">
        <v>6.00061493E8</v>
      </c>
      <c r="G195" s="337" t="s">
        <v>350</v>
      </c>
      <c r="H195" s="120" t="s">
        <v>28</v>
      </c>
      <c r="I195" s="120" t="s">
        <v>29</v>
      </c>
      <c r="J195" s="120" t="s">
        <v>110</v>
      </c>
      <c r="K195" s="337" t="s">
        <v>351</v>
      </c>
      <c r="L195" s="338">
        <f>1000000*1.07</f>
        <v>1070000</v>
      </c>
      <c r="M195" s="122">
        <f t="shared" si="15"/>
        <v>749000</v>
      </c>
      <c r="N195" s="117">
        <v>2023.0</v>
      </c>
      <c r="O195" s="119">
        <v>2027.0</v>
      </c>
      <c r="P195" s="339"/>
      <c r="Q195" s="340"/>
      <c r="R195" s="340"/>
      <c r="S195" s="341"/>
      <c r="T195" s="336"/>
      <c r="U195" s="336"/>
      <c r="V195" s="336" t="s">
        <v>35</v>
      </c>
      <c r="W195" s="336"/>
      <c r="X195" s="336"/>
      <c r="Y195" s="339" t="s">
        <v>35</v>
      </c>
      <c r="Z195" s="341" t="s">
        <v>31</v>
      </c>
    </row>
    <row r="196" ht="15.75" customHeight="1">
      <c r="A196" s="342">
        <v>11.0</v>
      </c>
      <c r="B196" s="343" t="s">
        <v>340</v>
      </c>
      <c r="C196" s="192" t="s">
        <v>110</v>
      </c>
      <c r="D196" s="118">
        <v>7.5000814E7</v>
      </c>
      <c r="E196" s="118">
        <v>1.07721589E8</v>
      </c>
      <c r="F196" s="119">
        <v>6.00061493E8</v>
      </c>
      <c r="G196" s="337" t="s">
        <v>352</v>
      </c>
      <c r="H196" s="120" t="s">
        <v>28</v>
      </c>
      <c r="I196" s="120" t="s">
        <v>29</v>
      </c>
      <c r="J196" s="120" t="s">
        <v>110</v>
      </c>
      <c r="K196" s="337" t="s">
        <v>353</v>
      </c>
      <c r="L196" s="338">
        <f>2000000*1.07</f>
        <v>2140000</v>
      </c>
      <c r="M196" s="122">
        <f t="shared" si="15"/>
        <v>1498000</v>
      </c>
      <c r="N196" s="117">
        <v>2023.0</v>
      </c>
      <c r="O196" s="119">
        <v>2027.0</v>
      </c>
      <c r="P196" s="339"/>
      <c r="Q196" s="340"/>
      <c r="R196" s="340" t="s">
        <v>35</v>
      </c>
      <c r="S196" s="341" t="s">
        <v>35</v>
      </c>
      <c r="T196" s="336"/>
      <c r="U196" s="336"/>
      <c r="V196" s="336"/>
      <c r="W196" s="336"/>
      <c r="X196" s="336"/>
      <c r="Y196" s="339" t="s">
        <v>35</v>
      </c>
      <c r="Z196" s="341" t="s">
        <v>31</v>
      </c>
    </row>
    <row r="197" ht="15.75" customHeight="1">
      <c r="G197" s="166"/>
      <c r="K197" s="166"/>
    </row>
    <row r="198" ht="29.25" customHeight="1">
      <c r="A198" s="5" t="s">
        <v>1</v>
      </c>
      <c r="B198" s="55" t="s">
        <v>2</v>
      </c>
      <c r="C198" s="56"/>
      <c r="D198" s="56"/>
      <c r="E198" s="56"/>
      <c r="F198" s="57"/>
      <c r="G198" s="58" t="s">
        <v>3</v>
      </c>
      <c r="H198" s="9" t="s">
        <v>4</v>
      </c>
      <c r="I198" s="10" t="s">
        <v>5</v>
      </c>
      <c r="J198" s="5" t="s">
        <v>6</v>
      </c>
      <c r="K198" s="59" t="s">
        <v>7</v>
      </c>
      <c r="L198" s="60" t="s">
        <v>48</v>
      </c>
      <c r="M198" s="8"/>
      <c r="N198" s="61" t="s">
        <v>9</v>
      </c>
      <c r="O198" s="3"/>
      <c r="P198" s="150" t="s">
        <v>10</v>
      </c>
      <c r="Q198" s="63"/>
      <c r="R198" s="63"/>
      <c r="S198" s="63"/>
      <c r="T198" s="63"/>
      <c r="U198" s="63"/>
      <c r="V198" s="63"/>
      <c r="W198" s="63"/>
      <c r="X198" s="63"/>
      <c r="Y198" s="14" t="s">
        <v>11</v>
      </c>
      <c r="Z198" s="8"/>
    </row>
    <row r="199" ht="15.0" customHeight="1">
      <c r="A199" s="64"/>
      <c r="B199" s="58" t="s">
        <v>12</v>
      </c>
      <c r="C199" s="65" t="s">
        <v>13</v>
      </c>
      <c r="D199" s="65" t="s">
        <v>14</v>
      </c>
      <c r="E199" s="65" t="s">
        <v>15</v>
      </c>
      <c r="F199" s="66" t="s">
        <v>16</v>
      </c>
      <c r="G199" s="67"/>
      <c r="H199" s="64"/>
      <c r="I199" s="64"/>
      <c r="J199" s="64"/>
      <c r="K199" s="68"/>
      <c r="L199" s="69" t="s">
        <v>17</v>
      </c>
      <c r="M199" s="70" t="s">
        <v>18</v>
      </c>
      <c r="N199" s="71" t="s">
        <v>19</v>
      </c>
      <c r="O199" s="72" t="s">
        <v>20</v>
      </c>
      <c r="P199" s="6" t="s">
        <v>141</v>
      </c>
      <c r="Q199" s="7"/>
      <c r="R199" s="7"/>
      <c r="S199" s="8"/>
      <c r="T199" s="151" t="s">
        <v>142</v>
      </c>
      <c r="U199" s="151" t="s">
        <v>143</v>
      </c>
      <c r="V199" s="151" t="s">
        <v>144</v>
      </c>
      <c r="W199" s="151" t="s">
        <v>145</v>
      </c>
      <c r="X199" s="152" t="s">
        <v>146</v>
      </c>
      <c r="Y199" s="153" t="s">
        <v>23</v>
      </c>
      <c r="Z199" s="154" t="s">
        <v>24</v>
      </c>
    </row>
    <row r="200" ht="80.25" customHeight="1">
      <c r="A200" s="15"/>
      <c r="B200" s="74"/>
      <c r="C200" s="75"/>
      <c r="D200" s="75"/>
      <c r="E200" s="75"/>
      <c r="F200" s="76"/>
      <c r="G200" s="74"/>
      <c r="H200" s="15"/>
      <c r="I200" s="15"/>
      <c r="J200" s="15"/>
      <c r="K200" s="77"/>
      <c r="L200" s="74"/>
      <c r="M200" s="76"/>
      <c r="N200" s="74"/>
      <c r="O200" s="76"/>
      <c r="P200" s="21" t="s">
        <v>147</v>
      </c>
      <c r="Q200" s="155" t="s">
        <v>148</v>
      </c>
      <c r="R200" s="156" t="s">
        <v>149</v>
      </c>
      <c r="S200" s="157" t="s">
        <v>150</v>
      </c>
      <c r="T200" s="15"/>
      <c r="U200" s="15"/>
      <c r="V200" s="15"/>
      <c r="W200" s="15"/>
      <c r="X200" s="158"/>
      <c r="Y200" s="74"/>
      <c r="Z200" s="76"/>
    </row>
    <row r="201" ht="15.75" customHeight="1">
      <c r="A201" s="37">
        <v>1.0</v>
      </c>
      <c r="B201" s="175" t="s">
        <v>354</v>
      </c>
      <c r="C201" s="176" t="s">
        <v>355</v>
      </c>
      <c r="D201" s="39">
        <v>7.0981752E7</v>
      </c>
      <c r="E201" s="39">
        <v>1.50015038E8</v>
      </c>
      <c r="F201" s="40">
        <v>6.50014987E8</v>
      </c>
      <c r="G201" s="177" t="s">
        <v>356</v>
      </c>
      <c r="H201" s="41" t="s">
        <v>28</v>
      </c>
      <c r="I201" s="41" t="s">
        <v>29</v>
      </c>
      <c r="J201" s="41" t="s">
        <v>355</v>
      </c>
      <c r="K201" s="177" t="s">
        <v>356</v>
      </c>
      <c r="L201" s="42">
        <v>6000000.0</v>
      </c>
      <c r="M201" s="43">
        <f t="shared" ref="M201:M206" si="16">L201/100*70</f>
        <v>4200000</v>
      </c>
      <c r="N201" s="38">
        <v>2022.0</v>
      </c>
      <c r="O201" s="40">
        <v>2027.0</v>
      </c>
      <c r="P201" s="44"/>
      <c r="Q201" s="178"/>
      <c r="R201" s="178"/>
      <c r="S201" s="45"/>
      <c r="T201" s="37"/>
      <c r="U201" s="37"/>
      <c r="V201" s="37"/>
      <c r="W201" s="37"/>
      <c r="X201" s="37"/>
      <c r="Y201" s="44" t="s">
        <v>35</v>
      </c>
      <c r="Z201" s="45" t="s">
        <v>31</v>
      </c>
    </row>
    <row r="202" ht="15.75" customHeight="1">
      <c r="A202" s="46">
        <v>2.0</v>
      </c>
      <c r="B202" s="175" t="s">
        <v>354</v>
      </c>
      <c r="C202" s="176" t="s">
        <v>355</v>
      </c>
      <c r="D202" s="39">
        <v>7.0981752E7</v>
      </c>
      <c r="E202" s="39">
        <v>1.50015038E8</v>
      </c>
      <c r="F202" s="40">
        <v>6.50014987E8</v>
      </c>
      <c r="G202" s="179" t="s">
        <v>357</v>
      </c>
      <c r="H202" s="41" t="s">
        <v>28</v>
      </c>
      <c r="I202" s="41" t="s">
        <v>29</v>
      </c>
      <c r="J202" s="41" t="s">
        <v>355</v>
      </c>
      <c r="K202" s="179" t="s">
        <v>357</v>
      </c>
      <c r="L202" s="48">
        <v>3000000.0</v>
      </c>
      <c r="M202" s="43">
        <f t="shared" si="16"/>
        <v>2100000</v>
      </c>
      <c r="N202" s="38">
        <v>2022.0</v>
      </c>
      <c r="O202" s="40">
        <v>2027.0</v>
      </c>
      <c r="P202" s="93"/>
      <c r="Q202" s="180" t="s">
        <v>35</v>
      </c>
      <c r="R202" s="180"/>
      <c r="S202" s="94"/>
      <c r="T202" s="46"/>
      <c r="U202" s="46"/>
      <c r="V202" s="46"/>
      <c r="W202" s="46"/>
      <c r="X202" s="46"/>
      <c r="Y202" s="93" t="s">
        <v>35</v>
      </c>
      <c r="Z202" s="94" t="s">
        <v>31</v>
      </c>
    </row>
    <row r="203" ht="15.75" customHeight="1">
      <c r="A203" s="46">
        <v>3.0</v>
      </c>
      <c r="B203" s="175" t="s">
        <v>354</v>
      </c>
      <c r="C203" s="176" t="s">
        <v>355</v>
      </c>
      <c r="D203" s="39">
        <v>7.0981752E7</v>
      </c>
      <c r="E203" s="39">
        <v>1.50015038E8</v>
      </c>
      <c r="F203" s="40">
        <v>6.50014987E8</v>
      </c>
      <c r="G203" s="179" t="s">
        <v>358</v>
      </c>
      <c r="H203" s="41" t="s">
        <v>28</v>
      </c>
      <c r="I203" s="41" t="s">
        <v>29</v>
      </c>
      <c r="J203" s="41" t="s">
        <v>355</v>
      </c>
      <c r="K203" s="179" t="s">
        <v>358</v>
      </c>
      <c r="L203" s="48">
        <v>3000000.0</v>
      </c>
      <c r="M203" s="43">
        <f t="shared" si="16"/>
        <v>2100000</v>
      </c>
      <c r="N203" s="38">
        <v>2022.0</v>
      </c>
      <c r="O203" s="40">
        <v>2027.0</v>
      </c>
      <c r="P203" s="93" t="s">
        <v>35</v>
      </c>
      <c r="Q203" s="180" t="s">
        <v>35</v>
      </c>
      <c r="R203" s="180" t="s">
        <v>35</v>
      </c>
      <c r="S203" s="94" t="s">
        <v>35</v>
      </c>
      <c r="T203" s="46"/>
      <c r="U203" s="46"/>
      <c r="V203" s="46"/>
      <c r="W203" s="46"/>
      <c r="X203" s="46"/>
      <c r="Y203" s="93" t="s">
        <v>35</v>
      </c>
      <c r="Z203" s="94" t="s">
        <v>31</v>
      </c>
    </row>
    <row r="204" ht="15.75" customHeight="1">
      <c r="A204" s="49">
        <v>4.0</v>
      </c>
      <c r="B204" s="175" t="s">
        <v>354</v>
      </c>
      <c r="C204" s="176" t="s">
        <v>355</v>
      </c>
      <c r="D204" s="39">
        <v>7.0981752E7</v>
      </c>
      <c r="E204" s="39">
        <v>1.50015038E8</v>
      </c>
      <c r="F204" s="40">
        <v>6.50014987E8</v>
      </c>
      <c r="G204" s="187" t="s">
        <v>359</v>
      </c>
      <c r="H204" s="41" t="s">
        <v>28</v>
      </c>
      <c r="I204" s="41" t="s">
        <v>29</v>
      </c>
      <c r="J204" s="41" t="s">
        <v>355</v>
      </c>
      <c r="K204" s="187" t="s">
        <v>359</v>
      </c>
      <c r="L204" s="50">
        <v>1.5E7</v>
      </c>
      <c r="M204" s="43">
        <f t="shared" si="16"/>
        <v>10500000</v>
      </c>
      <c r="N204" s="38">
        <v>2022.0</v>
      </c>
      <c r="O204" s="40">
        <v>2027.0</v>
      </c>
      <c r="P204" s="188"/>
      <c r="Q204" s="189"/>
      <c r="R204" s="189"/>
      <c r="S204" s="190"/>
      <c r="T204" s="49"/>
      <c r="U204" s="49"/>
      <c r="V204" s="49"/>
      <c r="W204" s="49"/>
      <c r="X204" s="49"/>
      <c r="Y204" s="188" t="s">
        <v>35</v>
      </c>
      <c r="Z204" s="190" t="s">
        <v>31</v>
      </c>
    </row>
    <row r="205" ht="15.75" customHeight="1">
      <c r="A205" s="49">
        <v>5.0</v>
      </c>
      <c r="B205" s="175" t="s">
        <v>354</v>
      </c>
      <c r="C205" s="176" t="s">
        <v>355</v>
      </c>
      <c r="D205" s="39">
        <v>7.0981752E7</v>
      </c>
      <c r="E205" s="39">
        <v>1.50015038E8</v>
      </c>
      <c r="F205" s="40">
        <v>6.50014987E8</v>
      </c>
      <c r="G205" s="187" t="s">
        <v>360</v>
      </c>
      <c r="H205" s="41" t="s">
        <v>28</v>
      </c>
      <c r="I205" s="41" t="s">
        <v>29</v>
      </c>
      <c r="J205" s="41" t="s">
        <v>355</v>
      </c>
      <c r="K205" s="187" t="s">
        <v>360</v>
      </c>
      <c r="L205" s="50">
        <v>2000000.0</v>
      </c>
      <c r="M205" s="43">
        <f t="shared" si="16"/>
        <v>1400000</v>
      </c>
      <c r="N205" s="38">
        <v>2022.0</v>
      </c>
      <c r="O205" s="40">
        <v>2027.0</v>
      </c>
      <c r="P205" s="188"/>
      <c r="Q205" s="189"/>
      <c r="R205" s="189"/>
      <c r="S205" s="190"/>
      <c r="T205" s="49"/>
      <c r="U205" s="49"/>
      <c r="V205" s="49"/>
      <c r="W205" s="49"/>
      <c r="X205" s="49"/>
      <c r="Y205" s="188" t="s">
        <v>35</v>
      </c>
      <c r="Z205" s="190" t="s">
        <v>31</v>
      </c>
    </row>
    <row r="206" ht="15.75" customHeight="1">
      <c r="A206" s="52">
        <v>6.0</v>
      </c>
      <c r="B206" s="175" t="s">
        <v>354</v>
      </c>
      <c r="C206" s="176" t="s">
        <v>355</v>
      </c>
      <c r="D206" s="39">
        <v>7.0981752E7</v>
      </c>
      <c r="E206" s="39">
        <v>1.50015038E8</v>
      </c>
      <c r="F206" s="40">
        <v>6.50014987E8</v>
      </c>
      <c r="G206" s="185" t="s">
        <v>361</v>
      </c>
      <c r="H206" s="41" t="s">
        <v>28</v>
      </c>
      <c r="I206" s="41" t="s">
        <v>29</v>
      </c>
      <c r="J206" s="41" t="s">
        <v>355</v>
      </c>
      <c r="K206" s="185" t="s">
        <v>361</v>
      </c>
      <c r="L206" s="54">
        <v>2000000.0</v>
      </c>
      <c r="M206" s="43">
        <f t="shared" si="16"/>
        <v>1400000</v>
      </c>
      <c r="N206" s="38">
        <v>2022.0</v>
      </c>
      <c r="O206" s="40">
        <v>2027.0</v>
      </c>
      <c r="P206" s="95"/>
      <c r="Q206" s="186"/>
      <c r="R206" s="186"/>
      <c r="S206" s="96"/>
      <c r="T206" s="52"/>
      <c r="U206" s="52"/>
      <c r="V206" s="52"/>
      <c r="W206" s="52"/>
      <c r="X206" s="52"/>
      <c r="Y206" s="95" t="s">
        <v>35</v>
      </c>
      <c r="Z206" s="96" t="s">
        <v>31</v>
      </c>
    </row>
    <row r="207" ht="15.75" customHeight="1">
      <c r="G207" s="166"/>
      <c r="K207" s="166"/>
    </row>
    <row r="208" ht="29.25" customHeight="1">
      <c r="A208" s="5" t="s">
        <v>1</v>
      </c>
      <c r="B208" s="55" t="s">
        <v>2</v>
      </c>
      <c r="C208" s="56"/>
      <c r="D208" s="56"/>
      <c r="E208" s="56"/>
      <c r="F208" s="57"/>
      <c r="G208" s="58" t="s">
        <v>3</v>
      </c>
      <c r="H208" s="9" t="s">
        <v>4</v>
      </c>
      <c r="I208" s="10" t="s">
        <v>5</v>
      </c>
      <c r="J208" s="5" t="s">
        <v>6</v>
      </c>
      <c r="K208" s="59" t="s">
        <v>7</v>
      </c>
      <c r="L208" s="60" t="s">
        <v>48</v>
      </c>
      <c r="M208" s="8"/>
      <c r="N208" s="61" t="s">
        <v>9</v>
      </c>
      <c r="O208" s="3"/>
      <c r="P208" s="150" t="s">
        <v>10</v>
      </c>
      <c r="Q208" s="63"/>
      <c r="R208" s="63"/>
      <c r="S208" s="63"/>
      <c r="T208" s="63"/>
      <c r="U208" s="63"/>
      <c r="V208" s="63"/>
      <c r="W208" s="63"/>
      <c r="X208" s="63"/>
      <c r="Y208" s="14" t="s">
        <v>11</v>
      </c>
      <c r="Z208" s="8"/>
    </row>
    <row r="209" ht="15.0" customHeight="1">
      <c r="A209" s="64"/>
      <c r="B209" s="58" t="s">
        <v>12</v>
      </c>
      <c r="C209" s="65" t="s">
        <v>13</v>
      </c>
      <c r="D209" s="65" t="s">
        <v>14</v>
      </c>
      <c r="E209" s="65" t="s">
        <v>15</v>
      </c>
      <c r="F209" s="66" t="s">
        <v>16</v>
      </c>
      <c r="G209" s="67"/>
      <c r="H209" s="64"/>
      <c r="I209" s="64"/>
      <c r="J209" s="64"/>
      <c r="K209" s="68"/>
      <c r="L209" s="69" t="s">
        <v>17</v>
      </c>
      <c r="M209" s="70" t="s">
        <v>18</v>
      </c>
      <c r="N209" s="71" t="s">
        <v>19</v>
      </c>
      <c r="O209" s="72" t="s">
        <v>20</v>
      </c>
      <c r="P209" s="6" t="s">
        <v>141</v>
      </c>
      <c r="Q209" s="7"/>
      <c r="R209" s="7"/>
      <c r="S209" s="8"/>
      <c r="T209" s="151" t="s">
        <v>142</v>
      </c>
      <c r="U209" s="151" t="s">
        <v>143</v>
      </c>
      <c r="V209" s="151" t="s">
        <v>144</v>
      </c>
      <c r="W209" s="151" t="s">
        <v>145</v>
      </c>
      <c r="X209" s="152" t="s">
        <v>146</v>
      </c>
      <c r="Y209" s="153" t="s">
        <v>23</v>
      </c>
      <c r="Z209" s="154" t="s">
        <v>24</v>
      </c>
    </row>
    <row r="210" ht="80.25" customHeight="1">
      <c r="A210" s="15"/>
      <c r="B210" s="74"/>
      <c r="C210" s="75"/>
      <c r="D210" s="75"/>
      <c r="E210" s="75"/>
      <c r="F210" s="76"/>
      <c r="G210" s="74"/>
      <c r="H210" s="15"/>
      <c r="I210" s="15"/>
      <c r="J210" s="15"/>
      <c r="K210" s="77"/>
      <c r="L210" s="74"/>
      <c r="M210" s="76"/>
      <c r="N210" s="74"/>
      <c r="O210" s="76"/>
      <c r="P210" s="21" t="s">
        <v>147</v>
      </c>
      <c r="Q210" s="155" t="s">
        <v>148</v>
      </c>
      <c r="R210" s="156" t="s">
        <v>149</v>
      </c>
      <c r="S210" s="157" t="s">
        <v>150</v>
      </c>
      <c r="T210" s="15"/>
      <c r="U210" s="15"/>
      <c r="V210" s="15"/>
      <c r="W210" s="15"/>
      <c r="X210" s="158"/>
      <c r="Y210" s="74"/>
      <c r="Z210" s="76"/>
    </row>
    <row r="211" ht="15.0" customHeight="1">
      <c r="A211" s="344">
        <v>1.0</v>
      </c>
      <c r="B211" s="345" t="s">
        <v>362</v>
      </c>
      <c r="C211" s="230" t="s">
        <v>65</v>
      </c>
      <c r="D211" s="138">
        <v>6071058.0</v>
      </c>
      <c r="E211" s="138">
        <v>1.81086573E8</v>
      </c>
      <c r="F211" s="346">
        <v>6.91010439E8</v>
      </c>
      <c r="G211" s="231" t="s">
        <v>363</v>
      </c>
      <c r="H211" s="140" t="s">
        <v>28</v>
      </c>
      <c r="I211" s="140" t="s">
        <v>29</v>
      </c>
      <c r="J211" s="140" t="s">
        <v>364</v>
      </c>
      <c r="K211" s="231" t="s">
        <v>363</v>
      </c>
      <c r="L211" s="347">
        <v>1.0E7</v>
      </c>
      <c r="M211" s="348">
        <f t="shared" ref="M211:M219" si="17">L211/100*70</f>
        <v>7000000</v>
      </c>
      <c r="N211" s="137">
        <v>2022.0</v>
      </c>
      <c r="O211" s="346">
        <v>2027.0</v>
      </c>
      <c r="P211" s="349"/>
      <c r="Q211" s="350" t="s">
        <v>35</v>
      </c>
      <c r="R211" s="350" t="s">
        <v>35</v>
      </c>
      <c r="S211" s="351" t="s">
        <v>35</v>
      </c>
      <c r="T211" s="352" t="s">
        <v>35</v>
      </c>
      <c r="U211" s="352"/>
      <c r="V211" s="352"/>
      <c r="W211" s="352"/>
      <c r="X211" s="352" t="s">
        <v>35</v>
      </c>
      <c r="Y211" s="349" t="s">
        <v>35</v>
      </c>
      <c r="Z211" s="351" t="s">
        <v>31</v>
      </c>
    </row>
    <row r="212" ht="15.75" customHeight="1">
      <c r="A212" s="344">
        <v>2.0</v>
      </c>
      <c r="B212" s="345" t="s">
        <v>362</v>
      </c>
      <c r="C212" s="230" t="s">
        <v>65</v>
      </c>
      <c r="D212" s="138">
        <v>6071058.0</v>
      </c>
      <c r="E212" s="138">
        <v>1.81086573E8</v>
      </c>
      <c r="F212" s="346">
        <v>6.91010439E8</v>
      </c>
      <c r="G212" s="233" t="s">
        <v>365</v>
      </c>
      <c r="H212" s="140" t="s">
        <v>28</v>
      </c>
      <c r="I212" s="140" t="s">
        <v>29</v>
      </c>
      <c r="J212" s="140" t="s">
        <v>364</v>
      </c>
      <c r="K212" s="233" t="s">
        <v>365</v>
      </c>
      <c r="L212" s="353">
        <v>1500000.0</v>
      </c>
      <c r="M212" s="348">
        <f t="shared" si="17"/>
        <v>1050000</v>
      </c>
      <c r="N212" s="137">
        <v>2022.0</v>
      </c>
      <c r="O212" s="346">
        <v>2027.0</v>
      </c>
      <c r="P212" s="354"/>
      <c r="Q212" s="344"/>
      <c r="R212" s="344" t="s">
        <v>35</v>
      </c>
      <c r="S212" s="355" t="s">
        <v>35</v>
      </c>
      <c r="T212" s="356"/>
      <c r="U212" s="356"/>
      <c r="V212" s="356"/>
      <c r="W212" s="356" t="s">
        <v>35</v>
      </c>
      <c r="X212" s="356" t="s">
        <v>35</v>
      </c>
      <c r="Y212" s="354" t="s">
        <v>35</v>
      </c>
      <c r="Z212" s="355" t="s">
        <v>31</v>
      </c>
    </row>
    <row r="213" ht="15.75" customHeight="1">
      <c r="A213" s="344">
        <v>3.0</v>
      </c>
      <c r="B213" s="345" t="s">
        <v>362</v>
      </c>
      <c r="C213" s="230" t="s">
        <v>65</v>
      </c>
      <c r="D213" s="138">
        <v>6071058.0</v>
      </c>
      <c r="E213" s="138">
        <v>1.81086573E8</v>
      </c>
      <c r="F213" s="346">
        <v>6.91010439E8</v>
      </c>
      <c r="G213" s="233" t="s">
        <v>366</v>
      </c>
      <c r="H213" s="140" t="s">
        <v>28</v>
      </c>
      <c r="I213" s="140" t="s">
        <v>29</v>
      </c>
      <c r="J213" s="140" t="s">
        <v>364</v>
      </c>
      <c r="K213" s="233" t="s">
        <v>367</v>
      </c>
      <c r="L213" s="353">
        <v>400000.0</v>
      </c>
      <c r="M213" s="348">
        <f t="shared" si="17"/>
        <v>280000</v>
      </c>
      <c r="N213" s="137">
        <v>2022.0</v>
      </c>
      <c r="O213" s="346">
        <v>2027.0</v>
      </c>
      <c r="P213" s="354"/>
      <c r="Q213" s="344"/>
      <c r="R213" s="344"/>
      <c r="S213" s="355"/>
      <c r="T213" s="356" t="s">
        <v>35</v>
      </c>
      <c r="U213" s="356"/>
      <c r="V213" s="356" t="s">
        <v>35</v>
      </c>
      <c r="W213" s="356"/>
      <c r="X213" s="356" t="s">
        <v>35</v>
      </c>
      <c r="Y213" s="354" t="s">
        <v>35</v>
      </c>
      <c r="Z213" s="355" t="s">
        <v>31</v>
      </c>
    </row>
    <row r="214" ht="15.75" customHeight="1">
      <c r="A214" s="344">
        <v>4.0</v>
      </c>
      <c r="B214" s="345" t="s">
        <v>362</v>
      </c>
      <c r="C214" s="230" t="s">
        <v>65</v>
      </c>
      <c r="D214" s="138">
        <v>6071058.0</v>
      </c>
      <c r="E214" s="138">
        <v>1.81086573E8</v>
      </c>
      <c r="F214" s="346">
        <v>6.91010439E8</v>
      </c>
      <c r="G214" s="233" t="s">
        <v>368</v>
      </c>
      <c r="H214" s="140" t="s">
        <v>28</v>
      </c>
      <c r="I214" s="140" t="s">
        <v>29</v>
      </c>
      <c r="J214" s="140" t="s">
        <v>364</v>
      </c>
      <c r="K214" s="233" t="s">
        <v>368</v>
      </c>
      <c r="L214" s="353">
        <v>150000.0</v>
      </c>
      <c r="M214" s="348">
        <f t="shared" si="17"/>
        <v>105000</v>
      </c>
      <c r="N214" s="137">
        <v>2022.0</v>
      </c>
      <c r="O214" s="346">
        <v>2027.0</v>
      </c>
      <c r="P214" s="354"/>
      <c r="Q214" s="344" t="s">
        <v>35</v>
      </c>
      <c r="R214" s="344" t="s">
        <v>35</v>
      </c>
      <c r="S214" s="355" t="s">
        <v>35</v>
      </c>
      <c r="T214" s="356"/>
      <c r="U214" s="356"/>
      <c r="V214" s="356"/>
      <c r="W214" s="356"/>
      <c r="X214" s="356" t="s">
        <v>35</v>
      </c>
      <c r="Y214" s="354" t="s">
        <v>35</v>
      </c>
      <c r="Z214" s="355" t="s">
        <v>31</v>
      </c>
    </row>
    <row r="215" ht="15.75" customHeight="1">
      <c r="A215" s="344">
        <v>5.0</v>
      </c>
      <c r="B215" s="345" t="s">
        <v>362</v>
      </c>
      <c r="C215" s="230" t="s">
        <v>65</v>
      </c>
      <c r="D215" s="138">
        <v>6071058.0</v>
      </c>
      <c r="E215" s="138">
        <v>1.81086573E8</v>
      </c>
      <c r="F215" s="346">
        <v>6.91010439E8</v>
      </c>
      <c r="G215" s="233" t="s">
        <v>369</v>
      </c>
      <c r="H215" s="140" t="s">
        <v>28</v>
      </c>
      <c r="I215" s="140" t="s">
        <v>29</v>
      </c>
      <c r="J215" s="140" t="s">
        <v>364</v>
      </c>
      <c r="K215" s="233" t="s">
        <v>369</v>
      </c>
      <c r="L215" s="353">
        <v>1000000.0</v>
      </c>
      <c r="M215" s="348">
        <f t="shared" si="17"/>
        <v>700000</v>
      </c>
      <c r="N215" s="137">
        <v>2022.0</v>
      </c>
      <c r="O215" s="346">
        <v>2027.0</v>
      </c>
      <c r="P215" s="354"/>
      <c r="Q215" s="344"/>
      <c r="R215" s="344"/>
      <c r="S215" s="355"/>
      <c r="T215" s="356" t="s">
        <v>35</v>
      </c>
      <c r="U215" s="356"/>
      <c r="V215" s="356"/>
      <c r="W215" s="356"/>
      <c r="X215" s="356" t="s">
        <v>35</v>
      </c>
      <c r="Y215" s="354" t="s">
        <v>35</v>
      </c>
      <c r="Z215" s="355" t="s">
        <v>31</v>
      </c>
    </row>
    <row r="216" ht="15.75" customHeight="1">
      <c r="A216" s="344">
        <v>6.0</v>
      </c>
      <c r="B216" s="345" t="s">
        <v>362</v>
      </c>
      <c r="C216" s="230" t="s">
        <v>65</v>
      </c>
      <c r="D216" s="138">
        <v>6071058.0</v>
      </c>
      <c r="E216" s="138">
        <v>1.81086573E8</v>
      </c>
      <c r="F216" s="346">
        <v>6.91010439E8</v>
      </c>
      <c r="G216" s="233" t="s">
        <v>370</v>
      </c>
      <c r="H216" s="140" t="s">
        <v>28</v>
      </c>
      <c r="I216" s="140" t="s">
        <v>29</v>
      </c>
      <c r="J216" s="140" t="s">
        <v>364</v>
      </c>
      <c r="K216" s="233" t="s">
        <v>371</v>
      </c>
      <c r="L216" s="353">
        <v>150000.0</v>
      </c>
      <c r="M216" s="348">
        <f t="shared" si="17"/>
        <v>105000</v>
      </c>
      <c r="N216" s="137">
        <v>2022.0</v>
      </c>
      <c r="O216" s="346">
        <v>2027.0</v>
      </c>
      <c r="P216" s="354"/>
      <c r="Q216" s="344" t="s">
        <v>35</v>
      </c>
      <c r="R216" s="344" t="s">
        <v>35</v>
      </c>
      <c r="S216" s="355"/>
      <c r="T216" s="356"/>
      <c r="U216" s="356"/>
      <c r="V216" s="356" t="s">
        <v>35</v>
      </c>
      <c r="W216" s="356"/>
      <c r="X216" s="356" t="s">
        <v>35</v>
      </c>
      <c r="Y216" s="354" t="s">
        <v>35</v>
      </c>
      <c r="Z216" s="355" t="s">
        <v>31</v>
      </c>
    </row>
    <row r="217" ht="15.75" customHeight="1">
      <c r="A217" s="344">
        <v>7.0</v>
      </c>
      <c r="B217" s="345" t="s">
        <v>362</v>
      </c>
      <c r="C217" s="230" t="s">
        <v>65</v>
      </c>
      <c r="D217" s="138">
        <v>6071058.0</v>
      </c>
      <c r="E217" s="138">
        <v>1.81086573E8</v>
      </c>
      <c r="F217" s="346">
        <v>6.91010439E8</v>
      </c>
      <c r="G217" s="233" t="s">
        <v>372</v>
      </c>
      <c r="H217" s="140" t="s">
        <v>28</v>
      </c>
      <c r="I217" s="140" t="s">
        <v>29</v>
      </c>
      <c r="J217" s="140" t="s">
        <v>364</v>
      </c>
      <c r="K217" s="233" t="s">
        <v>372</v>
      </c>
      <c r="L217" s="353">
        <v>700000.0</v>
      </c>
      <c r="M217" s="348">
        <f t="shared" si="17"/>
        <v>490000</v>
      </c>
      <c r="N217" s="137">
        <v>2022.0</v>
      </c>
      <c r="O217" s="346">
        <v>2027.0</v>
      </c>
      <c r="P217" s="354" t="s">
        <v>35</v>
      </c>
      <c r="Q217" s="344"/>
      <c r="R217" s="344" t="s">
        <v>35</v>
      </c>
      <c r="S217" s="355" t="s">
        <v>35</v>
      </c>
      <c r="T217" s="356"/>
      <c r="U217" s="356"/>
      <c r="V217" s="356"/>
      <c r="W217" s="356"/>
      <c r="X217" s="356" t="s">
        <v>35</v>
      </c>
      <c r="Y217" s="354" t="s">
        <v>35</v>
      </c>
      <c r="Z217" s="355" t="s">
        <v>31</v>
      </c>
    </row>
    <row r="218" ht="15.75" customHeight="1">
      <c r="A218" s="344">
        <v>8.0</v>
      </c>
      <c r="B218" s="345" t="s">
        <v>362</v>
      </c>
      <c r="C218" s="230" t="s">
        <v>65</v>
      </c>
      <c r="D218" s="138">
        <v>6071058.0</v>
      </c>
      <c r="E218" s="138">
        <v>1.81086573E8</v>
      </c>
      <c r="F218" s="346">
        <v>6.91010439E8</v>
      </c>
      <c r="G218" s="233" t="s">
        <v>373</v>
      </c>
      <c r="H218" s="140" t="s">
        <v>28</v>
      </c>
      <c r="I218" s="140" t="s">
        <v>29</v>
      </c>
      <c r="J218" s="140" t="s">
        <v>364</v>
      </c>
      <c r="K218" s="233" t="s">
        <v>373</v>
      </c>
      <c r="L218" s="353">
        <v>300000.0</v>
      </c>
      <c r="M218" s="348">
        <f t="shared" si="17"/>
        <v>210000</v>
      </c>
      <c r="N218" s="137">
        <v>2022.0</v>
      </c>
      <c r="O218" s="346">
        <v>2027.0</v>
      </c>
      <c r="P218" s="354"/>
      <c r="Q218" s="344"/>
      <c r="R218" s="344"/>
      <c r="S218" s="355" t="s">
        <v>35</v>
      </c>
      <c r="T218" s="356"/>
      <c r="U218" s="356"/>
      <c r="V218" s="356"/>
      <c r="W218" s="356"/>
      <c r="X218" s="356" t="s">
        <v>35</v>
      </c>
      <c r="Y218" s="354" t="s">
        <v>35</v>
      </c>
      <c r="Z218" s="355" t="s">
        <v>31</v>
      </c>
    </row>
    <row r="219" ht="15.75" customHeight="1">
      <c r="A219" s="344">
        <v>9.0</v>
      </c>
      <c r="B219" s="345" t="s">
        <v>362</v>
      </c>
      <c r="C219" s="230" t="s">
        <v>65</v>
      </c>
      <c r="D219" s="138">
        <v>6071058.0</v>
      </c>
      <c r="E219" s="138">
        <v>1.81086573E8</v>
      </c>
      <c r="F219" s="346">
        <v>6.91010439E8</v>
      </c>
      <c r="G219" s="233" t="s">
        <v>374</v>
      </c>
      <c r="H219" s="140" t="s">
        <v>28</v>
      </c>
      <c r="I219" s="140" t="s">
        <v>29</v>
      </c>
      <c r="J219" s="140" t="s">
        <v>364</v>
      </c>
      <c r="K219" s="233" t="s">
        <v>375</v>
      </c>
      <c r="L219" s="353">
        <v>700000.0</v>
      </c>
      <c r="M219" s="348">
        <f t="shared" si="17"/>
        <v>490000</v>
      </c>
      <c r="N219" s="137">
        <v>2022.0</v>
      </c>
      <c r="O219" s="346">
        <v>2027.0</v>
      </c>
      <c r="P219" s="354"/>
      <c r="Q219" s="344"/>
      <c r="R219" s="344"/>
      <c r="S219" s="355"/>
      <c r="T219" s="356"/>
      <c r="U219" s="356"/>
      <c r="V219" s="356"/>
      <c r="W219" s="356"/>
      <c r="X219" s="356"/>
      <c r="Y219" s="354" t="s">
        <v>35</v>
      </c>
      <c r="Z219" s="355" t="s">
        <v>31</v>
      </c>
    </row>
    <row r="220" ht="15.75" customHeight="1">
      <c r="A220" s="344">
        <v>10.0</v>
      </c>
      <c r="B220" s="345" t="s">
        <v>362</v>
      </c>
      <c r="C220" s="230" t="s">
        <v>65</v>
      </c>
      <c r="D220" s="138">
        <v>6071058.0</v>
      </c>
      <c r="E220" s="138">
        <v>1.81086573E8</v>
      </c>
      <c r="F220" s="346">
        <v>6.91010439E8</v>
      </c>
      <c r="G220" s="233" t="s">
        <v>376</v>
      </c>
      <c r="H220" s="140" t="s">
        <v>28</v>
      </c>
      <c r="I220" s="140" t="s">
        <v>29</v>
      </c>
      <c r="J220" s="140" t="s">
        <v>364</v>
      </c>
      <c r="K220" s="233" t="s">
        <v>376</v>
      </c>
      <c r="L220" s="357" t="s">
        <v>377</v>
      </c>
      <c r="M220" s="358" t="s">
        <v>378</v>
      </c>
      <c r="N220" s="137">
        <v>2022.0</v>
      </c>
      <c r="O220" s="346">
        <v>2027.0</v>
      </c>
      <c r="P220" s="359"/>
      <c r="Q220" s="360"/>
      <c r="R220" s="360" t="s">
        <v>35</v>
      </c>
      <c r="S220" s="361"/>
      <c r="T220" s="362"/>
      <c r="U220" s="362"/>
      <c r="V220" s="362" t="s">
        <v>35</v>
      </c>
      <c r="W220" s="362"/>
      <c r="X220" s="362" t="s">
        <v>35</v>
      </c>
      <c r="Y220" s="359" t="s">
        <v>35</v>
      </c>
      <c r="Z220" s="361" t="s">
        <v>31</v>
      </c>
    </row>
    <row r="221" ht="15.75" customHeight="1">
      <c r="A221" s="344">
        <v>11.0</v>
      </c>
      <c r="B221" s="345" t="s">
        <v>362</v>
      </c>
      <c r="C221" s="230" t="s">
        <v>65</v>
      </c>
      <c r="D221" s="138">
        <v>6071058.0</v>
      </c>
      <c r="E221" s="138">
        <v>1.81086573E8</v>
      </c>
      <c r="F221" s="346">
        <v>6.91010439E8</v>
      </c>
      <c r="G221" s="233" t="s">
        <v>379</v>
      </c>
      <c r="H221" s="140" t="s">
        <v>28</v>
      </c>
      <c r="I221" s="140" t="s">
        <v>29</v>
      </c>
      <c r="J221" s="140" t="s">
        <v>364</v>
      </c>
      <c r="K221" s="233" t="s">
        <v>379</v>
      </c>
      <c r="L221" s="363">
        <v>700000.0</v>
      </c>
      <c r="M221" s="348">
        <v>490000.0</v>
      </c>
      <c r="N221" s="137">
        <v>2022.0</v>
      </c>
      <c r="O221" s="346">
        <v>2027.0</v>
      </c>
      <c r="P221" s="359"/>
      <c r="Q221" s="360"/>
      <c r="R221" s="360"/>
      <c r="S221" s="361"/>
      <c r="T221" s="362"/>
      <c r="U221" s="362"/>
      <c r="V221" s="362"/>
      <c r="W221" s="362"/>
      <c r="X221" s="362"/>
      <c r="Y221" s="359" t="s">
        <v>35</v>
      </c>
      <c r="Z221" s="361" t="s">
        <v>31</v>
      </c>
    </row>
    <row r="222" ht="15.75" customHeight="1">
      <c r="A222" s="344">
        <v>12.0</v>
      </c>
      <c r="B222" s="345" t="s">
        <v>362</v>
      </c>
      <c r="C222" s="230" t="s">
        <v>65</v>
      </c>
      <c r="D222" s="138">
        <v>6071058.0</v>
      </c>
      <c r="E222" s="138">
        <v>1.81086573E8</v>
      </c>
      <c r="F222" s="346">
        <v>6.91010439E8</v>
      </c>
      <c r="G222" s="233" t="s">
        <v>380</v>
      </c>
      <c r="H222" s="140" t="s">
        <v>28</v>
      </c>
      <c r="I222" s="140" t="s">
        <v>29</v>
      </c>
      <c r="J222" s="140" t="s">
        <v>364</v>
      </c>
      <c r="K222" s="233" t="s">
        <v>380</v>
      </c>
      <c r="L222" s="363">
        <v>1000000.0</v>
      </c>
      <c r="M222" s="348">
        <v>7000000.0</v>
      </c>
      <c r="N222" s="137">
        <v>2022.0</v>
      </c>
      <c r="O222" s="346">
        <v>2027.0</v>
      </c>
      <c r="P222" s="359"/>
      <c r="Q222" s="360"/>
      <c r="R222" s="360"/>
      <c r="S222" s="361"/>
      <c r="T222" s="362"/>
      <c r="U222" s="362"/>
      <c r="V222" s="362"/>
      <c r="W222" s="362"/>
      <c r="X222" s="362"/>
      <c r="Y222" s="359" t="s">
        <v>35</v>
      </c>
      <c r="Z222" s="361" t="s">
        <v>31</v>
      </c>
    </row>
    <row r="223" ht="15.75" customHeight="1">
      <c r="A223" s="344">
        <v>13.0</v>
      </c>
      <c r="B223" s="345" t="s">
        <v>362</v>
      </c>
      <c r="C223" s="230" t="s">
        <v>65</v>
      </c>
      <c r="D223" s="138">
        <v>6071058.0</v>
      </c>
      <c r="E223" s="138">
        <v>1.81086573E8</v>
      </c>
      <c r="F223" s="346">
        <v>6.91010439E8</v>
      </c>
      <c r="G223" s="233" t="s">
        <v>381</v>
      </c>
      <c r="H223" s="140" t="s">
        <v>28</v>
      </c>
      <c r="I223" s="140" t="s">
        <v>29</v>
      </c>
      <c r="J223" s="140" t="s">
        <v>364</v>
      </c>
      <c r="K223" s="233" t="s">
        <v>381</v>
      </c>
      <c r="L223" s="363">
        <v>500000.0</v>
      </c>
      <c r="M223" s="348">
        <f>L223/100*70</f>
        <v>350000</v>
      </c>
      <c r="N223" s="137">
        <v>2022.0</v>
      </c>
      <c r="O223" s="346">
        <v>2027.0</v>
      </c>
      <c r="P223" s="359"/>
      <c r="Q223" s="360"/>
      <c r="R223" s="360"/>
      <c r="S223" s="361" t="s">
        <v>35</v>
      </c>
      <c r="T223" s="362" t="s">
        <v>35</v>
      </c>
      <c r="U223" s="362"/>
      <c r="V223" s="362"/>
      <c r="W223" s="362"/>
      <c r="X223" s="362" t="s">
        <v>35</v>
      </c>
      <c r="Y223" s="359" t="s">
        <v>35</v>
      </c>
      <c r="Z223" s="361" t="s">
        <v>31</v>
      </c>
    </row>
    <row r="224" ht="15.75" customHeight="1">
      <c r="A224" s="364">
        <v>14.0</v>
      </c>
      <c r="B224" s="365" t="s">
        <v>362</v>
      </c>
      <c r="C224" s="365" t="s">
        <v>65</v>
      </c>
      <c r="D224" s="224">
        <v>6071058.0</v>
      </c>
      <c r="E224" s="224">
        <v>1.81086573E8</v>
      </c>
      <c r="F224" s="366">
        <v>6.91010439E8</v>
      </c>
      <c r="G224" s="367" t="s">
        <v>382</v>
      </c>
      <c r="H224" s="224" t="s">
        <v>28</v>
      </c>
      <c r="I224" s="224" t="s">
        <v>29</v>
      </c>
      <c r="J224" s="224" t="s">
        <v>364</v>
      </c>
      <c r="K224" s="367" t="s">
        <v>382</v>
      </c>
      <c r="L224" s="368" t="s">
        <v>383</v>
      </c>
      <c r="M224" s="368" t="s">
        <v>384</v>
      </c>
      <c r="N224" s="224">
        <v>2022.0</v>
      </c>
      <c r="O224" s="366">
        <v>2027.0</v>
      </c>
      <c r="P224" s="369"/>
      <c r="Q224" s="369"/>
      <c r="R224" s="369"/>
      <c r="S224" s="369"/>
      <c r="T224" s="369"/>
      <c r="U224" s="369"/>
      <c r="V224" s="369"/>
      <c r="W224" s="369"/>
      <c r="X224" s="369"/>
      <c r="Y224" s="364" t="s">
        <v>35</v>
      </c>
      <c r="Z224" s="364" t="s">
        <v>31</v>
      </c>
    </row>
    <row r="225" ht="15.75" customHeight="1">
      <c r="A225" s="364">
        <v>15.0</v>
      </c>
      <c r="B225" s="365" t="s">
        <v>362</v>
      </c>
      <c r="C225" s="365" t="s">
        <v>65</v>
      </c>
      <c r="D225" s="224">
        <v>6071058.0</v>
      </c>
      <c r="E225" s="224">
        <v>1.81086573E8</v>
      </c>
      <c r="F225" s="366">
        <v>6.91010439E8</v>
      </c>
      <c r="G225" s="367" t="s">
        <v>385</v>
      </c>
      <c r="H225" s="224" t="s">
        <v>28</v>
      </c>
      <c r="I225" s="224" t="s">
        <v>29</v>
      </c>
      <c r="J225" s="224" t="s">
        <v>364</v>
      </c>
      <c r="K225" s="367" t="s">
        <v>385</v>
      </c>
      <c r="L225" s="368" t="s">
        <v>383</v>
      </c>
      <c r="M225" s="368" t="s">
        <v>384</v>
      </c>
      <c r="N225" s="224">
        <v>2022.0</v>
      </c>
      <c r="O225" s="366">
        <v>2027.0</v>
      </c>
      <c r="P225" s="369"/>
      <c r="Q225" s="369"/>
      <c r="R225" s="369"/>
      <c r="S225" s="369"/>
      <c r="T225" s="369"/>
      <c r="U225" s="364" t="s">
        <v>35</v>
      </c>
      <c r="V225" s="369"/>
      <c r="W225" s="369"/>
      <c r="X225" s="369"/>
      <c r="Y225" s="364" t="s">
        <v>35</v>
      </c>
      <c r="Z225" s="364" t="s">
        <v>31</v>
      </c>
    </row>
    <row r="226" ht="15.75" customHeight="1">
      <c r="A226" s="364">
        <v>16.0</v>
      </c>
      <c r="B226" s="365" t="s">
        <v>362</v>
      </c>
      <c r="C226" s="365" t="s">
        <v>65</v>
      </c>
      <c r="D226" s="224">
        <v>6071058.0</v>
      </c>
      <c r="E226" s="224">
        <v>1.81086573E8</v>
      </c>
      <c r="F226" s="366">
        <v>6.91010439E8</v>
      </c>
      <c r="G226" s="367" t="s">
        <v>386</v>
      </c>
      <c r="H226" s="224" t="s">
        <v>28</v>
      </c>
      <c r="I226" s="224" t="s">
        <v>29</v>
      </c>
      <c r="J226" s="224" t="s">
        <v>364</v>
      </c>
      <c r="K226" s="367" t="s">
        <v>387</v>
      </c>
      <c r="L226" s="368" t="s">
        <v>388</v>
      </c>
      <c r="M226" s="368" t="s">
        <v>389</v>
      </c>
      <c r="N226" s="369">
        <v>2022.0</v>
      </c>
      <c r="O226" s="369">
        <v>2027.0</v>
      </c>
      <c r="P226" s="369"/>
      <c r="Q226" s="369"/>
      <c r="R226" s="369"/>
      <c r="S226" s="369"/>
      <c r="T226" s="369"/>
      <c r="U226" s="364" t="s">
        <v>35</v>
      </c>
      <c r="V226" s="369"/>
      <c r="W226" s="364" t="s">
        <v>35</v>
      </c>
      <c r="X226" s="369"/>
      <c r="Y226" s="364" t="s">
        <v>35</v>
      </c>
      <c r="Z226" s="364" t="s">
        <v>31</v>
      </c>
    </row>
    <row r="227" ht="15.75" customHeight="1">
      <c r="G227" s="370"/>
      <c r="K227" s="166"/>
    </row>
    <row r="228" ht="29.25" customHeight="1">
      <c r="A228" s="5" t="s">
        <v>1</v>
      </c>
      <c r="B228" s="55" t="s">
        <v>2</v>
      </c>
      <c r="C228" s="56"/>
      <c r="D228" s="56"/>
      <c r="E228" s="56"/>
      <c r="F228" s="57"/>
      <c r="G228" s="58" t="s">
        <v>3</v>
      </c>
      <c r="H228" s="9" t="s">
        <v>4</v>
      </c>
      <c r="I228" s="10" t="s">
        <v>5</v>
      </c>
      <c r="J228" s="5" t="s">
        <v>6</v>
      </c>
      <c r="K228" s="59" t="s">
        <v>7</v>
      </c>
      <c r="L228" s="60" t="s">
        <v>48</v>
      </c>
      <c r="M228" s="8"/>
      <c r="N228" s="61" t="s">
        <v>9</v>
      </c>
      <c r="O228" s="3"/>
      <c r="P228" s="150" t="s">
        <v>10</v>
      </c>
      <c r="Q228" s="63"/>
      <c r="R228" s="63"/>
      <c r="S228" s="63"/>
      <c r="T228" s="63"/>
      <c r="U228" s="63"/>
      <c r="V228" s="63"/>
      <c r="W228" s="63"/>
      <c r="X228" s="63"/>
      <c r="Y228" s="14" t="s">
        <v>11</v>
      </c>
      <c r="Z228" s="8"/>
    </row>
    <row r="229" ht="15.0" customHeight="1">
      <c r="A229" s="64"/>
      <c r="B229" s="58" t="s">
        <v>12</v>
      </c>
      <c r="C229" s="65" t="s">
        <v>13</v>
      </c>
      <c r="D229" s="65" t="s">
        <v>14</v>
      </c>
      <c r="E229" s="65" t="s">
        <v>15</v>
      </c>
      <c r="F229" s="66" t="s">
        <v>16</v>
      </c>
      <c r="G229" s="67"/>
      <c r="H229" s="64"/>
      <c r="I229" s="64"/>
      <c r="J229" s="64"/>
      <c r="K229" s="68"/>
      <c r="L229" s="69" t="s">
        <v>17</v>
      </c>
      <c r="M229" s="70" t="s">
        <v>18</v>
      </c>
      <c r="N229" s="71" t="s">
        <v>19</v>
      </c>
      <c r="O229" s="72" t="s">
        <v>20</v>
      </c>
      <c r="P229" s="6" t="s">
        <v>141</v>
      </c>
      <c r="Q229" s="7"/>
      <c r="R229" s="7"/>
      <c r="S229" s="8"/>
      <c r="T229" s="151" t="s">
        <v>142</v>
      </c>
      <c r="U229" s="151" t="s">
        <v>143</v>
      </c>
      <c r="V229" s="151" t="s">
        <v>144</v>
      </c>
      <c r="W229" s="151" t="s">
        <v>145</v>
      </c>
      <c r="X229" s="152" t="s">
        <v>146</v>
      </c>
      <c r="Y229" s="153" t="s">
        <v>23</v>
      </c>
      <c r="Z229" s="154" t="s">
        <v>24</v>
      </c>
    </row>
    <row r="230" ht="80.25" customHeight="1">
      <c r="A230" s="15"/>
      <c r="B230" s="74"/>
      <c r="C230" s="75"/>
      <c r="D230" s="75"/>
      <c r="E230" s="75"/>
      <c r="F230" s="76"/>
      <c r="G230" s="74"/>
      <c r="H230" s="15"/>
      <c r="I230" s="15"/>
      <c r="J230" s="15"/>
      <c r="K230" s="77"/>
      <c r="L230" s="74"/>
      <c r="M230" s="76"/>
      <c r="N230" s="74"/>
      <c r="O230" s="76"/>
      <c r="P230" s="21" t="s">
        <v>147</v>
      </c>
      <c r="Q230" s="155" t="s">
        <v>148</v>
      </c>
      <c r="R230" s="156" t="s">
        <v>149</v>
      </c>
      <c r="S230" s="157" t="s">
        <v>150</v>
      </c>
      <c r="T230" s="15"/>
      <c r="U230" s="15"/>
      <c r="V230" s="15"/>
      <c r="W230" s="15"/>
      <c r="X230" s="158"/>
      <c r="Y230" s="74"/>
      <c r="Z230" s="76"/>
    </row>
    <row r="231" ht="15.75" customHeight="1">
      <c r="A231" s="37">
        <v>1.0</v>
      </c>
      <c r="B231" s="175" t="s">
        <v>390</v>
      </c>
      <c r="C231" s="176" t="s">
        <v>391</v>
      </c>
      <c r="D231" s="39">
        <v>7.0989192E7</v>
      </c>
      <c r="E231" s="39">
        <v>6.00061515E8</v>
      </c>
      <c r="F231" s="40">
        <v>1.07721601E8</v>
      </c>
      <c r="G231" s="177" t="s">
        <v>392</v>
      </c>
      <c r="H231" s="41" t="s">
        <v>28</v>
      </c>
      <c r="I231" s="41" t="s">
        <v>29</v>
      </c>
      <c r="J231" s="41" t="s">
        <v>391</v>
      </c>
      <c r="K231" s="177" t="s">
        <v>392</v>
      </c>
      <c r="L231" s="42">
        <v>2000000.0</v>
      </c>
      <c r="M231" s="43">
        <f t="shared" ref="M231:M233" si="18">L231/100*70</f>
        <v>1400000</v>
      </c>
      <c r="N231" s="38">
        <v>2022.0</v>
      </c>
      <c r="O231" s="40">
        <v>2027.0</v>
      </c>
      <c r="P231" s="44"/>
      <c r="Q231" s="178"/>
      <c r="R231" s="178" t="s">
        <v>35</v>
      </c>
      <c r="S231" s="45"/>
      <c r="T231" s="37"/>
      <c r="U231" s="37"/>
      <c r="V231" s="37"/>
      <c r="W231" s="37" t="s">
        <v>35</v>
      </c>
      <c r="X231" s="37"/>
      <c r="Y231" s="44" t="s">
        <v>35</v>
      </c>
      <c r="Z231" s="45" t="s">
        <v>31</v>
      </c>
    </row>
    <row r="232" ht="15.75" customHeight="1">
      <c r="A232" s="46">
        <v>2.0</v>
      </c>
      <c r="B232" s="175" t="s">
        <v>390</v>
      </c>
      <c r="C232" s="176" t="s">
        <v>391</v>
      </c>
      <c r="D232" s="39">
        <v>7.0989192E7</v>
      </c>
      <c r="E232" s="39">
        <v>6.00061515E8</v>
      </c>
      <c r="F232" s="40">
        <v>1.07721601E8</v>
      </c>
      <c r="G232" s="179" t="s">
        <v>393</v>
      </c>
      <c r="H232" s="41" t="s">
        <v>28</v>
      </c>
      <c r="I232" s="41" t="s">
        <v>29</v>
      </c>
      <c r="J232" s="41" t="s">
        <v>391</v>
      </c>
      <c r="K232" s="179" t="s">
        <v>393</v>
      </c>
      <c r="L232" s="48">
        <v>1000000.0</v>
      </c>
      <c r="M232" s="43">
        <f t="shared" si="18"/>
        <v>700000</v>
      </c>
      <c r="N232" s="38">
        <v>2022.0</v>
      </c>
      <c r="O232" s="40">
        <v>2027.0</v>
      </c>
      <c r="P232" s="93"/>
      <c r="Q232" s="180"/>
      <c r="R232" s="180"/>
      <c r="S232" s="94"/>
      <c r="T232" s="46"/>
      <c r="U232" s="46"/>
      <c r="V232" s="46"/>
      <c r="W232" s="46"/>
      <c r="X232" s="46"/>
      <c r="Y232" s="93" t="s">
        <v>35</v>
      </c>
      <c r="Z232" s="94" t="s">
        <v>31</v>
      </c>
    </row>
    <row r="233" ht="15.75" customHeight="1">
      <c r="A233" s="46">
        <v>3.0</v>
      </c>
      <c r="B233" s="175" t="s">
        <v>390</v>
      </c>
      <c r="C233" s="176" t="s">
        <v>391</v>
      </c>
      <c r="D233" s="39">
        <v>7.0989192E7</v>
      </c>
      <c r="E233" s="39">
        <v>6.00061515E8</v>
      </c>
      <c r="F233" s="40">
        <v>1.07721601E8</v>
      </c>
      <c r="G233" s="179" t="s">
        <v>394</v>
      </c>
      <c r="H233" s="41" t="s">
        <v>28</v>
      </c>
      <c r="I233" s="41" t="s">
        <v>29</v>
      </c>
      <c r="J233" s="41" t="s">
        <v>391</v>
      </c>
      <c r="K233" s="179" t="s">
        <v>394</v>
      </c>
      <c r="L233" s="48">
        <v>1000000.0</v>
      </c>
      <c r="M233" s="43">
        <f t="shared" si="18"/>
        <v>700000</v>
      </c>
      <c r="N233" s="38">
        <v>2022.0</v>
      </c>
      <c r="O233" s="40">
        <v>2027.0</v>
      </c>
      <c r="P233" s="93"/>
      <c r="Q233" s="180"/>
      <c r="R233" s="180"/>
      <c r="S233" s="94"/>
      <c r="T233" s="46"/>
      <c r="U233" s="46"/>
      <c r="V233" s="46"/>
      <c r="W233" s="46"/>
      <c r="X233" s="46"/>
      <c r="Y233" s="93" t="s">
        <v>35</v>
      </c>
      <c r="Z233" s="94" t="s">
        <v>31</v>
      </c>
    </row>
    <row r="234" ht="15.75" customHeight="1">
      <c r="A234" s="52" t="s">
        <v>252</v>
      </c>
      <c r="B234" s="102"/>
      <c r="C234" s="103"/>
      <c r="D234" s="103"/>
      <c r="E234" s="103"/>
      <c r="F234" s="104"/>
      <c r="G234" s="185"/>
      <c r="H234" s="53"/>
      <c r="I234" s="53"/>
      <c r="J234" s="53"/>
      <c r="K234" s="185"/>
      <c r="L234" s="54"/>
      <c r="M234" s="105"/>
      <c r="N234" s="102"/>
      <c r="O234" s="104"/>
      <c r="P234" s="95"/>
      <c r="Q234" s="186"/>
      <c r="R234" s="186"/>
      <c r="S234" s="96"/>
      <c r="T234" s="52"/>
      <c r="U234" s="52"/>
      <c r="V234" s="52"/>
      <c r="W234" s="52"/>
      <c r="X234" s="52"/>
      <c r="Y234" s="95"/>
      <c r="Z234" s="96"/>
    </row>
    <row r="235" ht="15.75" customHeight="1">
      <c r="G235" s="166"/>
      <c r="K235" s="166"/>
    </row>
    <row r="236" ht="29.25" customHeight="1">
      <c r="A236" s="5" t="s">
        <v>1</v>
      </c>
      <c r="B236" s="55" t="s">
        <v>2</v>
      </c>
      <c r="C236" s="56"/>
      <c r="D236" s="56"/>
      <c r="E236" s="56"/>
      <c r="F236" s="57"/>
      <c r="G236" s="58" t="s">
        <v>3</v>
      </c>
      <c r="H236" s="9" t="s">
        <v>4</v>
      </c>
      <c r="I236" s="10" t="s">
        <v>5</v>
      </c>
      <c r="J236" s="5" t="s">
        <v>6</v>
      </c>
      <c r="K236" s="59" t="s">
        <v>7</v>
      </c>
      <c r="L236" s="60" t="s">
        <v>48</v>
      </c>
      <c r="M236" s="8"/>
      <c r="N236" s="61" t="s">
        <v>9</v>
      </c>
      <c r="O236" s="3"/>
      <c r="P236" s="150" t="s">
        <v>10</v>
      </c>
      <c r="Q236" s="63"/>
      <c r="R236" s="63"/>
      <c r="S236" s="63"/>
      <c r="T236" s="63"/>
      <c r="U236" s="63"/>
      <c r="V236" s="63"/>
      <c r="W236" s="63"/>
      <c r="X236" s="63"/>
      <c r="Y236" s="14" t="s">
        <v>11</v>
      </c>
      <c r="Z236" s="8"/>
    </row>
    <row r="237" ht="15.0" customHeight="1">
      <c r="A237" s="64"/>
      <c r="B237" s="58" t="s">
        <v>12</v>
      </c>
      <c r="C237" s="65" t="s">
        <v>13</v>
      </c>
      <c r="D237" s="65" t="s">
        <v>14</v>
      </c>
      <c r="E237" s="65" t="s">
        <v>15</v>
      </c>
      <c r="F237" s="66" t="s">
        <v>16</v>
      </c>
      <c r="G237" s="67"/>
      <c r="H237" s="64"/>
      <c r="I237" s="64"/>
      <c r="J237" s="64"/>
      <c r="K237" s="68"/>
      <c r="L237" s="69" t="s">
        <v>17</v>
      </c>
      <c r="M237" s="70" t="s">
        <v>18</v>
      </c>
      <c r="N237" s="71" t="s">
        <v>19</v>
      </c>
      <c r="O237" s="72" t="s">
        <v>20</v>
      </c>
      <c r="P237" s="6" t="s">
        <v>141</v>
      </c>
      <c r="Q237" s="7"/>
      <c r="R237" s="7"/>
      <c r="S237" s="8"/>
      <c r="T237" s="151" t="s">
        <v>142</v>
      </c>
      <c r="U237" s="151" t="s">
        <v>143</v>
      </c>
      <c r="V237" s="151" t="s">
        <v>144</v>
      </c>
      <c r="W237" s="151" t="s">
        <v>145</v>
      </c>
      <c r="X237" s="152" t="s">
        <v>146</v>
      </c>
      <c r="Y237" s="153" t="s">
        <v>23</v>
      </c>
      <c r="Z237" s="154" t="s">
        <v>24</v>
      </c>
    </row>
    <row r="238" ht="80.25" customHeight="1">
      <c r="A238" s="15"/>
      <c r="B238" s="74"/>
      <c r="C238" s="75"/>
      <c r="D238" s="75"/>
      <c r="E238" s="75"/>
      <c r="F238" s="76"/>
      <c r="G238" s="74"/>
      <c r="H238" s="15"/>
      <c r="I238" s="15"/>
      <c r="J238" s="15"/>
      <c r="K238" s="77"/>
      <c r="L238" s="74"/>
      <c r="M238" s="76"/>
      <c r="N238" s="74"/>
      <c r="O238" s="76"/>
      <c r="P238" s="21" t="s">
        <v>147</v>
      </c>
      <c r="Q238" s="155" t="s">
        <v>148</v>
      </c>
      <c r="R238" s="156" t="s">
        <v>149</v>
      </c>
      <c r="S238" s="157" t="s">
        <v>150</v>
      </c>
      <c r="T238" s="15"/>
      <c r="U238" s="15"/>
      <c r="V238" s="15"/>
      <c r="W238" s="15"/>
      <c r="X238" s="158"/>
      <c r="Y238" s="74"/>
      <c r="Z238" s="76"/>
    </row>
    <row r="239" ht="15.0" customHeight="1">
      <c r="A239" s="136">
        <v>1.0</v>
      </c>
      <c r="B239" s="229" t="s">
        <v>395</v>
      </c>
      <c r="C239" s="230" t="s">
        <v>396</v>
      </c>
      <c r="D239" s="138">
        <v>7.0992614E7</v>
      </c>
      <c r="E239" s="371">
        <v>1.07721627E8</v>
      </c>
      <c r="F239" s="372">
        <v>6.00061531E8</v>
      </c>
      <c r="G239" s="231" t="s">
        <v>397</v>
      </c>
      <c r="H239" s="140" t="s">
        <v>28</v>
      </c>
      <c r="I239" s="140" t="s">
        <v>29</v>
      </c>
      <c r="J239" s="373" t="s">
        <v>396</v>
      </c>
      <c r="K239" s="231" t="s">
        <v>397</v>
      </c>
      <c r="L239" s="374">
        <v>1.0E7</v>
      </c>
      <c r="M239" s="375">
        <f t="shared" ref="M239:M244" si="19">L239*0.7</f>
        <v>7000000</v>
      </c>
      <c r="N239" s="137">
        <v>2022.0</v>
      </c>
      <c r="O239" s="376">
        <v>2027.0</v>
      </c>
      <c r="P239" s="377"/>
      <c r="Q239" s="378"/>
      <c r="R239" s="378"/>
      <c r="S239" s="379"/>
      <c r="T239" s="380"/>
      <c r="U239" s="380"/>
      <c r="V239" s="380"/>
      <c r="W239" s="380"/>
      <c r="X239" s="380"/>
      <c r="Y239" s="377" t="s">
        <v>35</v>
      </c>
      <c r="Z239" s="379" t="s">
        <v>31</v>
      </c>
    </row>
    <row r="240" ht="15.75" customHeight="1">
      <c r="A240" s="145">
        <v>2.0</v>
      </c>
      <c r="B240" s="229" t="s">
        <v>395</v>
      </c>
      <c r="C240" s="230" t="s">
        <v>396</v>
      </c>
      <c r="D240" s="138">
        <v>7.0992614E7</v>
      </c>
      <c r="E240" s="371">
        <v>1.07721627E8</v>
      </c>
      <c r="F240" s="372">
        <v>6.00061531E8</v>
      </c>
      <c r="G240" s="233" t="s">
        <v>398</v>
      </c>
      <c r="H240" s="140" t="s">
        <v>28</v>
      </c>
      <c r="I240" s="140" t="s">
        <v>29</v>
      </c>
      <c r="J240" s="373" t="s">
        <v>396</v>
      </c>
      <c r="K240" s="381" t="s">
        <v>398</v>
      </c>
      <c r="L240" s="382">
        <v>3000000.0</v>
      </c>
      <c r="M240" s="375">
        <f t="shared" si="19"/>
        <v>2100000</v>
      </c>
      <c r="N240" s="137">
        <v>2022.0</v>
      </c>
      <c r="O240" s="376">
        <v>2027.0</v>
      </c>
      <c r="P240" s="383"/>
      <c r="Q240" s="384" t="s">
        <v>35</v>
      </c>
      <c r="R240" s="384"/>
      <c r="S240" s="385"/>
      <c r="T240" s="386"/>
      <c r="U240" s="386"/>
      <c r="V240" s="386"/>
      <c r="W240" s="386"/>
      <c r="X240" s="386"/>
      <c r="Y240" s="383" t="s">
        <v>35</v>
      </c>
      <c r="Z240" s="385" t="s">
        <v>31</v>
      </c>
    </row>
    <row r="241" ht="15.75" customHeight="1">
      <c r="A241" s="387">
        <v>3.0</v>
      </c>
      <c r="B241" s="191" t="s">
        <v>395</v>
      </c>
      <c r="C241" s="192" t="s">
        <v>396</v>
      </c>
      <c r="D241" s="118">
        <v>7.0992614E7</v>
      </c>
      <c r="E241" s="388">
        <v>1.07721627E8</v>
      </c>
      <c r="F241" s="389">
        <v>6.00061531E8</v>
      </c>
      <c r="G241" s="390" t="s">
        <v>399</v>
      </c>
      <c r="H241" s="120" t="s">
        <v>28</v>
      </c>
      <c r="I241" s="120" t="s">
        <v>29</v>
      </c>
      <c r="J241" s="391" t="s">
        <v>396</v>
      </c>
      <c r="K241" s="392" t="s">
        <v>400</v>
      </c>
      <c r="L241" s="393">
        <f>2000000*1.07</f>
        <v>2140000</v>
      </c>
      <c r="M241" s="394">
        <f t="shared" si="19"/>
        <v>1498000</v>
      </c>
      <c r="N241" s="117">
        <v>2023.0</v>
      </c>
      <c r="O241" s="395">
        <v>2027.0</v>
      </c>
      <c r="P241" s="396"/>
      <c r="Q241" s="397"/>
      <c r="R241" s="397"/>
      <c r="S241" s="398"/>
      <c r="T241" s="399"/>
      <c r="U241" s="399"/>
      <c r="V241" s="399"/>
      <c r="W241" s="399" t="s">
        <v>35</v>
      </c>
      <c r="X241" s="399"/>
      <c r="Y241" s="396" t="s">
        <v>35</v>
      </c>
      <c r="Z241" s="398" t="s">
        <v>31</v>
      </c>
    </row>
    <row r="242" ht="15.75" customHeight="1">
      <c r="A242" s="125">
        <v>4.0</v>
      </c>
      <c r="B242" s="191" t="s">
        <v>395</v>
      </c>
      <c r="C242" s="192" t="s">
        <v>396</v>
      </c>
      <c r="D242" s="118">
        <v>7.0992614E7</v>
      </c>
      <c r="E242" s="388">
        <v>1.07721627E8</v>
      </c>
      <c r="F242" s="389">
        <v>6.00061531E8</v>
      </c>
      <c r="G242" s="390" t="s">
        <v>401</v>
      </c>
      <c r="H242" s="120" t="s">
        <v>28</v>
      </c>
      <c r="I242" s="120" t="s">
        <v>29</v>
      </c>
      <c r="J242" s="391" t="s">
        <v>396</v>
      </c>
      <c r="K242" s="392" t="s">
        <v>402</v>
      </c>
      <c r="L242" s="393">
        <f>1000000*1.07</f>
        <v>1070000</v>
      </c>
      <c r="M242" s="394">
        <f t="shared" si="19"/>
        <v>749000</v>
      </c>
      <c r="N242" s="117">
        <v>2023.0</v>
      </c>
      <c r="O242" s="395">
        <v>2027.0</v>
      </c>
      <c r="P242" s="396"/>
      <c r="Q242" s="397"/>
      <c r="R242" s="397"/>
      <c r="S242" s="398"/>
      <c r="T242" s="399"/>
      <c r="U242" s="399" t="s">
        <v>35</v>
      </c>
      <c r="V242" s="399"/>
      <c r="W242" s="399"/>
      <c r="X242" s="399"/>
      <c r="Y242" s="396" t="s">
        <v>35</v>
      </c>
      <c r="Z242" s="398" t="s">
        <v>31</v>
      </c>
    </row>
    <row r="243" ht="15.75" customHeight="1">
      <c r="A243" s="125">
        <v>5.0</v>
      </c>
      <c r="B243" s="191" t="s">
        <v>395</v>
      </c>
      <c r="C243" s="192" t="s">
        <v>396</v>
      </c>
      <c r="D243" s="118">
        <v>7.0992614E7</v>
      </c>
      <c r="E243" s="388">
        <v>1.07721627E8</v>
      </c>
      <c r="F243" s="389">
        <v>6.00061531E8</v>
      </c>
      <c r="G243" s="390" t="s">
        <v>403</v>
      </c>
      <c r="H243" s="120" t="s">
        <v>28</v>
      </c>
      <c r="I243" s="120" t="s">
        <v>29</v>
      </c>
      <c r="J243" s="391" t="s">
        <v>396</v>
      </c>
      <c r="K243" s="392" t="s">
        <v>404</v>
      </c>
      <c r="L243" s="393">
        <f t="shared" ref="L243:L244" si="20">1500000*1.07</f>
        <v>1605000</v>
      </c>
      <c r="M243" s="394">
        <f t="shared" si="19"/>
        <v>1123500</v>
      </c>
      <c r="N243" s="117">
        <v>2023.0</v>
      </c>
      <c r="O243" s="395">
        <v>2027.0</v>
      </c>
      <c r="P243" s="396"/>
      <c r="Q243" s="397"/>
      <c r="R243" s="397" t="s">
        <v>35</v>
      </c>
      <c r="S243" s="398" t="s">
        <v>35</v>
      </c>
      <c r="T243" s="399"/>
      <c r="U243" s="399"/>
      <c r="V243" s="399"/>
      <c r="W243" s="399"/>
      <c r="X243" s="399"/>
      <c r="Y243" s="396" t="s">
        <v>35</v>
      </c>
      <c r="Z243" s="398" t="s">
        <v>31</v>
      </c>
    </row>
    <row r="244" ht="15.75" customHeight="1">
      <c r="A244" s="125">
        <v>6.0</v>
      </c>
      <c r="B244" s="191" t="s">
        <v>395</v>
      </c>
      <c r="C244" s="192" t="s">
        <v>396</v>
      </c>
      <c r="D244" s="118">
        <v>7.0992614E7</v>
      </c>
      <c r="E244" s="388">
        <v>1.07721627E8</v>
      </c>
      <c r="F244" s="389">
        <v>6.00061531E8</v>
      </c>
      <c r="G244" s="390" t="s">
        <v>350</v>
      </c>
      <c r="H244" s="120" t="s">
        <v>28</v>
      </c>
      <c r="I244" s="120" t="s">
        <v>29</v>
      </c>
      <c r="J244" s="391" t="s">
        <v>396</v>
      </c>
      <c r="K244" s="392" t="s">
        <v>405</v>
      </c>
      <c r="L244" s="393">
        <f t="shared" si="20"/>
        <v>1605000</v>
      </c>
      <c r="M244" s="394">
        <f t="shared" si="19"/>
        <v>1123500</v>
      </c>
      <c r="N244" s="117">
        <v>2023.0</v>
      </c>
      <c r="O244" s="395">
        <v>2027.0</v>
      </c>
      <c r="P244" s="396"/>
      <c r="Q244" s="397"/>
      <c r="R244" s="397"/>
      <c r="S244" s="398"/>
      <c r="T244" s="399"/>
      <c r="U244" s="399"/>
      <c r="V244" s="399" t="s">
        <v>35</v>
      </c>
      <c r="W244" s="399"/>
      <c r="X244" s="399"/>
      <c r="Y244" s="396" t="s">
        <v>35</v>
      </c>
      <c r="Z244" s="398" t="s">
        <v>31</v>
      </c>
    </row>
    <row r="245" ht="15.75" customHeight="1">
      <c r="A245" s="52" t="s">
        <v>252</v>
      </c>
      <c r="B245" s="102"/>
      <c r="C245" s="103"/>
      <c r="D245" s="103"/>
      <c r="E245" s="103"/>
      <c r="F245" s="104"/>
      <c r="G245" s="185"/>
      <c r="H245" s="53"/>
      <c r="I245" s="53"/>
      <c r="J245" s="53"/>
      <c r="K245" s="185"/>
      <c r="L245" s="54"/>
      <c r="M245" s="105"/>
      <c r="N245" s="102"/>
      <c r="O245" s="104"/>
      <c r="P245" s="95"/>
      <c r="Q245" s="186"/>
      <c r="R245" s="186"/>
      <c r="S245" s="96"/>
      <c r="T245" s="52"/>
      <c r="U245" s="52"/>
      <c r="V245" s="52"/>
      <c r="W245" s="52"/>
      <c r="X245" s="52"/>
      <c r="Y245" s="95"/>
      <c r="Z245" s="96"/>
    </row>
    <row r="246" ht="15.75" customHeight="1">
      <c r="G246" s="166"/>
      <c r="K246" s="166"/>
    </row>
    <row r="247" ht="29.25" customHeight="1">
      <c r="A247" s="5" t="s">
        <v>1</v>
      </c>
      <c r="B247" s="55" t="s">
        <v>2</v>
      </c>
      <c r="C247" s="56"/>
      <c r="D247" s="56"/>
      <c r="E247" s="56"/>
      <c r="F247" s="57"/>
      <c r="G247" s="58" t="s">
        <v>3</v>
      </c>
      <c r="H247" s="9" t="s">
        <v>4</v>
      </c>
      <c r="I247" s="10" t="s">
        <v>5</v>
      </c>
      <c r="J247" s="5" t="s">
        <v>6</v>
      </c>
      <c r="K247" s="59" t="s">
        <v>7</v>
      </c>
      <c r="L247" s="60" t="s">
        <v>48</v>
      </c>
      <c r="M247" s="8"/>
      <c r="N247" s="61" t="s">
        <v>9</v>
      </c>
      <c r="O247" s="3"/>
      <c r="P247" s="150" t="s">
        <v>10</v>
      </c>
      <c r="Q247" s="63"/>
      <c r="R247" s="63"/>
      <c r="S247" s="63"/>
      <c r="T247" s="63"/>
      <c r="U247" s="63"/>
      <c r="V247" s="63"/>
      <c r="W247" s="63"/>
      <c r="X247" s="63"/>
      <c r="Y247" s="14" t="s">
        <v>11</v>
      </c>
      <c r="Z247" s="8"/>
    </row>
    <row r="248" ht="15.0" customHeight="1">
      <c r="A248" s="64"/>
      <c r="B248" s="58" t="s">
        <v>12</v>
      </c>
      <c r="C248" s="65" t="s">
        <v>13</v>
      </c>
      <c r="D248" s="65" t="s">
        <v>14</v>
      </c>
      <c r="E248" s="65" t="s">
        <v>15</v>
      </c>
      <c r="F248" s="66" t="s">
        <v>16</v>
      </c>
      <c r="G248" s="67"/>
      <c r="H248" s="64"/>
      <c r="I248" s="64"/>
      <c r="J248" s="64"/>
      <c r="K248" s="68"/>
      <c r="L248" s="69" t="s">
        <v>17</v>
      </c>
      <c r="M248" s="70" t="s">
        <v>18</v>
      </c>
      <c r="N248" s="71" t="s">
        <v>19</v>
      </c>
      <c r="O248" s="72" t="s">
        <v>20</v>
      </c>
      <c r="P248" s="6" t="s">
        <v>141</v>
      </c>
      <c r="Q248" s="7"/>
      <c r="R248" s="7"/>
      <c r="S248" s="8"/>
      <c r="T248" s="151" t="s">
        <v>142</v>
      </c>
      <c r="U248" s="151" t="s">
        <v>143</v>
      </c>
      <c r="V248" s="151" t="s">
        <v>144</v>
      </c>
      <c r="W248" s="151" t="s">
        <v>145</v>
      </c>
      <c r="X248" s="152" t="s">
        <v>146</v>
      </c>
      <c r="Y248" s="153" t="s">
        <v>23</v>
      </c>
      <c r="Z248" s="154" t="s">
        <v>24</v>
      </c>
    </row>
    <row r="249" ht="80.25" customHeight="1">
      <c r="A249" s="15"/>
      <c r="B249" s="74"/>
      <c r="C249" s="75"/>
      <c r="D249" s="75"/>
      <c r="E249" s="75"/>
      <c r="F249" s="76"/>
      <c r="G249" s="74"/>
      <c r="H249" s="15"/>
      <c r="I249" s="15"/>
      <c r="J249" s="15"/>
      <c r="K249" s="77"/>
      <c r="L249" s="74"/>
      <c r="M249" s="76"/>
      <c r="N249" s="74"/>
      <c r="O249" s="76"/>
      <c r="P249" s="21" t="s">
        <v>147</v>
      </c>
      <c r="Q249" s="155" t="s">
        <v>148</v>
      </c>
      <c r="R249" s="156" t="s">
        <v>149</v>
      </c>
      <c r="S249" s="157" t="s">
        <v>150</v>
      </c>
      <c r="T249" s="15"/>
      <c r="U249" s="15"/>
      <c r="V249" s="15"/>
      <c r="W249" s="15"/>
      <c r="X249" s="158"/>
      <c r="Y249" s="74"/>
      <c r="Z249" s="76"/>
    </row>
    <row r="250" ht="15.0" customHeight="1">
      <c r="A250" s="37">
        <v>1.0</v>
      </c>
      <c r="B250" s="175" t="s">
        <v>406</v>
      </c>
      <c r="C250" s="176" t="s">
        <v>28</v>
      </c>
      <c r="D250" s="39">
        <v>7.0844194E7</v>
      </c>
      <c r="E250" s="39">
        <v>1.02175349E8</v>
      </c>
      <c r="F250" s="40">
        <v>6.00022421E8</v>
      </c>
      <c r="G250" s="177" t="s">
        <v>407</v>
      </c>
      <c r="H250" s="41" t="s">
        <v>28</v>
      </c>
      <c r="I250" s="41" t="s">
        <v>29</v>
      </c>
      <c r="J250" s="41" t="s">
        <v>104</v>
      </c>
      <c r="K250" s="177" t="s">
        <v>407</v>
      </c>
      <c r="L250" s="42">
        <v>300000.0</v>
      </c>
      <c r="M250" s="43">
        <f t="shared" ref="M250:M253" si="21">L250/100*70</f>
        <v>210000</v>
      </c>
      <c r="N250" s="38">
        <v>2022.0</v>
      </c>
      <c r="O250" s="40">
        <v>2027.0</v>
      </c>
      <c r="P250" s="44"/>
      <c r="Q250" s="178"/>
      <c r="R250" s="178"/>
      <c r="S250" s="45"/>
      <c r="T250" s="37"/>
      <c r="U250" s="37"/>
      <c r="V250" s="37"/>
      <c r="W250" s="37"/>
      <c r="X250" s="37"/>
      <c r="Y250" s="44" t="s">
        <v>35</v>
      </c>
      <c r="Z250" s="45" t="s">
        <v>31</v>
      </c>
    </row>
    <row r="251" ht="15.75" customHeight="1">
      <c r="A251" s="46">
        <v>2.0</v>
      </c>
      <c r="B251" s="175" t="s">
        <v>406</v>
      </c>
      <c r="C251" s="176" t="s">
        <v>28</v>
      </c>
      <c r="D251" s="39">
        <v>7.0844194E7</v>
      </c>
      <c r="E251" s="39">
        <v>1.02175349E8</v>
      </c>
      <c r="F251" s="40">
        <v>6.00022421E8</v>
      </c>
      <c r="G251" s="179" t="s">
        <v>408</v>
      </c>
      <c r="H251" s="41" t="s">
        <v>28</v>
      </c>
      <c r="I251" s="41" t="s">
        <v>29</v>
      </c>
      <c r="J251" s="41" t="s">
        <v>104</v>
      </c>
      <c r="K251" s="179" t="s">
        <v>408</v>
      </c>
      <c r="L251" s="48">
        <v>50000.0</v>
      </c>
      <c r="M251" s="43">
        <f t="shared" si="21"/>
        <v>35000</v>
      </c>
      <c r="N251" s="38">
        <v>2022.0</v>
      </c>
      <c r="O251" s="40">
        <v>2027.0</v>
      </c>
      <c r="P251" s="93"/>
      <c r="Q251" s="180"/>
      <c r="R251" s="180"/>
      <c r="S251" s="94"/>
      <c r="T251" s="46"/>
      <c r="U251" s="46"/>
      <c r="V251" s="46"/>
      <c r="W251" s="46"/>
      <c r="X251" s="46"/>
      <c r="Y251" s="44" t="s">
        <v>35</v>
      </c>
      <c r="Z251" s="45" t="s">
        <v>31</v>
      </c>
    </row>
    <row r="252" ht="15.75" customHeight="1">
      <c r="A252" s="46">
        <v>3.0</v>
      </c>
      <c r="B252" s="175" t="s">
        <v>406</v>
      </c>
      <c r="C252" s="176" t="s">
        <v>28</v>
      </c>
      <c r="D252" s="39">
        <v>7.0844194E7</v>
      </c>
      <c r="E252" s="39">
        <v>1.02175349E8</v>
      </c>
      <c r="F252" s="40">
        <v>6.00022421E8</v>
      </c>
      <c r="G252" s="179" t="s">
        <v>409</v>
      </c>
      <c r="H252" s="41" t="s">
        <v>28</v>
      </c>
      <c r="I252" s="41" t="s">
        <v>29</v>
      </c>
      <c r="J252" s="41" t="s">
        <v>104</v>
      </c>
      <c r="K252" s="179" t="s">
        <v>410</v>
      </c>
      <c r="L252" s="48">
        <v>500000.0</v>
      </c>
      <c r="M252" s="43">
        <f t="shared" si="21"/>
        <v>350000</v>
      </c>
      <c r="N252" s="38">
        <v>2022.0</v>
      </c>
      <c r="O252" s="40">
        <v>2027.0</v>
      </c>
      <c r="P252" s="93"/>
      <c r="Q252" s="180"/>
      <c r="R252" s="180"/>
      <c r="S252" s="94"/>
      <c r="T252" s="46"/>
      <c r="U252" s="46"/>
      <c r="V252" s="46"/>
      <c r="W252" s="46"/>
      <c r="X252" s="46"/>
      <c r="Y252" s="44" t="s">
        <v>35</v>
      </c>
      <c r="Z252" s="45" t="s">
        <v>31</v>
      </c>
    </row>
    <row r="253" ht="15.75" customHeight="1">
      <c r="A253" s="52">
        <v>4.0</v>
      </c>
      <c r="B253" s="175" t="s">
        <v>406</v>
      </c>
      <c r="C253" s="176" t="s">
        <v>28</v>
      </c>
      <c r="D253" s="39">
        <v>7.0844194E7</v>
      </c>
      <c r="E253" s="39">
        <v>1.02175349E8</v>
      </c>
      <c r="F253" s="40">
        <v>6.00022421E8</v>
      </c>
      <c r="G253" s="185" t="s">
        <v>411</v>
      </c>
      <c r="H253" s="41" t="s">
        <v>28</v>
      </c>
      <c r="I253" s="41" t="s">
        <v>29</v>
      </c>
      <c r="J253" s="41" t="s">
        <v>104</v>
      </c>
      <c r="K253" s="185" t="s">
        <v>412</v>
      </c>
      <c r="L253" s="54">
        <v>150000.0</v>
      </c>
      <c r="M253" s="43">
        <f t="shared" si="21"/>
        <v>105000</v>
      </c>
      <c r="N253" s="38">
        <v>2022.0</v>
      </c>
      <c r="O253" s="40">
        <v>2027.0</v>
      </c>
      <c r="P253" s="95"/>
      <c r="Q253" s="186"/>
      <c r="R253" s="186"/>
      <c r="S253" s="96"/>
      <c r="T253" s="52"/>
      <c r="U253" s="52"/>
      <c r="V253" s="52"/>
      <c r="W253" s="52"/>
      <c r="X253" s="52"/>
      <c r="Y253" s="44" t="s">
        <v>35</v>
      </c>
      <c r="Z253" s="45" t="s">
        <v>31</v>
      </c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61">
    <mergeCell ref="U14:U15"/>
    <mergeCell ref="V14:V15"/>
    <mergeCell ref="W14:W15"/>
    <mergeCell ref="X14:X15"/>
    <mergeCell ref="Y14:Y15"/>
    <mergeCell ref="Z14:Z15"/>
    <mergeCell ref="Y24:Z24"/>
    <mergeCell ref="Y55:Z55"/>
    <mergeCell ref="K13:K15"/>
    <mergeCell ref="L13:M13"/>
    <mergeCell ref="N13:O13"/>
    <mergeCell ref="P13:X13"/>
    <mergeCell ref="Y13:Z13"/>
    <mergeCell ref="L14:L15"/>
    <mergeCell ref="M14:M15"/>
    <mergeCell ref="W25:W26"/>
    <mergeCell ref="X25:X26"/>
    <mergeCell ref="Y25:Y26"/>
    <mergeCell ref="Z25:Z26"/>
    <mergeCell ref="P14:S14"/>
    <mergeCell ref="T14:T15"/>
    <mergeCell ref="P24:X24"/>
    <mergeCell ref="P25:S25"/>
    <mergeCell ref="T25:T26"/>
    <mergeCell ref="U25:U26"/>
    <mergeCell ref="V25:V26"/>
    <mergeCell ref="Y56:Y57"/>
    <mergeCell ref="Z56:Z57"/>
    <mergeCell ref="Y79:Z79"/>
    <mergeCell ref="P55:X55"/>
    <mergeCell ref="P56:S56"/>
    <mergeCell ref="T56:T57"/>
    <mergeCell ref="U56:U57"/>
    <mergeCell ref="V56:V57"/>
    <mergeCell ref="W56:W57"/>
    <mergeCell ref="X56:X57"/>
    <mergeCell ref="Y80:Y81"/>
    <mergeCell ref="Z80:Z81"/>
    <mergeCell ref="Y87:Z87"/>
    <mergeCell ref="P79:X79"/>
    <mergeCell ref="P80:S80"/>
    <mergeCell ref="T80:T81"/>
    <mergeCell ref="U80:U81"/>
    <mergeCell ref="V80:V81"/>
    <mergeCell ref="W80:W81"/>
    <mergeCell ref="X80:X81"/>
    <mergeCell ref="Y88:Y89"/>
    <mergeCell ref="Z88:Z89"/>
    <mergeCell ref="Y101:Z101"/>
    <mergeCell ref="P87:X87"/>
    <mergeCell ref="P88:S88"/>
    <mergeCell ref="T88:T89"/>
    <mergeCell ref="U88:U89"/>
    <mergeCell ref="V88:V89"/>
    <mergeCell ref="W88:W89"/>
    <mergeCell ref="X88:X89"/>
    <mergeCell ref="Y102:Y103"/>
    <mergeCell ref="Z102:Z103"/>
    <mergeCell ref="Y113:Z113"/>
    <mergeCell ref="P101:X101"/>
    <mergeCell ref="P102:S102"/>
    <mergeCell ref="T102:T103"/>
    <mergeCell ref="U102:U103"/>
    <mergeCell ref="V102:V103"/>
    <mergeCell ref="W102:W103"/>
    <mergeCell ref="X102:X103"/>
    <mergeCell ref="P155:X155"/>
    <mergeCell ref="P156:S156"/>
    <mergeCell ref="P147:X147"/>
    <mergeCell ref="P148:S148"/>
    <mergeCell ref="T148:T149"/>
    <mergeCell ref="U148:U149"/>
    <mergeCell ref="V148:V149"/>
    <mergeCell ref="W148:W149"/>
    <mergeCell ref="X148:X149"/>
    <mergeCell ref="Y114:Y115"/>
    <mergeCell ref="Z114:Z115"/>
    <mergeCell ref="Y130:Z130"/>
    <mergeCell ref="P113:X113"/>
    <mergeCell ref="P114:S114"/>
    <mergeCell ref="T114:T115"/>
    <mergeCell ref="U114:U115"/>
    <mergeCell ref="V114:V115"/>
    <mergeCell ref="W114:W115"/>
    <mergeCell ref="X114:X115"/>
    <mergeCell ref="Y131:Y132"/>
    <mergeCell ref="Z131:Z132"/>
    <mergeCell ref="Y137:Z137"/>
    <mergeCell ref="P130:X130"/>
    <mergeCell ref="P131:S131"/>
    <mergeCell ref="T131:T132"/>
    <mergeCell ref="U131:U132"/>
    <mergeCell ref="V131:V132"/>
    <mergeCell ref="W131:W132"/>
    <mergeCell ref="X131:X132"/>
    <mergeCell ref="Y138:Y139"/>
    <mergeCell ref="Z138:Z139"/>
    <mergeCell ref="Y147:Z147"/>
    <mergeCell ref="P137:X137"/>
    <mergeCell ref="P138:S138"/>
    <mergeCell ref="T138:T139"/>
    <mergeCell ref="U138:U139"/>
    <mergeCell ref="V138:V139"/>
    <mergeCell ref="W138:W139"/>
    <mergeCell ref="X138:X139"/>
    <mergeCell ref="Y148:Y149"/>
    <mergeCell ref="Z148:Z149"/>
    <mergeCell ref="Y155:Z155"/>
    <mergeCell ref="D88:D89"/>
    <mergeCell ref="E88:E89"/>
    <mergeCell ref="A101:A103"/>
    <mergeCell ref="B101:F101"/>
    <mergeCell ref="G101:G103"/>
    <mergeCell ref="H101:H103"/>
    <mergeCell ref="I101:I103"/>
    <mergeCell ref="F102:F103"/>
    <mergeCell ref="B102:B103"/>
    <mergeCell ref="C102:C103"/>
    <mergeCell ref="B113:F113"/>
    <mergeCell ref="G113:G115"/>
    <mergeCell ref="H113:H115"/>
    <mergeCell ref="I113:I115"/>
    <mergeCell ref="F114:F115"/>
    <mergeCell ref="K130:K132"/>
    <mergeCell ref="L130:M130"/>
    <mergeCell ref="N130:O130"/>
    <mergeCell ref="L131:L132"/>
    <mergeCell ref="M131:M132"/>
    <mergeCell ref="N131:N132"/>
    <mergeCell ref="O131:O132"/>
    <mergeCell ref="D131:D132"/>
    <mergeCell ref="E131:E132"/>
    <mergeCell ref="J137:J139"/>
    <mergeCell ref="K137:K139"/>
    <mergeCell ref="L137:M137"/>
    <mergeCell ref="N137:O137"/>
    <mergeCell ref="L138:L139"/>
    <mergeCell ref="M138:M139"/>
    <mergeCell ref="N138:N139"/>
    <mergeCell ref="O138:O139"/>
    <mergeCell ref="B138:B139"/>
    <mergeCell ref="C138:C139"/>
    <mergeCell ref="D138:D139"/>
    <mergeCell ref="E138:E139"/>
    <mergeCell ref="A113:A115"/>
    <mergeCell ref="A130:A132"/>
    <mergeCell ref="B130:F130"/>
    <mergeCell ref="G130:G132"/>
    <mergeCell ref="H130:H132"/>
    <mergeCell ref="I130:I132"/>
    <mergeCell ref="J130:J132"/>
    <mergeCell ref="F131:F132"/>
    <mergeCell ref="B131:B132"/>
    <mergeCell ref="C131:C132"/>
    <mergeCell ref="B137:F137"/>
    <mergeCell ref="H137:H139"/>
    <mergeCell ref="I137:I139"/>
    <mergeCell ref="F138:F139"/>
    <mergeCell ref="B147:F147"/>
    <mergeCell ref="G147:G149"/>
    <mergeCell ref="F148:F149"/>
    <mergeCell ref="G155:G157"/>
    <mergeCell ref="H155:H157"/>
    <mergeCell ref="I155:I157"/>
    <mergeCell ref="J155:J157"/>
    <mergeCell ref="K155:K157"/>
    <mergeCell ref="F156:F157"/>
    <mergeCell ref="L148:L149"/>
    <mergeCell ref="M148:M149"/>
    <mergeCell ref="L155:M155"/>
    <mergeCell ref="L156:L157"/>
    <mergeCell ref="M156:M157"/>
    <mergeCell ref="N148:N149"/>
    <mergeCell ref="O148:O149"/>
    <mergeCell ref="N155:O155"/>
    <mergeCell ref="N156:N157"/>
    <mergeCell ref="O156:O157"/>
    <mergeCell ref="G137:G139"/>
    <mergeCell ref="H147:H149"/>
    <mergeCell ref="I147:I149"/>
    <mergeCell ref="J147:J149"/>
    <mergeCell ref="K147:K149"/>
    <mergeCell ref="L147:M147"/>
    <mergeCell ref="N147:O147"/>
    <mergeCell ref="A137:A139"/>
    <mergeCell ref="A147:A149"/>
    <mergeCell ref="B148:B149"/>
    <mergeCell ref="C148:C149"/>
    <mergeCell ref="D148:D149"/>
    <mergeCell ref="E148:E149"/>
    <mergeCell ref="B155:F155"/>
    <mergeCell ref="A163:A165"/>
    <mergeCell ref="B163:F163"/>
    <mergeCell ref="G163:G165"/>
    <mergeCell ref="H163:H165"/>
    <mergeCell ref="I163:I165"/>
    <mergeCell ref="J163:J165"/>
    <mergeCell ref="F164:F165"/>
    <mergeCell ref="B164:B165"/>
    <mergeCell ref="C164:C165"/>
    <mergeCell ref="A171:A173"/>
    <mergeCell ref="B171:F171"/>
    <mergeCell ref="G171:G173"/>
    <mergeCell ref="H171:H173"/>
    <mergeCell ref="I171:I173"/>
    <mergeCell ref="F172:F173"/>
    <mergeCell ref="L163:M163"/>
    <mergeCell ref="N163:O163"/>
    <mergeCell ref="P163:X163"/>
    <mergeCell ref="Y163:Z163"/>
    <mergeCell ref="D164:D165"/>
    <mergeCell ref="E164:E165"/>
    <mergeCell ref="U164:U165"/>
    <mergeCell ref="V164:V165"/>
    <mergeCell ref="W164:W165"/>
    <mergeCell ref="X164:X165"/>
    <mergeCell ref="Y164:Y165"/>
    <mergeCell ref="Z164:Z165"/>
    <mergeCell ref="K163:K165"/>
    <mergeCell ref="L164:L165"/>
    <mergeCell ref="M164:M165"/>
    <mergeCell ref="N164:N165"/>
    <mergeCell ref="O164:O165"/>
    <mergeCell ref="P164:S164"/>
    <mergeCell ref="T164:T165"/>
    <mergeCell ref="B172:B173"/>
    <mergeCell ref="C172:C173"/>
    <mergeCell ref="D172:D173"/>
    <mergeCell ref="E172:E173"/>
    <mergeCell ref="Y172:Y173"/>
    <mergeCell ref="Z172:Z173"/>
    <mergeCell ref="M172:M173"/>
    <mergeCell ref="N172:N173"/>
    <mergeCell ref="T172:T173"/>
    <mergeCell ref="U172:U173"/>
    <mergeCell ref="V172:V173"/>
    <mergeCell ref="W172:W173"/>
    <mergeCell ref="X172:X173"/>
    <mergeCell ref="J171:J173"/>
    <mergeCell ref="K171:K173"/>
    <mergeCell ref="L171:M171"/>
    <mergeCell ref="N171:O171"/>
    <mergeCell ref="P171:X171"/>
    <mergeCell ref="Y171:Z171"/>
    <mergeCell ref="L172:L173"/>
    <mergeCell ref="J183:J185"/>
    <mergeCell ref="K183:K185"/>
    <mergeCell ref="L183:M183"/>
    <mergeCell ref="N183:O183"/>
    <mergeCell ref="P183:X183"/>
    <mergeCell ref="Y183:Z183"/>
    <mergeCell ref="B184:B185"/>
    <mergeCell ref="C184:C185"/>
    <mergeCell ref="D184:D185"/>
    <mergeCell ref="E184:E185"/>
    <mergeCell ref="M184:M185"/>
    <mergeCell ref="N184:N185"/>
    <mergeCell ref="Y184:Y185"/>
    <mergeCell ref="Z184:Z185"/>
    <mergeCell ref="O184:O185"/>
    <mergeCell ref="P184:S184"/>
    <mergeCell ref="T184:T185"/>
    <mergeCell ref="U184:U185"/>
    <mergeCell ref="V184:V185"/>
    <mergeCell ref="W184:W185"/>
    <mergeCell ref="X184:X185"/>
    <mergeCell ref="O172:O173"/>
    <mergeCell ref="P172:S172"/>
    <mergeCell ref="A183:A185"/>
    <mergeCell ref="B183:F183"/>
    <mergeCell ref="G183:G185"/>
    <mergeCell ref="H183:H185"/>
    <mergeCell ref="F184:F185"/>
    <mergeCell ref="B199:B200"/>
    <mergeCell ref="C199:C200"/>
    <mergeCell ref="D199:D200"/>
    <mergeCell ref="E199:E200"/>
    <mergeCell ref="I183:I185"/>
    <mergeCell ref="L184:L185"/>
    <mergeCell ref="A198:A200"/>
    <mergeCell ref="B198:F198"/>
    <mergeCell ref="G198:G200"/>
    <mergeCell ref="H198:H200"/>
    <mergeCell ref="I198:I200"/>
    <mergeCell ref="F199:F200"/>
    <mergeCell ref="M199:M200"/>
    <mergeCell ref="N199:N200"/>
    <mergeCell ref="T199:T200"/>
    <mergeCell ref="U199:U200"/>
    <mergeCell ref="V199:V200"/>
    <mergeCell ref="W199:W200"/>
    <mergeCell ref="X199:X200"/>
    <mergeCell ref="Y199:Y200"/>
    <mergeCell ref="Z199:Z200"/>
    <mergeCell ref="J198:J200"/>
    <mergeCell ref="K198:K200"/>
    <mergeCell ref="L198:M198"/>
    <mergeCell ref="N198:O198"/>
    <mergeCell ref="P198:X198"/>
    <mergeCell ref="Y198:Z198"/>
    <mergeCell ref="L199:L200"/>
    <mergeCell ref="J208:J210"/>
    <mergeCell ref="K208:K210"/>
    <mergeCell ref="L208:M208"/>
    <mergeCell ref="N208:O208"/>
    <mergeCell ref="P208:X208"/>
    <mergeCell ref="Y208:Z208"/>
    <mergeCell ref="B209:B210"/>
    <mergeCell ref="C209:C210"/>
    <mergeCell ref="D209:D210"/>
    <mergeCell ref="E209:E210"/>
    <mergeCell ref="M209:M210"/>
    <mergeCell ref="N209:N210"/>
    <mergeCell ref="Y209:Y210"/>
    <mergeCell ref="Z209:Z210"/>
    <mergeCell ref="O209:O210"/>
    <mergeCell ref="P209:S209"/>
    <mergeCell ref="T209:T210"/>
    <mergeCell ref="U209:U210"/>
    <mergeCell ref="V209:V210"/>
    <mergeCell ref="W209:W210"/>
    <mergeCell ref="X209:X210"/>
    <mergeCell ref="O199:O200"/>
    <mergeCell ref="P199:S199"/>
    <mergeCell ref="A208:A210"/>
    <mergeCell ref="B208:F208"/>
    <mergeCell ref="G208:G210"/>
    <mergeCell ref="H208:H210"/>
    <mergeCell ref="F209:F210"/>
    <mergeCell ref="B229:B230"/>
    <mergeCell ref="C229:C230"/>
    <mergeCell ref="D229:D230"/>
    <mergeCell ref="E229:E230"/>
    <mergeCell ref="I208:I210"/>
    <mergeCell ref="L209:L210"/>
    <mergeCell ref="A228:A230"/>
    <mergeCell ref="B228:F228"/>
    <mergeCell ref="G228:G230"/>
    <mergeCell ref="H228:H230"/>
    <mergeCell ref="I228:I230"/>
    <mergeCell ref="F229:F230"/>
    <mergeCell ref="M229:M230"/>
    <mergeCell ref="N229:N230"/>
    <mergeCell ref="T229:T230"/>
    <mergeCell ref="U229:U230"/>
    <mergeCell ref="V229:V230"/>
    <mergeCell ref="W229:W230"/>
    <mergeCell ref="X229:X230"/>
    <mergeCell ref="Y229:Y230"/>
    <mergeCell ref="Z229:Z230"/>
    <mergeCell ref="J228:J230"/>
    <mergeCell ref="K228:K230"/>
    <mergeCell ref="L228:M228"/>
    <mergeCell ref="N228:O228"/>
    <mergeCell ref="P228:X228"/>
    <mergeCell ref="Y228:Z228"/>
    <mergeCell ref="L229:L230"/>
    <mergeCell ref="J236:J238"/>
    <mergeCell ref="K236:K238"/>
    <mergeCell ref="L236:M236"/>
    <mergeCell ref="N236:O236"/>
    <mergeCell ref="P236:X236"/>
    <mergeCell ref="Y236:Z236"/>
    <mergeCell ref="B237:B238"/>
    <mergeCell ref="C237:C238"/>
    <mergeCell ref="D237:D238"/>
    <mergeCell ref="E237:E238"/>
    <mergeCell ref="M237:M238"/>
    <mergeCell ref="N237:N238"/>
    <mergeCell ref="Y237:Y238"/>
    <mergeCell ref="Z237:Z238"/>
    <mergeCell ref="O237:O238"/>
    <mergeCell ref="P237:S237"/>
    <mergeCell ref="T237:T238"/>
    <mergeCell ref="U237:U238"/>
    <mergeCell ref="V237:V238"/>
    <mergeCell ref="W237:W238"/>
    <mergeCell ref="X237:X238"/>
    <mergeCell ref="O229:O230"/>
    <mergeCell ref="P229:S229"/>
    <mergeCell ref="A236:A238"/>
    <mergeCell ref="B236:F236"/>
    <mergeCell ref="G236:G238"/>
    <mergeCell ref="H236:H238"/>
    <mergeCell ref="F237:F238"/>
    <mergeCell ref="B248:B249"/>
    <mergeCell ref="C248:C249"/>
    <mergeCell ref="D248:D249"/>
    <mergeCell ref="E248:E249"/>
    <mergeCell ref="I236:I238"/>
    <mergeCell ref="L237:L238"/>
    <mergeCell ref="A247:A249"/>
    <mergeCell ref="B247:F247"/>
    <mergeCell ref="G247:G249"/>
    <mergeCell ref="H247:H249"/>
    <mergeCell ref="I247:I249"/>
    <mergeCell ref="F248:F249"/>
    <mergeCell ref="M248:M249"/>
    <mergeCell ref="N248:N249"/>
    <mergeCell ref="T248:T249"/>
    <mergeCell ref="U248:U249"/>
    <mergeCell ref="V248:V249"/>
    <mergeCell ref="W248:W249"/>
    <mergeCell ref="X248:X249"/>
    <mergeCell ref="Y248:Y249"/>
    <mergeCell ref="Z248:Z249"/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C3:C4"/>
    <mergeCell ref="D3:D4"/>
    <mergeCell ref="N3:N4"/>
    <mergeCell ref="O3:O4"/>
    <mergeCell ref="P3:S3"/>
    <mergeCell ref="T3:T4"/>
    <mergeCell ref="U3:U4"/>
    <mergeCell ref="V3:V4"/>
    <mergeCell ref="C14:C15"/>
    <mergeCell ref="D14:D15"/>
    <mergeCell ref="N14:N15"/>
    <mergeCell ref="O14:O15"/>
    <mergeCell ref="A2:A4"/>
    <mergeCell ref="B3:B4"/>
    <mergeCell ref="A13:A15"/>
    <mergeCell ref="B14:B15"/>
    <mergeCell ref="A24:A26"/>
    <mergeCell ref="B25:B26"/>
    <mergeCell ref="A55:A57"/>
    <mergeCell ref="B56:B57"/>
    <mergeCell ref="E3:E4"/>
    <mergeCell ref="F3:F4"/>
    <mergeCell ref="B13:F13"/>
    <mergeCell ref="G13:G15"/>
    <mergeCell ref="H13:H15"/>
    <mergeCell ref="I13:I15"/>
    <mergeCell ref="J13:J15"/>
    <mergeCell ref="K24:K26"/>
    <mergeCell ref="L24:M24"/>
    <mergeCell ref="N24:O24"/>
    <mergeCell ref="L25:L26"/>
    <mergeCell ref="M25:M26"/>
    <mergeCell ref="N25:N26"/>
    <mergeCell ref="O25:O26"/>
    <mergeCell ref="C25:C26"/>
    <mergeCell ref="D25:D26"/>
    <mergeCell ref="K55:K57"/>
    <mergeCell ref="L55:M55"/>
    <mergeCell ref="N55:O55"/>
    <mergeCell ref="L56:L57"/>
    <mergeCell ref="M56:M57"/>
    <mergeCell ref="N56:N57"/>
    <mergeCell ref="O56:O57"/>
    <mergeCell ref="C56:C57"/>
    <mergeCell ref="D56:D57"/>
    <mergeCell ref="E56:E57"/>
    <mergeCell ref="F56:F57"/>
    <mergeCell ref="E14:E15"/>
    <mergeCell ref="F14:F15"/>
    <mergeCell ref="B24:F24"/>
    <mergeCell ref="G24:G26"/>
    <mergeCell ref="H24:H26"/>
    <mergeCell ref="I24:I26"/>
    <mergeCell ref="J24:J26"/>
    <mergeCell ref="E25:E26"/>
    <mergeCell ref="F25:F26"/>
    <mergeCell ref="B55:F55"/>
    <mergeCell ref="G55:G57"/>
    <mergeCell ref="H55:H57"/>
    <mergeCell ref="I55:I57"/>
    <mergeCell ref="J55:J57"/>
    <mergeCell ref="L79:M79"/>
    <mergeCell ref="N79:O79"/>
    <mergeCell ref="D80:D81"/>
    <mergeCell ref="E80:E81"/>
    <mergeCell ref="K79:K81"/>
    <mergeCell ref="L80:L81"/>
    <mergeCell ref="M80:M81"/>
    <mergeCell ref="N80:N81"/>
    <mergeCell ref="O80:O81"/>
    <mergeCell ref="J87:J89"/>
    <mergeCell ref="K87:K89"/>
    <mergeCell ref="L87:M87"/>
    <mergeCell ref="N87:O87"/>
    <mergeCell ref="L88:L89"/>
    <mergeCell ref="M88:M89"/>
    <mergeCell ref="N88:N89"/>
    <mergeCell ref="O88:O89"/>
    <mergeCell ref="B88:B89"/>
    <mergeCell ref="C88:C89"/>
    <mergeCell ref="A79:A81"/>
    <mergeCell ref="B79:F79"/>
    <mergeCell ref="G79:G81"/>
    <mergeCell ref="H79:H81"/>
    <mergeCell ref="I79:I81"/>
    <mergeCell ref="J79:J81"/>
    <mergeCell ref="F80:F81"/>
    <mergeCell ref="B80:B81"/>
    <mergeCell ref="C80:C81"/>
    <mergeCell ref="A87:A89"/>
    <mergeCell ref="B87:F87"/>
    <mergeCell ref="G87:G89"/>
    <mergeCell ref="H87:H89"/>
    <mergeCell ref="I87:I89"/>
    <mergeCell ref="F88:F89"/>
    <mergeCell ref="J101:J103"/>
    <mergeCell ref="K101:K103"/>
    <mergeCell ref="L101:M101"/>
    <mergeCell ref="N101:O101"/>
    <mergeCell ref="L102:L103"/>
    <mergeCell ref="M102:M103"/>
    <mergeCell ref="N102:N103"/>
    <mergeCell ref="O102:O103"/>
    <mergeCell ref="D102:D103"/>
    <mergeCell ref="E102:E103"/>
    <mergeCell ref="J113:J115"/>
    <mergeCell ref="K113:K115"/>
    <mergeCell ref="L113:M113"/>
    <mergeCell ref="N113:O113"/>
    <mergeCell ref="L114:L115"/>
    <mergeCell ref="M114:M115"/>
    <mergeCell ref="N114:N115"/>
    <mergeCell ref="O114:O115"/>
    <mergeCell ref="B114:B115"/>
    <mergeCell ref="C114:C115"/>
    <mergeCell ref="D114:D115"/>
    <mergeCell ref="E114:E115"/>
    <mergeCell ref="V156:V157"/>
    <mergeCell ref="W156:W157"/>
    <mergeCell ref="X156:X157"/>
    <mergeCell ref="Y156:Y157"/>
    <mergeCell ref="Z156:Z157"/>
    <mergeCell ref="A155:A157"/>
    <mergeCell ref="B156:B157"/>
    <mergeCell ref="C156:C157"/>
    <mergeCell ref="D156:D157"/>
    <mergeCell ref="E156:E157"/>
    <mergeCell ref="T156:T157"/>
    <mergeCell ref="U156:U157"/>
    <mergeCell ref="O248:O249"/>
    <mergeCell ref="P248:S248"/>
    <mergeCell ref="J247:J249"/>
    <mergeCell ref="K247:K249"/>
    <mergeCell ref="L247:M247"/>
    <mergeCell ref="N247:O247"/>
    <mergeCell ref="P247:X247"/>
    <mergeCell ref="Y247:Z247"/>
    <mergeCell ref="L248:L249"/>
  </mergeCells>
  <printOptions/>
  <pageMargins bottom="0.7875" footer="0.0" header="0.0" left="0.7" right="0.7" top="0.7875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8.86"/>
    <col customWidth="1" min="2" max="2" width="8.43"/>
    <col customWidth="1" min="3" max="3" width="21.43"/>
    <col customWidth="1" min="4" max="4" width="20.29"/>
    <col customWidth="1" min="5" max="5" width="10.86"/>
    <col customWidth="1" min="6" max="6" width="26.29"/>
    <col customWidth="1" min="7" max="8" width="15.43"/>
    <col customWidth="1" min="9" max="9" width="19.43"/>
    <col customWidth="1" min="10" max="10" width="47.14"/>
    <col customWidth="1" min="11" max="11" width="14.14"/>
    <col customWidth="1" min="12" max="12" width="14.71"/>
    <col customWidth="1" min="13" max="13" width="10.29"/>
    <col customWidth="1" min="14" max="14" width="10.0"/>
    <col customWidth="1" min="15" max="18" width="12.71"/>
    <col customWidth="1" min="19" max="20" width="11.71"/>
    <col customWidth="1" min="21" max="26" width="8.86"/>
  </cols>
  <sheetData>
    <row r="1" ht="21.75" customHeight="1">
      <c r="A1" s="400" t="s">
        <v>413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/>
      <c r="V1" s="4"/>
      <c r="W1" s="4"/>
      <c r="X1" s="4"/>
      <c r="Y1" s="4"/>
      <c r="Z1" s="4"/>
    </row>
    <row r="2" ht="30.0" customHeight="1">
      <c r="A2" s="401" t="s">
        <v>414</v>
      </c>
      <c r="B2" s="5" t="s">
        <v>1</v>
      </c>
      <c r="C2" s="6" t="s">
        <v>415</v>
      </c>
      <c r="D2" s="7"/>
      <c r="E2" s="402"/>
      <c r="F2" s="5" t="s">
        <v>3</v>
      </c>
      <c r="G2" s="9" t="s">
        <v>4</v>
      </c>
      <c r="H2" s="10" t="s">
        <v>5</v>
      </c>
      <c r="I2" s="9" t="s">
        <v>6</v>
      </c>
      <c r="J2" s="403" t="s">
        <v>7</v>
      </c>
      <c r="K2" s="11" t="s">
        <v>8</v>
      </c>
      <c r="L2" s="8"/>
      <c r="M2" s="12" t="s">
        <v>9</v>
      </c>
      <c r="N2" s="8"/>
      <c r="O2" s="404" t="s">
        <v>10</v>
      </c>
      <c r="P2" s="56"/>
      <c r="Q2" s="56"/>
      <c r="R2" s="405"/>
      <c r="S2" s="14" t="s">
        <v>11</v>
      </c>
      <c r="T2" s="8"/>
      <c r="U2" s="4"/>
      <c r="V2" s="4"/>
      <c r="W2" s="4"/>
      <c r="X2" s="4"/>
      <c r="Y2" s="4"/>
      <c r="Z2" s="4"/>
    </row>
    <row r="3" ht="22.5" customHeight="1">
      <c r="A3" s="406"/>
      <c r="B3" s="64"/>
      <c r="C3" s="407" t="s">
        <v>416</v>
      </c>
      <c r="D3" s="408" t="s">
        <v>417</v>
      </c>
      <c r="E3" s="408" t="s">
        <v>418</v>
      </c>
      <c r="F3" s="64"/>
      <c r="G3" s="64"/>
      <c r="H3" s="64"/>
      <c r="I3" s="64"/>
      <c r="J3" s="64"/>
      <c r="K3" s="69" t="s">
        <v>17</v>
      </c>
      <c r="L3" s="69" t="s">
        <v>18</v>
      </c>
      <c r="M3" s="153" t="s">
        <v>19</v>
      </c>
      <c r="N3" s="154" t="s">
        <v>20</v>
      </c>
      <c r="O3" s="409" t="s">
        <v>141</v>
      </c>
      <c r="P3" s="2"/>
      <c r="Q3" s="2"/>
      <c r="R3" s="410"/>
      <c r="S3" s="153" t="s">
        <v>419</v>
      </c>
      <c r="T3" s="154" t="s">
        <v>24</v>
      </c>
      <c r="U3" s="4"/>
      <c r="V3" s="4"/>
      <c r="W3" s="4"/>
      <c r="X3" s="4"/>
      <c r="Y3" s="4"/>
      <c r="Z3" s="4"/>
    </row>
    <row r="4" ht="68.25" customHeight="1">
      <c r="A4" s="158"/>
      <c r="B4" s="15"/>
      <c r="C4" s="74"/>
      <c r="D4" s="75"/>
      <c r="E4" s="75"/>
      <c r="F4" s="15"/>
      <c r="G4" s="15"/>
      <c r="H4" s="15"/>
      <c r="I4" s="15"/>
      <c r="J4" s="15"/>
      <c r="K4" s="74"/>
      <c r="L4" s="74"/>
      <c r="M4" s="74"/>
      <c r="N4" s="76"/>
      <c r="O4" s="23" t="s">
        <v>147</v>
      </c>
      <c r="P4" s="411" t="s">
        <v>148</v>
      </c>
      <c r="Q4" s="412" t="s">
        <v>149</v>
      </c>
      <c r="R4" s="413" t="s">
        <v>420</v>
      </c>
      <c r="S4" s="74"/>
      <c r="T4" s="76"/>
      <c r="U4" s="4"/>
      <c r="V4" s="4"/>
      <c r="W4" s="4"/>
      <c r="X4" s="4"/>
      <c r="Y4" s="4"/>
      <c r="Z4" s="4"/>
    </row>
    <row r="5">
      <c r="A5" s="4">
        <v>1.0</v>
      </c>
      <c r="B5" s="37">
        <v>1.0</v>
      </c>
      <c r="C5" s="38" t="s">
        <v>421</v>
      </c>
      <c r="D5" s="39" t="s">
        <v>104</v>
      </c>
      <c r="E5" s="40">
        <v>7.1235132E7</v>
      </c>
      <c r="F5" s="41" t="s">
        <v>40</v>
      </c>
      <c r="G5" s="41" t="s">
        <v>28</v>
      </c>
      <c r="H5" s="41" t="s">
        <v>29</v>
      </c>
      <c r="I5" s="41" t="s">
        <v>104</v>
      </c>
      <c r="J5" s="41" t="s">
        <v>40</v>
      </c>
      <c r="K5" s="414">
        <v>1000000.0</v>
      </c>
      <c r="L5" s="415">
        <f>K5/100*70</f>
        <v>700000</v>
      </c>
      <c r="M5" s="38">
        <v>2022.0</v>
      </c>
      <c r="N5" s="40">
        <v>2027.0</v>
      </c>
      <c r="O5" s="44"/>
      <c r="P5" s="178"/>
      <c r="Q5" s="178"/>
      <c r="R5" s="45"/>
      <c r="S5" s="44" t="s">
        <v>35</v>
      </c>
      <c r="T5" s="45" t="s">
        <v>31</v>
      </c>
      <c r="U5" s="4"/>
      <c r="V5" s="4"/>
      <c r="W5" s="4"/>
      <c r="X5" s="4"/>
      <c r="Y5" s="4"/>
      <c r="Z5" s="4"/>
    </row>
    <row r="6">
      <c r="A6" s="4">
        <v>2.0</v>
      </c>
      <c r="B6" s="46">
        <v>2.0</v>
      </c>
      <c r="C6" s="98"/>
      <c r="D6" s="99"/>
      <c r="E6" s="100"/>
      <c r="F6" s="47"/>
      <c r="G6" s="47"/>
      <c r="H6" s="47"/>
      <c r="I6" s="47"/>
      <c r="J6" s="47"/>
      <c r="K6" s="416"/>
      <c r="L6" s="417"/>
      <c r="M6" s="98"/>
      <c r="N6" s="100"/>
      <c r="O6" s="93"/>
      <c r="P6" s="180"/>
      <c r="Q6" s="180"/>
      <c r="R6" s="94"/>
      <c r="S6" s="93"/>
      <c r="T6" s="94"/>
      <c r="U6" s="4"/>
      <c r="V6" s="4"/>
      <c r="W6" s="4"/>
      <c r="X6" s="4"/>
      <c r="Y6" s="4"/>
      <c r="Z6" s="4"/>
    </row>
    <row r="7">
      <c r="A7" s="4">
        <v>3.0</v>
      </c>
      <c r="B7" s="46">
        <v>3.0</v>
      </c>
      <c r="C7" s="98"/>
      <c r="D7" s="99"/>
      <c r="E7" s="100"/>
      <c r="F7" s="47"/>
      <c r="G7" s="47"/>
      <c r="H7" s="47"/>
      <c r="I7" s="47"/>
      <c r="J7" s="47"/>
      <c r="K7" s="416"/>
      <c r="L7" s="417"/>
      <c r="M7" s="98"/>
      <c r="N7" s="100"/>
      <c r="O7" s="93"/>
      <c r="P7" s="180"/>
      <c r="Q7" s="180"/>
      <c r="R7" s="94"/>
      <c r="S7" s="93"/>
      <c r="T7" s="94"/>
      <c r="U7" s="4"/>
      <c r="V7" s="4"/>
      <c r="W7" s="4"/>
      <c r="X7" s="4"/>
      <c r="Y7" s="4"/>
      <c r="Z7" s="4"/>
    </row>
    <row r="8">
      <c r="A8" s="4"/>
      <c r="B8" s="52" t="s">
        <v>77</v>
      </c>
      <c r="C8" s="102"/>
      <c r="D8" s="103"/>
      <c r="E8" s="104"/>
      <c r="F8" s="53"/>
      <c r="G8" s="53"/>
      <c r="H8" s="53"/>
      <c r="I8" s="53"/>
      <c r="J8" s="53"/>
      <c r="K8" s="418"/>
      <c r="L8" s="419"/>
      <c r="M8" s="102"/>
      <c r="N8" s="104"/>
      <c r="O8" s="95"/>
      <c r="P8" s="186"/>
      <c r="Q8" s="186"/>
      <c r="R8" s="96"/>
      <c r="S8" s="95"/>
      <c r="T8" s="96"/>
      <c r="U8" s="4"/>
      <c r="V8" s="4"/>
      <c r="W8" s="4"/>
      <c r="X8" s="4"/>
      <c r="Y8" s="4"/>
      <c r="Z8" s="4"/>
    </row>
    <row r="9">
      <c r="A9" s="4"/>
      <c r="B9" s="420"/>
      <c r="C9" s="4"/>
      <c r="D9" s="4"/>
      <c r="E9" s="4"/>
      <c r="F9" s="4"/>
      <c r="G9" s="4"/>
      <c r="H9" s="4"/>
      <c r="I9" s="4"/>
      <c r="J9" s="4"/>
      <c r="K9" s="421"/>
      <c r="L9" s="42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30.0" customHeight="1">
      <c r="A10" s="401" t="s">
        <v>414</v>
      </c>
      <c r="B10" s="5" t="s">
        <v>1</v>
      </c>
      <c r="C10" s="6" t="s">
        <v>415</v>
      </c>
      <c r="D10" s="7"/>
      <c r="E10" s="402"/>
      <c r="F10" s="5" t="s">
        <v>3</v>
      </c>
      <c r="G10" s="9" t="s">
        <v>4</v>
      </c>
      <c r="H10" s="10" t="s">
        <v>5</v>
      </c>
      <c r="I10" s="9" t="s">
        <v>6</v>
      </c>
      <c r="J10" s="403" t="s">
        <v>7</v>
      </c>
      <c r="K10" s="11" t="s">
        <v>8</v>
      </c>
      <c r="L10" s="8"/>
      <c r="M10" s="12" t="s">
        <v>9</v>
      </c>
      <c r="N10" s="8"/>
      <c r="O10" s="404" t="s">
        <v>10</v>
      </c>
      <c r="P10" s="56"/>
      <c r="Q10" s="56"/>
      <c r="R10" s="405"/>
      <c r="S10" s="14" t="s">
        <v>11</v>
      </c>
      <c r="T10" s="8"/>
      <c r="U10" s="4"/>
      <c r="V10" s="4"/>
      <c r="W10" s="4"/>
      <c r="X10" s="4"/>
      <c r="Y10" s="4"/>
      <c r="Z10" s="4"/>
    </row>
    <row r="11" ht="22.5" customHeight="1">
      <c r="A11" s="406"/>
      <c r="B11" s="64"/>
      <c r="C11" s="407" t="s">
        <v>416</v>
      </c>
      <c r="D11" s="408" t="s">
        <v>417</v>
      </c>
      <c r="E11" s="408" t="s">
        <v>418</v>
      </c>
      <c r="F11" s="64"/>
      <c r="G11" s="64"/>
      <c r="H11" s="64"/>
      <c r="I11" s="64"/>
      <c r="J11" s="64"/>
      <c r="K11" s="69" t="s">
        <v>17</v>
      </c>
      <c r="L11" s="69" t="s">
        <v>18</v>
      </c>
      <c r="M11" s="153" t="s">
        <v>19</v>
      </c>
      <c r="N11" s="154" t="s">
        <v>20</v>
      </c>
      <c r="O11" s="409" t="s">
        <v>141</v>
      </c>
      <c r="P11" s="2"/>
      <c r="Q11" s="2"/>
      <c r="R11" s="410"/>
      <c r="S11" s="153" t="s">
        <v>419</v>
      </c>
      <c r="T11" s="154" t="s">
        <v>24</v>
      </c>
      <c r="U11" s="4"/>
      <c r="V11" s="4"/>
      <c r="W11" s="4"/>
      <c r="X11" s="4"/>
      <c r="Y11" s="4"/>
      <c r="Z11" s="4"/>
    </row>
    <row r="12" ht="68.25" customHeight="1">
      <c r="A12" s="158"/>
      <c r="B12" s="15"/>
      <c r="C12" s="74"/>
      <c r="D12" s="75"/>
      <c r="E12" s="75"/>
      <c r="F12" s="15"/>
      <c r="G12" s="15"/>
      <c r="H12" s="15"/>
      <c r="I12" s="15"/>
      <c r="J12" s="15"/>
      <c r="K12" s="74"/>
      <c r="L12" s="74"/>
      <c r="M12" s="74"/>
      <c r="N12" s="76"/>
      <c r="O12" s="23" t="s">
        <v>147</v>
      </c>
      <c r="P12" s="411" t="s">
        <v>148</v>
      </c>
      <c r="Q12" s="412" t="s">
        <v>149</v>
      </c>
      <c r="R12" s="413" t="s">
        <v>420</v>
      </c>
      <c r="S12" s="74"/>
      <c r="T12" s="76"/>
      <c r="U12" s="4"/>
      <c r="V12" s="4"/>
      <c r="W12" s="4"/>
      <c r="X12" s="4"/>
      <c r="Y12" s="4"/>
      <c r="Z12" s="4"/>
    </row>
    <row r="13">
      <c r="A13" s="4">
        <v>1.0</v>
      </c>
      <c r="B13" s="37">
        <v>1.0</v>
      </c>
      <c r="C13" s="38" t="s">
        <v>422</v>
      </c>
      <c r="D13" s="39" t="s">
        <v>423</v>
      </c>
      <c r="E13" s="40">
        <v>2.6552361E7</v>
      </c>
      <c r="F13" s="41" t="s">
        <v>424</v>
      </c>
      <c r="G13" s="41" t="s">
        <v>28</v>
      </c>
      <c r="H13" s="41" t="s">
        <v>29</v>
      </c>
      <c r="I13" s="41" t="s">
        <v>104</v>
      </c>
      <c r="J13" s="41" t="s">
        <v>425</v>
      </c>
      <c r="K13" s="414">
        <v>1000000.0</v>
      </c>
      <c r="L13" s="415">
        <f t="shared" ref="L13:L18" si="1">K13/100*70</f>
        <v>700000</v>
      </c>
      <c r="M13" s="38">
        <v>2022.0</v>
      </c>
      <c r="N13" s="40">
        <v>2027.0</v>
      </c>
      <c r="O13" s="38"/>
      <c r="P13" s="39"/>
      <c r="Q13" s="39"/>
      <c r="R13" s="40"/>
      <c r="S13" s="44" t="s">
        <v>35</v>
      </c>
      <c r="T13" s="45" t="s">
        <v>31</v>
      </c>
      <c r="U13" s="4"/>
      <c r="V13" s="4"/>
      <c r="W13" s="4"/>
      <c r="X13" s="4"/>
      <c r="Y13" s="4"/>
      <c r="Z13" s="4"/>
    </row>
    <row r="14">
      <c r="A14" s="4">
        <v>2.0</v>
      </c>
      <c r="B14" s="46">
        <v>2.0</v>
      </c>
      <c r="C14" s="38" t="s">
        <v>422</v>
      </c>
      <c r="D14" s="39" t="s">
        <v>423</v>
      </c>
      <c r="E14" s="40">
        <v>2.6552361E7</v>
      </c>
      <c r="F14" s="47" t="s">
        <v>426</v>
      </c>
      <c r="G14" s="41" t="s">
        <v>28</v>
      </c>
      <c r="H14" s="41" t="s">
        <v>29</v>
      </c>
      <c r="I14" s="41" t="s">
        <v>104</v>
      </c>
      <c r="J14" s="47" t="s">
        <v>427</v>
      </c>
      <c r="K14" s="416">
        <v>500000.0</v>
      </c>
      <c r="L14" s="415">
        <f t="shared" si="1"/>
        <v>350000</v>
      </c>
      <c r="M14" s="38">
        <v>2022.0</v>
      </c>
      <c r="N14" s="40">
        <v>2027.0</v>
      </c>
      <c r="O14" s="98"/>
      <c r="P14" s="99"/>
      <c r="Q14" s="99"/>
      <c r="R14" s="100"/>
      <c r="S14" s="93" t="s">
        <v>35</v>
      </c>
      <c r="T14" s="94" t="s">
        <v>31</v>
      </c>
      <c r="U14" s="4"/>
      <c r="V14" s="4"/>
      <c r="W14" s="4"/>
      <c r="X14" s="4"/>
      <c r="Y14" s="4"/>
      <c r="Z14" s="4"/>
    </row>
    <row r="15">
      <c r="A15" s="4">
        <v>3.0</v>
      </c>
      <c r="B15" s="46">
        <v>3.0</v>
      </c>
      <c r="C15" s="38" t="s">
        <v>422</v>
      </c>
      <c r="D15" s="39" t="s">
        <v>423</v>
      </c>
      <c r="E15" s="40">
        <v>2.6552361E7</v>
      </c>
      <c r="F15" s="47" t="s">
        <v>428</v>
      </c>
      <c r="G15" s="41" t="s">
        <v>28</v>
      </c>
      <c r="H15" s="41" t="s">
        <v>29</v>
      </c>
      <c r="I15" s="41" t="s">
        <v>104</v>
      </c>
      <c r="J15" s="47" t="s">
        <v>429</v>
      </c>
      <c r="K15" s="416">
        <v>1500000.0</v>
      </c>
      <c r="L15" s="415">
        <f t="shared" si="1"/>
        <v>1050000</v>
      </c>
      <c r="M15" s="38">
        <v>2022.0</v>
      </c>
      <c r="N15" s="40">
        <v>2027.0</v>
      </c>
      <c r="O15" s="98"/>
      <c r="P15" s="99"/>
      <c r="Q15" s="99"/>
      <c r="R15" s="100"/>
      <c r="S15" s="93" t="s">
        <v>35</v>
      </c>
      <c r="T15" s="94" t="s">
        <v>31</v>
      </c>
      <c r="U15" s="4"/>
      <c r="V15" s="4"/>
      <c r="W15" s="4"/>
      <c r="X15" s="4"/>
      <c r="Y15" s="4"/>
      <c r="Z15" s="4"/>
    </row>
    <row r="16">
      <c r="A16" s="4"/>
      <c r="B16" s="49">
        <v>4.0</v>
      </c>
      <c r="C16" s="38" t="s">
        <v>422</v>
      </c>
      <c r="D16" s="39" t="s">
        <v>423</v>
      </c>
      <c r="E16" s="40">
        <v>2.6552361E7</v>
      </c>
      <c r="F16" s="51" t="s">
        <v>430</v>
      </c>
      <c r="G16" s="41" t="s">
        <v>28</v>
      </c>
      <c r="H16" s="41" t="s">
        <v>29</v>
      </c>
      <c r="I16" s="41" t="s">
        <v>104</v>
      </c>
      <c r="J16" s="51" t="s">
        <v>431</v>
      </c>
      <c r="K16" s="422">
        <v>1000000.0</v>
      </c>
      <c r="L16" s="415">
        <f t="shared" si="1"/>
        <v>700000</v>
      </c>
      <c r="M16" s="38">
        <v>2022.0</v>
      </c>
      <c r="N16" s="40">
        <v>2027.0</v>
      </c>
      <c r="O16" s="423"/>
      <c r="P16" s="424"/>
      <c r="Q16" s="424"/>
      <c r="R16" s="425"/>
      <c r="S16" s="188" t="s">
        <v>35</v>
      </c>
      <c r="T16" s="190" t="s">
        <v>31</v>
      </c>
      <c r="U16" s="4"/>
      <c r="V16" s="4"/>
      <c r="W16" s="4"/>
      <c r="X16" s="4"/>
      <c r="Y16" s="4"/>
      <c r="Z16" s="4"/>
    </row>
    <row r="17">
      <c r="A17" s="4"/>
      <c r="B17" s="52">
        <v>5.0</v>
      </c>
      <c r="C17" s="38" t="s">
        <v>422</v>
      </c>
      <c r="D17" s="39" t="s">
        <v>423</v>
      </c>
      <c r="E17" s="40">
        <v>2.6552361E7</v>
      </c>
      <c r="F17" s="53" t="s">
        <v>432</v>
      </c>
      <c r="G17" s="41" t="s">
        <v>28</v>
      </c>
      <c r="H17" s="41" t="s">
        <v>29</v>
      </c>
      <c r="I17" s="41" t="s">
        <v>104</v>
      </c>
      <c r="J17" s="53" t="s">
        <v>432</v>
      </c>
      <c r="K17" s="418">
        <v>500000.0</v>
      </c>
      <c r="L17" s="415">
        <f t="shared" si="1"/>
        <v>350000</v>
      </c>
      <c r="M17" s="38">
        <v>2022.0</v>
      </c>
      <c r="N17" s="40">
        <v>2027.0</v>
      </c>
      <c r="O17" s="102"/>
      <c r="P17" s="103"/>
      <c r="Q17" s="103"/>
      <c r="R17" s="104"/>
      <c r="S17" s="95" t="s">
        <v>35</v>
      </c>
      <c r="T17" s="96" t="s">
        <v>31</v>
      </c>
      <c r="U17" s="4"/>
      <c r="V17" s="4"/>
      <c r="W17" s="4"/>
      <c r="X17" s="4"/>
      <c r="Y17" s="4"/>
      <c r="Z17" s="4"/>
    </row>
    <row r="18">
      <c r="A18" s="4"/>
      <c r="B18" s="420">
        <v>6.0</v>
      </c>
      <c r="C18" s="38" t="s">
        <v>422</v>
      </c>
      <c r="D18" s="39" t="s">
        <v>423</v>
      </c>
      <c r="E18" s="40">
        <v>2.6552361E7</v>
      </c>
      <c r="F18" s="53" t="s">
        <v>433</v>
      </c>
      <c r="G18" s="41" t="s">
        <v>28</v>
      </c>
      <c r="H18" s="41" t="s">
        <v>29</v>
      </c>
      <c r="I18" s="41" t="s">
        <v>104</v>
      </c>
      <c r="J18" s="53" t="s">
        <v>433</v>
      </c>
      <c r="K18" s="418">
        <v>1.5E7</v>
      </c>
      <c r="L18" s="415">
        <f t="shared" si="1"/>
        <v>10500000</v>
      </c>
      <c r="M18" s="38">
        <v>2022.0</v>
      </c>
      <c r="N18" s="40">
        <v>2027.0</v>
      </c>
      <c r="O18" s="102"/>
      <c r="P18" s="103"/>
      <c r="Q18" s="103"/>
      <c r="R18" s="104"/>
      <c r="S18" s="95" t="s">
        <v>35</v>
      </c>
      <c r="T18" s="96" t="s">
        <v>31</v>
      </c>
      <c r="U18" s="4"/>
      <c r="V18" s="4"/>
      <c r="W18" s="4"/>
      <c r="X18" s="4"/>
      <c r="Y18" s="4"/>
      <c r="Z18" s="4"/>
    </row>
    <row r="19">
      <c r="A19" s="4"/>
      <c r="B19" s="420"/>
      <c r="C19" s="4"/>
      <c r="D19" s="4"/>
      <c r="E19" s="4"/>
      <c r="F19" s="4"/>
      <c r="G19" s="4"/>
      <c r="H19" s="4"/>
      <c r="I19" s="4"/>
      <c r="J19" s="4"/>
      <c r="K19" s="421"/>
      <c r="L19" s="42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30.0" customHeight="1">
      <c r="A20" s="401" t="s">
        <v>414</v>
      </c>
      <c r="B20" s="5" t="s">
        <v>1</v>
      </c>
      <c r="C20" s="6" t="s">
        <v>415</v>
      </c>
      <c r="D20" s="7"/>
      <c r="E20" s="402"/>
      <c r="F20" s="5" t="s">
        <v>3</v>
      </c>
      <c r="G20" s="9" t="s">
        <v>4</v>
      </c>
      <c r="H20" s="10" t="s">
        <v>5</v>
      </c>
      <c r="I20" s="9" t="s">
        <v>6</v>
      </c>
      <c r="J20" s="403" t="s">
        <v>7</v>
      </c>
      <c r="K20" s="11" t="s">
        <v>8</v>
      </c>
      <c r="L20" s="8"/>
      <c r="M20" s="12" t="s">
        <v>9</v>
      </c>
      <c r="N20" s="8"/>
      <c r="O20" s="404" t="s">
        <v>10</v>
      </c>
      <c r="P20" s="56"/>
      <c r="Q20" s="56"/>
      <c r="R20" s="405"/>
      <c r="S20" s="14" t="s">
        <v>11</v>
      </c>
      <c r="T20" s="8"/>
      <c r="U20" s="4"/>
      <c r="V20" s="4"/>
      <c r="W20" s="4"/>
      <c r="X20" s="4"/>
      <c r="Y20" s="4"/>
      <c r="Z20" s="4"/>
    </row>
    <row r="21" ht="22.5" customHeight="1">
      <c r="A21" s="406"/>
      <c r="B21" s="64"/>
      <c r="C21" s="407" t="s">
        <v>416</v>
      </c>
      <c r="D21" s="408" t="s">
        <v>417</v>
      </c>
      <c r="E21" s="408" t="s">
        <v>418</v>
      </c>
      <c r="F21" s="64"/>
      <c r="G21" s="64"/>
      <c r="H21" s="64"/>
      <c r="I21" s="64"/>
      <c r="J21" s="64"/>
      <c r="K21" s="69" t="s">
        <v>17</v>
      </c>
      <c r="L21" s="69" t="s">
        <v>18</v>
      </c>
      <c r="M21" s="153" t="s">
        <v>19</v>
      </c>
      <c r="N21" s="154" t="s">
        <v>20</v>
      </c>
      <c r="O21" s="409" t="s">
        <v>141</v>
      </c>
      <c r="P21" s="2"/>
      <c r="Q21" s="2"/>
      <c r="R21" s="410"/>
      <c r="S21" s="153" t="s">
        <v>419</v>
      </c>
      <c r="T21" s="154" t="s">
        <v>24</v>
      </c>
      <c r="U21" s="4"/>
      <c r="V21" s="4"/>
      <c r="W21" s="4"/>
      <c r="X21" s="4"/>
      <c r="Y21" s="4"/>
      <c r="Z21" s="4"/>
    </row>
    <row r="22" ht="68.25" customHeight="1">
      <c r="A22" s="158"/>
      <c r="B22" s="15"/>
      <c r="C22" s="74"/>
      <c r="D22" s="75"/>
      <c r="E22" s="75"/>
      <c r="F22" s="15"/>
      <c r="G22" s="15"/>
      <c r="H22" s="15"/>
      <c r="I22" s="15"/>
      <c r="J22" s="15"/>
      <c r="K22" s="74"/>
      <c r="L22" s="74"/>
      <c r="M22" s="74"/>
      <c r="N22" s="76"/>
      <c r="O22" s="23" t="s">
        <v>147</v>
      </c>
      <c r="P22" s="411" t="s">
        <v>148</v>
      </c>
      <c r="Q22" s="412" t="s">
        <v>149</v>
      </c>
      <c r="R22" s="413" t="s">
        <v>420</v>
      </c>
      <c r="S22" s="74"/>
      <c r="T22" s="76"/>
      <c r="U22" s="4"/>
      <c r="V22" s="4"/>
      <c r="W22" s="4"/>
      <c r="X22" s="4"/>
      <c r="Y22" s="4"/>
      <c r="Z22" s="4"/>
    </row>
    <row r="23" ht="15.75" customHeight="1">
      <c r="A23" s="4">
        <v>1.0</v>
      </c>
      <c r="B23" s="116">
        <v>1.0</v>
      </c>
      <c r="C23" s="117" t="s">
        <v>434</v>
      </c>
      <c r="D23" s="118" t="s">
        <v>85</v>
      </c>
      <c r="E23" s="119">
        <v>7.2050918E7</v>
      </c>
      <c r="F23" s="120" t="s">
        <v>435</v>
      </c>
      <c r="G23" s="120" t="s">
        <v>28</v>
      </c>
      <c r="H23" s="120" t="s">
        <v>29</v>
      </c>
      <c r="I23" s="120" t="s">
        <v>110</v>
      </c>
      <c r="J23" s="120" t="s">
        <v>436</v>
      </c>
      <c r="K23" s="426">
        <f>16000000*1.07</f>
        <v>17120000</v>
      </c>
      <c r="L23" s="427">
        <f t="shared" ref="L23:L26" si="2">K23/100*70</f>
        <v>11984000</v>
      </c>
      <c r="M23" s="117">
        <v>2023.0</v>
      </c>
      <c r="N23" s="119">
        <v>2027.0</v>
      </c>
      <c r="O23" s="123"/>
      <c r="P23" s="428"/>
      <c r="Q23" s="428" t="s">
        <v>35</v>
      </c>
      <c r="R23" s="124" t="s">
        <v>35</v>
      </c>
      <c r="S23" s="123" t="s">
        <v>35</v>
      </c>
      <c r="T23" s="124" t="s">
        <v>31</v>
      </c>
      <c r="U23" s="4"/>
      <c r="V23" s="4"/>
      <c r="W23" s="4"/>
      <c r="X23" s="4"/>
      <c r="Y23" s="4"/>
      <c r="Z23" s="4"/>
    </row>
    <row r="24" ht="15.75" customHeight="1">
      <c r="A24" s="4">
        <v>2.0</v>
      </c>
      <c r="B24" s="116">
        <v>2.0</v>
      </c>
      <c r="C24" s="117" t="s">
        <v>434</v>
      </c>
      <c r="D24" s="118" t="s">
        <v>85</v>
      </c>
      <c r="E24" s="119">
        <v>7.2050918E7</v>
      </c>
      <c r="F24" s="120" t="s">
        <v>437</v>
      </c>
      <c r="G24" s="120" t="s">
        <v>28</v>
      </c>
      <c r="H24" s="120" t="s">
        <v>29</v>
      </c>
      <c r="I24" s="120" t="s">
        <v>85</v>
      </c>
      <c r="J24" s="120" t="s">
        <v>438</v>
      </c>
      <c r="K24" s="426">
        <f t="shared" ref="K24:K25" si="3">5000000*1.07</f>
        <v>5350000</v>
      </c>
      <c r="L24" s="427">
        <f t="shared" si="2"/>
        <v>3745000</v>
      </c>
      <c r="M24" s="117">
        <v>2023.0</v>
      </c>
      <c r="N24" s="119">
        <v>2027.0</v>
      </c>
      <c r="O24" s="123"/>
      <c r="P24" s="428"/>
      <c r="Q24" s="428" t="s">
        <v>35</v>
      </c>
      <c r="R24" s="124" t="s">
        <v>35</v>
      </c>
      <c r="S24" s="123" t="s">
        <v>35</v>
      </c>
      <c r="T24" s="124" t="s">
        <v>31</v>
      </c>
      <c r="U24" s="4"/>
      <c r="V24" s="4"/>
      <c r="W24" s="4"/>
      <c r="X24" s="4"/>
      <c r="Y24" s="4"/>
      <c r="Z24" s="4"/>
    </row>
    <row r="25" ht="15.75" customHeight="1">
      <c r="A25" s="4">
        <v>3.0</v>
      </c>
      <c r="B25" s="116">
        <v>3.0</v>
      </c>
      <c r="C25" s="117" t="s">
        <v>434</v>
      </c>
      <c r="D25" s="118" t="s">
        <v>85</v>
      </c>
      <c r="E25" s="119">
        <v>7.2050918E7</v>
      </c>
      <c r="F25" s="120" t="s">
        <v>439</v>
      </c>
      <c r="G25" s="120" t="s">
        <v>28</v>
      </c>
      <c r="H25" s="120" t="s">
        <v>29</v>
      </c>
      <c r="I25" s="120" t="s">
        <v>50</v>
      </c>
      <c r="J25" s="120" t="s">
        <v>438</v>
      </c>
      <c r="K25" s="426">
        <f t="shared" si="3"/>
        <v>5350000</v>
      </c>
      <c r="L25" s="427">
        <f t="shared" si="2"/>
        <v>3745000</v>
      </c>
      <c r="M25" s="117">
        <v>2023.0</v>
      </c>
      <c r="N25" s="119">
        <v>2027.0</v>
      </c>
      <c r="O25" s="123"/>
      <c r="P25" s="428"/>
      <c r="Q25" s="428" t="s">
        <v>35</v>
      </c>
      <c r="R25" s="124" t="s">
        <v>35</v>
      </c>
      <c r="S25" s="123" t="s">
        <v>35</v>
      </c>
      <c r="T25" s="124" t="s">
        <v>31</v>
      </c>
      <c r="U25" s="4"/>
      <c r="V25" s="4"/>
      <c r="W25" s="4"/>
      <c r="X25" s="4"/>
      <c r="Y25" s="4"/>
      <c r="Z25" s="4"/>
    </row>
    <row r="26" ht="15.75" customHeight="1">
      <c r="A26" s="4"/>
      <c r="B26" s="125">
        <v>4.0</v>
      </c>
      <c r="C26" s="117" t="s">
        <v>434</v>
      </c>
      <c r="D26" s="118" t="s">
        <v>85</v>
      </c>
      <c r="E26" s="119">
        <v>7.2050918E7</v>
      </c>
      <c r="F26" s="120" t="s">
        <v>440</v>
      </c>
      <c r="G26" s="120" t="s">
        <v>28</v>
      </c>
      <c r="H26" s="120" t="s">
        <v>29</v>
      </c>
      <c r="I26" s="120" t="s">
        <v>85</v>
      </c>
      <c r="J26" s="120" t="s">
        <v>441</v>
      </c>
      <c r="K26" s="426">
        <f>8000000*1.07</f>
        <v>8560000</v>
      </c>
      <c r="L26" s="427">
        <f t="shared" si="2"/>
        <v>5992000</v>
      </c>
      <c r="M26" s="117">
        <v>2023.0</v>
      </c>
      <c r="N26" s="119">
        <v>2027.0</v>
      </c>
      <c r="O26" s="123"/>
      <c r="P26" s="428"/>
      <c r="Q26" s="428" t="s">
        <v>35</v>
      </c>
      <c r="R26" s="124" t="s">
        <v>35</v>
      </c>
      <c r="S26" s="123" t="s">
        <v>35</v>
      </c>
      <c r="T26" s="124" t="s">
        <v>31</v>
      </c>
      <c r="U26" s="4"/>
      <c r="V26" s="4"/>
      <c r="W26" s="4"/>
      <c r="X26" s="4"/>
      <c r="Y26" s="4"/>
      <c r="Z26" s="4"/>
    </row>
    <row r="27" ht="15.75" customHeight="1">
      <c r="A27" s="4"/>
      <c r="B27" s="52"/>
      <c r="C27" s="38"/>
      <c r="D27" s="39"/>
      <c r="E27" s="40"/>
      <c r="F27" s="53"/>
      <c r="G27" s="41"/>
      <c r="H27" s="41"/>
      <c r="I27" s="41"/>
      <c r="J27" s="53"/>
      <c r="K27" s="418"/>
      <c r="L27" s="415"/>
      <c r="M27" s="38"/>
      <c r="N27" s="40"/>
      <c r="O27" s="102"/>
      <c r="P27" s="103"/>
      <c r="Q27" s="103"/>
      <c r="R27" s="104"/>
      <c r="S27" s="95"/>
      <c r="T27" s="96"/>
      <c r="U27" s="4"/>
      <c r="V27" s="4"/>
      <c r="W27" s="4"/>
      <c r="X27" s="4"/>
      <c r="Y27" s="4"/>
      <c r="Z27" s="4"/>
    </row>
    <row r="28" ht="15.75" customHeight="1">
      <c r="A28" s="4"/>
      <c r="B28" s="420"/>
      <c r="C28" s="38"/>
      <c r="D28" s="39"/>
      <c r="E28" s="40"/>
      <c r="F28" s="53"/>
      <c r="G28" s="41"/>
      <c r="H28" s="41"/>
      <c r="I28" s="41"/>
      <c r="J28" s="53"/>
      <c r="K28" s="418"/>
      <c r="L28" s="415"/>
      <c r="M28" s="38"/>
      <c r="N28" s="40"/>
      <c r="O28" s="102"/>
      <c r="P28" s="103"/>
      <c r="Q28" s="103"/>
      <c r="R28" s="104"/>
      <c r="S28" s="95"/>
      <c r="T28" s="96"/>
      <c r="U28" s="4"/>
      <c r="V28" s="4"/>
      <c r="W28" s="4"/>
      <c r="X28" s="4"/>
      <c r="Y28" s="4"/>
      <c r="Z28" s="4"/>
    </row>
    <row r="29" ht="26.25" customHeight="1">
      <c r="A29" s="4"/>
      <c r="B29" s="5" t="s">
        <v>1</v>
      </c>
      <c r="C29" s="6" t="s">
        <v>415</v>
      </c>
      <c r="D29" s="7"/>
      <c r="E29" s="402"/>
      <c r="F29" s="5" t="s">
        <v>3</v>
      </c>
      <c r="G29" s="9" t="s">
        <v>4</v>
      </c>
      <c r="H29" s="10" t="s">
        <v>5</v>
      </c>
      <c r="I29" s="9" t="s">
        <v>6</v>
      </c>
      <c r="J29" s="403" t="s">
        <v>7</v>
      </c>
      <c r="K29" s="11" t="s">
        <v>8</v>
      </c>
      <c r="L29" s="8"/>
      <c r="M29" s="12" t="s">
        <v>9</v>
      </c>
      <c r="N29" s="8"/>
      <c r="O29" s="404" t="s">
        <v>10</v>
      </c>
      <c r="P29" s="56"/>
      <c r="Q29" s="56"/>
      <c r="R29" s="405"/>
      <c r="S29" s="14" t="s">
        <v>11</v>
      </c>
      <c r="T29" s="8"/>
      <c r="U29" s="4"/>
      <c r="V29" s="4"/>
      <c r="W29" s="4"/>
      <c r="X29" s="4"/>
      <c r="Y29" s="4"/>
      <c r="Z29" s="4"/>
    </row>
    <row r="30" ht="13.5" customHeight="1">
      <c r="A30" s="4"/>
      <c r="B30" s="64"/>
      <c r="C30" s="407" t="s">
        <v>416</v>
      </c>
      <c r="D30" s="408" t="s">
        <v>417</v>
      </c>
      <c r="E30" s="408" t="s">
        <v>418</v>
      </c>
      <c r="F30" s="64"/>
      <c r="G30" s="64"/>
      <c r="H30" s="64"/>
      <c r="I30" s="64"/>
      <c r="J30" s="64"/>
      <c r="K30" s="69" t="s">
        <v>17</v>
      </c>
      <c r="L30" s="69" t="s">
        <v>18</v>
      </c>
      <c r="M30" s="153" t="s">
        <v>19</v>
      </c>
      <c r="N30" s="154" t="s">
        <v>20</v>
      </c>
      <c r="O30" s="409" t="s">
        <v>141</v>
      </c>
      <c r="P30" s="2"/>
      <c r="Q30" s="2"/>
      <c r="R30" s="410"/>
      <c r="S30" s="153" t="s">
        <v>419</v>
      </c>
      <c r="T30" s="154" t="s">
        <v>24</v>
      </c>
      <c r="U30" s="4"/>
      <c r="V30" s="4"/>
      <c r="W30" s="4"/>
      <c r="X30" s="4"/>
      <c r="Y30" s="4"/>
      <c r="Z30" s="4"/>
    </row>
    <row r="31" ht="15.75" customHeight="1">
      <c r="A31" s="4"/>
      <c r="B31" s="15"/>
      <c r="C31" s="74"/>
      <c r="D31" s="75"/>
      <c r="E31" s="75"/>
      <c r="F31" s="15"/>
      <c r="G31" s="15"/>
      <c r="H31" s="15"/>
      <c r="I31" s="15"/>
      <c r="J31" s="15"/>
      <c r="K31" s="74"/>
      <c r="L31" s="74"/>
      <c r="M31" s="74"/>
      <c r="N31" s="76"/>
      <c r="O31" s="23" t="s">
        <v>147</v>
      </c>
      <c r="P31" s="411" t="s">
        <v>148</v>
      </c>
      <c r="Q31" s="412" t="s">
        <v>149</v>
      </c>
      <c r="R31" s="413" t="s">
        <v>420</v>
      </c>
      <c r="S31" s="74"/>
      <c r="T31" s="76"/>
      <c r="U31" s="4"/>
      <c r="V31" s="4"/>
      <c r="W31" s="4"/>
      <c r="X31" s="4"/>
      <c r="Y31" s="4"/>
      <c r="Z31" s="4"/>
    </row>
    <row r="32" ht="15.75" customHeight="1">
      <c r="A32" s="4"/>
      <c r="B32" s="429">
        <v>1.0</v>
      </c>
      <c r="C32" s="430" t="s">
        <v>442</v>
      </c>
      <c r="D32" s="431" t="s">
        <v>396</v>
      </c>
      <c r="E32" s="431">
        <v>4.9056972E7</v>
      </c>
      <c r="F32" s="120" t="s">
        <v>439</v>
      </c>
      <c r="G32" s="120" t="s">
        <v>28</v>
      </c>
      <c r="H32" s="120" t="s">
        <v>29</v>
      </c>
      <c r="I32" s="120" t="s">
        <v>396</v>
      </c>
      <c r="J32" s="120" t="s">
        <v>438</v>
      </c>
      <c r="K32" s="426">
        <f>2000000*1.07</f>
        <v>2140000</v>
      </c>
      <c r="L32" s="427">
        <f>K32/100*70</f>
        <v>1498000</v>
      </c>
      <c r="M32" s="117">
        <v>2023.0</v>
      </c>
      <c r="N32" s="119">
        <v>2027.0</v>
      </c>
      <c r="O32" s="123"/>
      <c r="P32" s="428"/>
      <c r="Q32" s="428" t="s">
        <v>35</v>
      </c>
      <c r="R32" s="124" t="s">
        <v>35</v>
      </c>
      <c r="S32" s="123" t="s">
        <v>35</v>
      </c>
      <c r="T32" s="124" t="s">
        <v>31</v>
      </c>
      <c r="U32" s="4"/>
      <c r="V32" s="4"/>
      <c r="W32" s="4"/>
      <c r="X32" s="4"/>
      <c r="Y32" s="4"/>
      <c r="Z32" s="4"/>
    </row>
    <row r="33" ht="15.75" customHeight="1"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 t="s">
        <v>443</v>
      </c>
      <c r="B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B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B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32" t="s">
        <v>444</v>
      </c>
      <c r="B45" s="433"/>
      <c r="C45" s="433"/>
      <c r="D45" s="433"/>
      <c r="E45" s="433"/>
      <c r="F45" s="433"/>
      <c r="G45" s="433"/>
      <c r="H45" s="433"/>
      <c r="I45" s="433"/>
      <c r="J45" s="433"/>
      <c r="K45" s="434"/>
      <c r="L45" s="43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32" t="s">
        <v>445</v>
      </c>
      <c r="B46" s="433"/>
      <c r="C46" s="433"/>
      <c r="D46" s="433"/>
      <c r="E46" s="433"/>
      <c r="F46" s="433"/>
      <c r="G46" s="433"/>
      <c r="H46" s="433"/>
      <c r="I46" s="433"/>
      <c r="J46" s="433"/>
      <c r="K46" s="434"/>
      <c r="L46" s="43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88">
    <mergeCell ref="I2:I4"/>
    <mergeCell ref="J2:J4"/>
    <mergeCell ref="K2:L2"/>
    <mergeCell ref="M2:N2"/>
    <mergeCell ref="O2:R2"/>
    <mergeCell ref="S2:T2"/>
    <mergeCell ref="C3:C4"/>
    <mergeCell ref="D3:D4"/>
    <mergeCell ref="L3:L4"/>
    <mergeCell ref="M3:M4"/>
    <mergeCell ref="N3:N4"/>
    <mergeCell ref="O3:R3"/>
    <mergeCell ref="S3:S4"/>
    <mergeCell ref="T3:T4"/>
    <mergeCell ref="B10:B12"/>
    <mergeCell ref="C11:C12"/>
    <mergeCell ref="A20:A22"/>
    <mergeCell ref="B20:B22"/>
    <mergeCell ref="C21:C22"/>
    <mergeCell ref="B29:B31"/>
    <mergeCell ref="C30:C31"/>
    <mergeCell ref="D11:D12"/>
    <mergeCell ref="E11:E12"/>
    <mergeCell ref="C20:E20"/>
    <mergeCell ref="F20:F22"/>
    <mergeCell ref="G20:G22"/>
    <mergeCell ref="H20:H22"/>
    <mergeCell ref="I20:I22"/>
    <mergeCell ref="J29:J31"/>
    <mergeCell ref="K29:L29"/>
    <mergeCell ref="M29:N29"/>
    <mergeCell ref="K30:K31"/>
    <mergeCell ref="L30:L31"/>
    <mergeCell ref="M30:M31"/>
    <mergeCell ref="N30:N31"/>
    <mergeCell ref="D30:D31"/>
    <mergeCell ref="E30:E31"/>
    <mergeCell ref="D21:D22"/>
    <mergeCell ref="E21:E22"/>
    <mergeCell ref="C29:E29"/>
    <mergeCell ref="F29:F31"/>
    <mergeCell ref="G29:G31"/>
    <mergeCell ref="H29:H31"/>
    <mergeCell ref="I29:I31"/>
    <mergeCell ref="M21:M22"/>
    <mergeCell ref="N21:N22"/>
    <mergeCell ref="O29:R29"/>
    <mergeCell ref="S29:T29"/>
    <mergeCell ref="O30:R30"/>
    <mergeCell ref="S30:S31"/>
    <mergeCell ref="T30:T31"/>
    <mergeCell ref="J20:J22"/>
    <mergeCell ref="K20:L20"/>
    <mergeCell ref="M20:N20"/>
    <mergeCell ref="O20:R20"/>
    <mergeCell ref="K21:K22"/>
    <mergeCell ref="L21:L22"/>
    <mergeCell ref="O21:R21"/>
    <mergeCell ref="A1:T1"/>
    <mergeCell ref="A2:A4"/>
    <mergeCell ref="B2:B4"/>
    <mergeCell ref="C2:E2"/>
    <mergeCell ref="F2:F4"/>
    <mergeCell ref="G2:G4"/>
    <mergeCell ref="E3:E4"/>
    <mergeCell ref="H2:H4"/>
    <mergeCell ref="K3:K4"/>
    <mergeCell ref="A10:A12"/>
    <mergeCell ref="C10:E10"/>
    <mergeCell ref="F10:F12"/>
    <mergeCell ref="G10:G12"/>
    <mergeCell ref="J10:J12"/>
    <mergeCell ref="L11:L12"/>
    <mergeCell ref="M11:M12"/>
    <mergeCell ref="O10:R10"/>
    <mergeCell ref="O11:R11"/>
    <mergeCell ref="S11:S12"/>
    <mergeCell ref="T11:T12"/>
    <mergeCell ref="H10:H12"/>
    <mergeCell ref="I10:I12"/>
    <mergeCell ref="K10:L10"/>
    <mergeCell ref="M10:N10"/>
    <mergeCell ref="S10:T10"/>
    <mergeCell ref="K11:K12"/>
    <mergeCell ref="N11:N12"/>
    <mergeCell ref="S20:T20"/>
    <mergeCell ref="S21:S22"/>
    <mergeCell ref="T21:T22"/>
  </mergeCells>
  <printOptions/>
  <pageMargins bottom="0.7875" footer="0.0" header="0.0" left="0.7" right="0.7" top="0.78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2020-07-22T07:46:04Z</dcterms:created>
  <dc:creator>Kracman Ondřej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Ministerstvo školství, mládeže a tělovýchovy</vt:lpwstr>
  </property>
  <property fmtid="{D5CDD505-2E9C-101B-9397-08002B2CF9AE}" pid="4" name="ContentTypeId">
    <vt:lpwstr>0x010100810CA98376D84445B27235C23C5DAEEA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  <property fmtid="{D5CDD505-2E9C-101B-9397-08002B2CF9AE}" pid="10" name="_dlc_DocIdItemGuid">
    <vt:lpwstr>67cb6407-7dbd-4381-91f1-68d114aebd57</vt:lpwstr>
  </property>
</Properties>
</file>